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6E754F6F-C47F-4692-9689-1231B4E74AE0}" xr6:coauthVersionLast="31" xr6:coauthVersionMax="31" xr10:uidLastSave="{00000000-0000-0000-0000-000000000000}"/>
  <bookViews>
    <workbookView xWindow="0" yWindow="0" windowWidth="23040" windowHeight="10536" activeTab="1" xr2:uid="{00000000-000D-0000-FFFF-FFFF00000000}"/>
  </bookViews>
  <sheets>
    <sheet name="MIttaukset" sheetId="1" r:id="rId1"/>
    <sheet name="Laskennat" sheetId="2" r:id="rId2"/>
    <sheet name="Sheet3" sheetId="3" r:id="rId3"/>
  </sheets>
  <definedNames>
    <definedName name="_xlnm._FilterDatabase" localSheetId="1" hidden="1">Laskennat!$B$42:$C$70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AN11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R105" i="2"/>
  <c r="BQ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BR103" i="2"/>
  <c r="BQ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BR101" i="2"/>
  <c r="BQ101" i="2"/>
  <c r="AH101" i="2"/>
  <c r="AG101" i="2"/>
  <c r="AF101" i="2"/>
  <c r="AE101" i="2"/>
  <c r="AD101" i="2"/>
  <c r="AC101" i="2"/>
  <c r="AB101" i="2"/>
  <c r="AA101" i="2"/>
  <c r="Z101" i="2"/>
  <c r="Y101" i="2"/>
  <c r="X101" i="2"/>
  <c r="F101" i="2"/>
  <c r="BR99" i="2"/>
  <c r="BQ99" i="2"/>
  <c r="AH99" i="2"/>
  <c r="AG99" i="2"/>
  <c r="AF99" i="2"/>
  <c r="AE99" i="2"/>
  <c r="AD99" i="2"/>
  <c r="AC99" i="2"/>
  <c r="AB99" i="2"/>
  <c r="AA99" i="2"/>
  <c r="BR97" i="2"/>
  <c r="BQ97" i="2"/>
  <c r="AH97" i="2"/>
  <c r="AG97" i="2"/>
  <c r="AF97" i="2"/>
  <c r="AE97" i="2"/>
  <c r="AD97" i="2"/>
  <c r="BR95" i="2"/>
  <c r="BQ95" i="2"/>
  <c r="AH95" i="2"/>
  <c r="AG95" i="2"/>
  <c r="BR93" i="2"/>
  <c r="BQ93" i="2"/>
  <c r="BR91" i="2"/>
  <c r="BQ91" i="2"/>
  <c r="O91" i="2"/>
  <c r="G91" i="2"/>
  <c r="BR89" i="2"/>
  <c r="BQ89" i="2"/>
  <c r="AW89" i="2"/>
  <c r="BR87" i="2"/>
  <c r="BQ87" i="2"/>
  <c r="BR85" i="2"/>
  <c r="BQ85" i="2"/>
  <c r="BR83" i="2"/>
  <c r="BQ83" i="2"/>
  <c r="BP83" i="2"/>
  <c r="BO83" i="2"/>
  <c r="BN83" i="2"/>
  <c r="BM83" i="2"/>
  <c r="BK83" i="2"/>
  <c r="BR81" i="2"/>
  <c r="BQ81" i="2"/>
  <c r="BP81" i="2"/>
  <c r="BN81" i="2"/>
  <c r="BM81" i="2"/>
  <c r="BK81" i="2"/>
  <c r="BJ81" i="2"/>
  <c r="BR79" i="2"/>
  <c r="BP79" i="2"/>
  <c r="BN79" i="2"/>
  <c r="BM79" i="2"/>
  <c r="BK79" i="2"/>
  <c r="BJ79" i="2"/>
  <c r="AB59" i="2"/>
  <c r="Z47" i="2"/>
  <c r="R47" i="2"/>
  <c r="J47" i="2"/>
  <c r="J43" i="2"/>
  <c r="C43" i="2"/>
  <c r="BO44" i="2"/>
  <c r="BQ42" i="2"/>
  <c r="BQ43" i="2" s="1"/>
  <c r="G70" i="2"/>
  <c r="G71" i="2" s="1"/>
  <c r="F70" i="2"/>
  <c r="F71" i="2" s="1"/>
  <c r="E70" i="2"/>
  <c r="E71" i="2" s="1"/>
  <c r="D70" i="2"/>
  <c r="D71" i="2" s="1"/>
  <c r="M68" i="2"/>
  <c r="M69" i="2" s="1"/>
  <c r="L68" i="2"/>
  <c r="L69" i="2" s="1"/>
  <c r="K68" i="2"/>
  <c r="K69" i="2" s="1"/>
  <c r="J68" i="2"/>
  <c r="J69" i="2" s="1"/>
  <c r="I68" i="2"/>
  <c r="I69" i="2" s="1"/>
  <c r="H68" i="2"/>
  <c r="H69" i="2" s="1"/>
  <c r="G68" i="2"/>
  <c r="G69" i="2" s="1"/>
  <c r="F68" i="2"/>
  <c r="E68" i="2"/>
  <c r="D68" i="2"/>
  <c r="S66" i="2"/>
  <c r="S67" i="2" s="1"/>
  <c r="R66" i="2"/>
  <c r="R67" i="2" s="1"/>
  <c r="Q66" i="2"/>
  <c r="Q67" i="2" s="1"/>
  <c r="P66" i="2"/>
  <c r="P67" i="2" s="1"/>
  <c r="O66" i="2"/>
  <c r="O67" i="2" s="1"/>
  <c r="N66" i="2"/>
  <c r="N67" i="2" s="1"/>
  <c r="M66" i="2"/>
  <c r="M67" i="2" s="1"/>
  <c r="L66" i="2"/>
  <c r="K66" i="2"/>
  <c r="K67" i="2" s="1"/>
  <c r="J66" i="2"/>
  <c r="J103" i="2" s="1"/>
  <c r="I66" i="2"/>
  <c r="H66" i="2"/>
  <c r="G66" i="2"/>
  <c r="G67" i="2" s="1"/>
  <c r="F66" i="2"/>
  <c r="F67" i="2" s="1"/>
  <c r="E66" i="2"/>
  <c r="D66" i="2"/>
  <c r="W64" i="2"/>
  <c r="W65" i="2" s="1"/>
  <c r="V64" i="2"/>
  <c r="V65" i="2" s="1"/>
  <c r="U64" i="2"/>
  <c r="U65" i="2" s="1"/>
  <c r="T64" i="2"/>
  <c r="T65" i="2" s="1"/>
  <c r="S64" i="2"/>
  <c r="S65" i="2" s="1"/>
  <c r="R64" i="2"/>
  <c r="R65" i="2" s="1"/>
  <c r="Q64" i="2"/>
  <c r="Q65" i="2" s="1"/>
  <c r="P64" i="2"/>
  <c r="O64" i="2"/>
  <c r="N64" i="2"/>
  <c r="N65" i="2" s="1"/>
  <c r="M64" i="2"/>
  <c r="M65" i="2" s="1"/>
  <c r="L64" i="2"/>
  <c r="K64" i="2"/>
  <c r="K65" i="2" s="1"/>
  <c r="J64" i="2"/>
  <c r="J65" i="2" s="1"/>
  <c r="I64" i="2"/>
  <c r="H64" i="2"/>
  <c r="G64" i="2"/>
  <c r="G65" i="2" s="1"/>
  <c r="F64" i="2"/>
  <c r="F65" i="2" s="1"/>
  <c r="E64" i="2"/>
  <c r="D64" i="2"/>
  <c r="Z62" i="2"/>
  <c r="Z63" i="2" s="1"/>
  <c r="Y62" i="2"/>
  <c r="Y63" i="2" s="1"/>
  <c r="X62" i="2"/>
  <c r="X63" i="2" s="1"/>
  <c r="W62" i="2"/>
  <c r="W63" i="2" s="1"/>
  <c r="V62" i="2"/>
  <c r="U62" i="2"/>
  <c r="U63" i="2" s="1"/>
  <c r="T62" i="2"/>
  <c r="S62" i="2"/>
  <c r="S63" i="2" s="1"/>
  <c r="R62" i="2"/>
  <c r="Q62" i="2"/>
  <c r="Q63" i="2" s="1"/>
  <c r="P62" i="2"/>
  <c r="O62" i="2"/>
  <c r="N62" i="2"/>
  <c r="M62" i="2"/>
  <c r="M63" i="2" s="1"/>
  <c r="L62" i="2"/>
  <c r="L63" i="2" s="1"/>
  <c r="K62" i="2"/>
  <c r="J62" i="2"/>
  <c r="I62" i="2"/>
  <c r="I63" i="2" s="1"/>
  <c r="H62" i="2"/>
  <c r="H63" i="2" s="1"/>
  <c r="G62" i="2"/>
  <c r="G63" i="2" s="1"/>
  <c r="F62" i="2"/>
  <c r="E62" i="2"/>
  <c r="E63" i="2" s="1"/>
  <c r="D62" i="2"/>
  <c r="AC60" i="2"/>
  <c r="AC61" i="2" s="1"/>
  <c r="AB60" i="2"/>
  <c r="AB61" i="2" s="1"/>
  <c r="AA60" i="2"/>
  <c r="AA61" i="2" s="1"/>
  <c r="Z60" i="2"/>
  <c r="Y60" i="2"/>
  <c r="X60" i="2"/>
  <c r="X61" i="2" s="1"/>
  <c r="W60" i="2"/>
  <c r="W61" i="2" s="1"/>
  <c r="V60" i="2"/>
  <c r="V61" i="2" s="1"/>
  <c r="U60" i="2"/>
  <c r="T60" i="2"/>
  <c r="S60" i="2"/>
  <c r="R60" i="2"/>
  <c r="R61" i="2" s="1"/>
  <c r="Q60" i="2"/>
  <c r="Q61" i="2" s="1"/>
  <c r="P60" i="2"/>
  <c r="O60" i="2"/>
  <c r="O61" i="2" s="1"/>
  <c r="N60" i="2"/>
  <c r="M60" i="2"/>
  <c r="M61" i="2" s="1"/>
  <c r="L60" i="2"/>
  <c r="L61" i="2" s="1"/>
  <c r="K60" i="2"/>
  <c r="J60" i="2"/>
  <c r="I60" i="2"/>
  <c r="H60" i="2"/>
  <c r="H61" i="2" s="1"/>
  <c r="G60" i="2"/>
  <c r="F60" i="2"/>
  <c r="F61" i="2" s="1"/>
  <c r="E60" i="2"/>
  <c r="D60" i="2"/>
  <c r="AF58" i="2"/>
  <c r="AF59" i="2" s="1"/>
  <c r="AE58" i="2"/>
  <c r="AD58" i="2"/>
  <c r="AD59" i="2" s="1"/>
  <c r="AC58" i="2"/>
  <c r="AC59" i="2" s="1"/>
  <c r="AB58" i="2"/>
  <c r="AA58" i="2"/>
  <c r="Z58" i="2"/>
  <c r="Y58" i="2"/>
  <c r="Y59" i="2" s="1"/>
  <c r="X58" i="2"/>
  <c r="X59" i="2" s="1"/>
  <c r="W58" i="2"/>
  <c r="W93" i="2" s="1"/>
  <c r="V58" i="2"/>
  <c r="U58" i="2"/>
  <c r="T58" i="2"/>
  <c r="T59" i="2" s="1"/>
  <c r="S58" i="2"/>
  <c r="R58" i="2"/>
  <c r="R59" i="2" s="1"/>
  <c r="Q58" i="2"/>
  <c r="P58" i="2"/>
  <c r="P59" i="2" s="1"/>
  <c r="O58" i="2"/>
  <c r="N58" i="2"/>
  <c r="N59" i="2" s="1"/>
  <c r="M58" i="2"/>
  <c r="M59" i="2" s="1"/>
  <c r="L58" i="2"/>
  <c r="L59" i="2" s="1"/>
  <c r="K58" i="2"/>
  <c r="J58" i="2"/>
  <c r="I58" i="2"/>
  <c r="I59" i="2" s="1"/>
  <c r="H58" i="2"/>
  <c r="H59" i="2" s="1"/>
  <c r="G58" i="2"/>
  <c r="F58" i="2"/>
  <c r="E58" i="2"/>
  <c r="D58" i="2"/>
  <c r="D59" i="2" s="1"/>
  <c r="AH56" i="2"/>
  <c r="AH57" i="2" s="1"/>
  <c r="AG56" i="2"/>
  <c r="AG57" i="2" s="1"/>
  <c r="AF56" i="2"/>
  <c r="AE56" i="2"/>
  <c r="AE57" i="2" s="1"/>
  <c r="AD56" i="2"/>
  <c r="AD57" i="2" s="1"/>
  <c r="AC56" i="2"/>
  <c r="AB56" i="2"/>
  <c r="AB57" i="2" s="1"/>
  <c r="AA56" i="2"/>
  <c r="AA57" i="2" s="1"/>
  <c r="Z56" i="2"/>
  <c r="Y56" i="2"/>
  <c r="X56" i="2"/>
  <c r="X57" i="2" s="1"/>
  <c r="W56" i="2"/>
  <c r="W57" i="2" s="1"/>
  <c r="V56" i="2"/>
  <c r="U56" i="2"/>
  <c r="T56" i="2"/>
  <c r="S56" i="2"/>
  <c r="S93" i="2" s="1"/>
  <c r="R56" i="2"/>
  <c r="R57" i="2" s="1"/>
  <c r="Q56" i="2"/>
  <c r="P56" i="2"/>
  <c r="O56" i="2"/>
  <c r="O57" i="2" s="1"/>
  <c r="N56" i="2"/>
  <c r="N57" i="2" s="1"/>
  <c r="M56" i="2"/>
  <c r="L56" i="2"/>
  <c r="L57" i="2" s="1"/>
  <c r="K56" i="2"/>
  <c r="K57" i="2" s="1"/>
  <c r="J56" i="2"/>
  <c r="J57" i="2" s="1"/>
  <c r="I56" i="2"/>
  <c r="H56" i="2"/>
  <c r="H57" i="2" s="1"/>
  <c r="G56" i="2"/>
  <c r="G57" i="2" s="1"/>
  <c r="F56" i="2"/>
  <c r="E56" i="2"/>
  <c r="D56" i="2"/>
  <c r="D57" i="2" s="1"/>
  <c r="AM54" i="2"/>
  <c r="AM55" i="2" s="1"/>
  <c r="AL54" i="2"/>
  <c r="AL55" i="2" s="1"/>
  <c r="AK54" i="2"/>
  <c r="AK55" i="2" s="1"/>
  <c r="AJ54" i="2"/>
  <c r="AJ55" i="2" s="1"/>
  <c r="AI54" i="2"/>
  <c r="AI55" i="2" s="1"/>
  <c r="AH54" i="2"/>
  <c r="AG54" i="2"/>
  <c r="AF54" i="2"/>
  <c r="AE54" i="2"/>
  <c r="AE55" i="2" s="1"/>
  <c r="AD54" i="2"/>
  <c r="AD55" i="2" s="1"/>
  <c r="AC54" i="2"/>
  <c r="AB54" i="2"/>
  <c r="AB55" i="2" s="1"/>
  <c r="AA54" i="2"/>
  <c r="AA55" i="2" s="1"/>
  <c r="Z54" i="2"/>
  <c r="Z55" i="2" s="1"/>
  <c r="Y54" i="2"/>
  <c r="X54" i="2"/>
  <c r="X55" i="2" s="1"/>
  <c r="W54" i="2"/>
  <c r="W55" i="2" s="1"/>
  <c r="V54" i="2"/>
  <c r="U54" i="2"/>
  <c r="T54" i="2"/>
  <c r="T55" i="2" s="1"/>
  <c r="S54" i="2"/>
  <c r="S55" i="2" s="1"/>
  <c r="R54" i="2"/>
  <c r="R55" i="2" s="1"/>
  <c r="Q54" i="2"/>
  <c r="P54" i="2"/>
  <c r="O54" i="2"/>
  <c r="O55" i="2" s="1"/>
  <c r="N54" i="2"/>
  <c r="N55" i="2" s="1"/>
  <c r="M54" i="2"/>
  <c r="L54" i="2"/>
  <c r="L55" i="2" s="1"/>
  <c r="K54" i="2"/>
  <c r="K55" i="2" s="1"/>
  <c r="J54" i="2"/>
  <c r="J55" i="2" s="1"/>
  <c r="I54" i="2"/>
  <c r="H54" i="2"/>
  <c r="H55" i="2" s="1"/>
  <c r="G54" i="2"/>
  <c r="G55" i="2" s="1"/>
  <c r="F54" i="2"/>
  <c r="E54" i="2"/>
  <c r="D54" i="2"/>
  <c r="D55" i="2" s="1"/>
  <c r="AP52" i="2"/>
  <c r="AP53" i="2" s="1"/>
  <c r="AO52" i="2"/>
  <c r="AO53" i="2" s="1"/>
  <c r="AN52" i="2"/>
  <c r="AN53" i="2" s="1"/>
  <c r="AM52" i="2"/>
  <c r="AM53" i="2" s="1"/>
  <c r="AL52" i="2"/>
  <c r="AL53" i="2" s="1"/>
  <c r="AK52" i="2"/>
  <c r="AK53" i="2" s="1"/>
  <c r="AJ52" i="2"/>
  <c r="AI52" i="2"/>
  <c r="AH52" i="2"/>
  <c r="AH53" i="2" s="1"/>
  <c r="AG52" i="2"/>
  <c r="AG53" i="2" s="1"/>
  <c r="AF52" i="2"/>
  <c r="AE52" i="2"/>
  <c r="AE53" i="2" s="1"/>
  <c r="AD52" i="2"/>
  <c r="AD53" i="2" s="1"/>
  <c r="AC52" i="2"/>
  <c r="AC53" i="2" s="1"/>
  <c r="AB52" i="2"/>
  <c r="AA52" i="2"/>
  <c r="AA53" i="2" s="1"/>
  <c r="Z52" i="2"/>
  <c r="Z53" i="2" s="1"/>
  <c r="Y52" i="2"/>
  <c r="X52" i="2"/>
  <c r="W52" i="2"/>
  <c r="W53" i="2" s="1"/>
  <c r="V52" i="2"/>
  <c r="V53" i="2" s="1"/>
  <c r="U52" i="2"/>
  <c r="U53" i="2" s="1"/>
  <c r="T52" i="2"/>
  <c r="S52" i="2"/>
  <c r="R52" i="2"/>
  <c r="R53" i="2" s="1"/>
  <c r="Q52" i="2"/>
  <c r="Q53" i="2" s="1"/>
  <c r="P52" i="2"/>
  <c r="O52" i="2"/>
  <c r="O53" i="2" s="1"/>
  <c r="N52" i="2"/>
  <c r="N53" i="2" s="1"/>
  <c r="M52" i="2"/>
  <c r="M53" i="2" s="1"/>
  <c r="L52" i="2"/>
  <c r="K52" i="2"/>
  <c r="K53" i="2" s="1"/>
  <c r="J52" i="2"/>
  <c r="J53" i="2" s="1"/>
  <c r="I52" i="2"/>
  <c r="H52" i="2"/>
  <c r="G52" i="2"/>
  <c r="G53" i="2" s="1"/>
  <c r="F52" i="2"/>
  <c r="F53" i="2" s="1"/>
  <c r="E52" i="2"/>
  <c r="E53" i="2" s="1"/>
  <c r="D52" i="2"/>
  <c r="AW50" i="2"/>
  <c r="AW51" i="2" s="1"/>
  <c r="AR50" i="2"/>
  <c r="AR51" i="2" s="1"/>
  <c r="AQ50" i="2"/>
  <c r="AQ51" i="2" s="1"/>
  <c r="AP50" i="2"/>
  <c r="AO50" i="2"/>
  <c r="AO51" i="2" s="1"/>
  <c r="AN50" i="2"/>
  <c r="AN51" i="2" s="1"/>
  <c r="AM50" i="2"/>
  <c r="AM51" i="2" s="1"/>
  <c r="AL50" i="2"/>
  <c r="AK50" i="2"/>
  <c r="AK51" i="2" s="1"/>
  <c r="AJ50" i="2"/>
  <c r="AJ51" i="2" s="1"/>
  <c r="AI50" i="2"/>
  <c r="AH50" i="2"/>
  <c r="AG50" i="2"/>
  <c r="AG51" i="2" s="1"/>
  <c r="AF50" i="2"/>
  <c r="AF51" i="2" s="1"/>
  <c r="AE50" i="2"/>
  <c r="AE51" i="2" s="1"/>
  <c r="AD50" i="2"/>
  <c r="AC50" i="2"/>
  <c r="AB50" i="2"/>
  <c r="AB51" i="2" s="1"/>
  <c r="AA50" i="2"/>
  <c r="AA51" i="2" s="1"/>
  <c r="Z50" i="2"/>
  <c r="Y50" i="2"/>
  <c r="Y51" i="2" s="1"/>
  <c r="X50" i="2"/>
  <c r="X51" i="2" s="1"/>
  <c r="W50" i="2"/>
  <c r="W51" i="2" s="1"/>
  <c r="V50" i="2"/>
  <c r="U50" i="2"/>
  <c r="U51" i="2" s="1"/>
  <c r="T50" i="2"/>
  <c r="T51" i="2" s="1"/>
  <c r="S50" i="2"/>
  <c r="R50" i="2"/>
  <c r="Q50" i="2"/>
  <c r="Q51" i="2" s="1"/>
  <c r="P50" i="2"/>
  <c r="P51" i="2" s="1"/>
  <c r="O50" i="2"/>
  <c r="O51" i="2" s="1"/>
  <c r="N50" i="2"/>
  <c r="M50" i="2"/>
  <c r="L50" i="2"/>
  <c r="L51" i="2" s="1"/>
  <c r="K50" i="2"/>
  <c r="K51" i="2" s="1"/>
  <c r="J50" i="2"/>
  <c r="I50" i="2"/>
  <c r="I51" i="2" s="1"/>
  <c r="H50" i="2"/>
  <c r="H51" i="2" s="1"/>
  <c r="G50" i="2"/>
  <c r="G51" i="2" s="1"/>
  <c r="F50" i="2"/>
  <c r="E50" i="2"/>
  <c r="E51" i="2" s="1"/>
  <c r="D50" i="2"/>
  <c r="D51" i="2" s="1"/>
  <c r="BJ48" i="2"/>
  <c r="BG48" i="2"/>
  <c r="BG49" i="2" s="1"/>
  <c r="BB48" i="2"/>
  <c r="AW48" i="2"/>
  <c r="AR48" i="2"/>
  <c r="AR49" i="2" s="1"/>
  <c r="AQ48" i="2"/>
  <c r="AQ49" i="2" s="1"/>
  <c r="AP48" i="2"/>
  <c r="AP49" i="2" s="1"/>
  <c r="AO48" i="2"/>
  <c r="AO49" i="2" s="1"/>
  <c r="AN48" i="2"/>
  <c r="AM48" i="2"/>
  <c r="AL48" i="2"/>
  <c r="AL49" i="2" s="1"/>
  <c r="AK48" i="2"/>
  <c r="AK49" i="2" s="1"/>
  <c r="AJ48" i="2"/>
  <c r="AJ49" i="2" s="1"/>
  <c r="AI48" i="2"/>
  <c r="AH48" i="2"/>
  <c r="AH49" i="2" s="1"/>
  <c r="AG48" i="2"/>
  <c r="AG49" i="2" s="1"/>
  <c r="AF48" i="2"/>
  <c r="AF49" i="2" s="1"/>
  <c r="AE48" i="2"/>
  <c r="AD48" i="2"/>
  <c r="AD49" i="2" s="1"/>
  <c r="AC48" i="2"/>
  <c r="AC49" i="2" s="1"/>
  <c r="AB48" i="2"/>
  <c r="AB49" i="2" s="1"/>
  <c r="AA48" i="2"/>
  <c r="Z48" i="2"/>
  <c r="Z49" i="2" s="1"/>
  <c r="Y48" i="2"/>
  <c r="Y49" i="2" s="1"/>
  <c r="X48" i="2"/>
  <c r="X49" i="2" s="1"/>
  <c r="W48" i="2"/>
  <c r="V48" i="2"/>
  <c r="V49" i="2" s="1"/>
  <c r="U48" i="2"/>
  <c r="U49" i="2" s="1"/>
  <c r="T48" i="2"/>
  <c r="T49" i="2" s="1"/>
  <c r="S48" i="2"/>
  <c r="R48" i="2"/>
  <c r="R49" i="2" s="1"/>
  <c r="Q48" i="2"/>
  <c r="Q49" i="2" s="1"/>
  <c r="P48" i="2"/>
  <c r="P49" i="2" s="1"/>
  <c r="O48" i="2"/>
  <c r="N48" i="2"/>
  <c r="N49" i="2" s="1"/>
  <c r="M48" i="2"/>
  <c r="M49" i="2" s="1"/>
  <c r="L48" i="2"/>
  <c r="L49" i="2" s="1"/>
  <c r="K48" i="2"/>
  <c r="J48" i="2"/>
  <c r="J49" i="2" s="1"/>
  <c r="I48" i="2"/>
  <c r="I49" i="2" s="1"/>
  <c r="H48" i="2"/>
  <c r="H49" i="2" s="1"/>
  <c r="G48" i="2"/>
  <c r="F48" i="2"/>
  <c r="F49" i="2" s="1"/>
  <c r="E48" i="2"/>
  <c r="E49" i="2" s="1"/>
  <c r="D48" i="2"/>
  <c r="D49" i="2" s="1"/>
  <c r="BL46" i="2"/>
  <c r="BL47" i="2" s="1"/>
  <c r="BG46" i="2"/>
  <c r="BB46" i="2"/>
  <c r="AW46" i="2"/>
  <c r="AR46" i="2"/>
  <c r="AR121" i="2" s="1"/>
  <c r="AQ46" i="2"/>
  <c r="AP46" i="2"/>
  <c r="AP121" i="2" s="1"/>
  <c r="AO46" i="2"/>
  <c r="AO121" i="2" s="1"/>
  <c r="AN46" i="2"/>
  <c r="AN121" i="2" s="1"/>
  <c r="AM46" i="2"/>
  <c r="AM121" i="2" s="1"/>
  <c r="AL46" i="2"/>
  <c r="AL121" i="2" s="1"/>
  <c r="AK46" i="2"/>
  <c r="AK121" i="2" s="1"/>
  <c r="AJ46" i="2"/>
  <c r="AJ121" i="2" s="1"/>
  <c r="AI46" i="2"/>
  <c r="AI121" i="2" s="1"/>
  <c r="AH46" i="2"/>
  <c r="AH121" i="2" s="1"/>
  <c r="AG46" i="2"/>
  <c r="AG121" i="2" s="1"/>
  <c r="AF46" i="2"/>
  <c r="AF121" i="2" s="1"/>
  <c r="AE46" i="2"/>
  <c r="AE121" i="2" s="1"/>
  <c r="AD46" i="2"/>
  <c r="AD121" i="2" s="1"/>
  <c r="AC46" i="2"/>
  <c r="AB46" i="2"/>
  <c r="AB121" i="2" s="1"/>
  <c r="AA46" i="2"/>
  <c r="AA121" i="2" s="1"/>
  <c r="Z46" i="2"/>
  <c r="Y46" i="2"/>
  <c r="Y121" i="2" s="1"/>
  <c r="X46" i="2"/>
  <c r="W46" i="2"/>
  <c r="W121" i="2" s="1"/>
  <c r="V46" i="2"/>
  <c r="U46" i="2"/>
  <c r="U121" i="2" s="1"/>
  <c r="T46" i="2"/>
  <c r="T121" i="2" s="1"/>
  <c r="S46" i="2"/>
  <c r="S121" i="2" s="1"/>
  <c r="R46" i="2"/>
  <c r="R118" i="2" s="1"/>
  <c r="Q46" i="2"/>
  <c r="Q121" i="2" s="1"/>
  <c r="P46" i="2"/>
  <c r="P121" i="2" s="1"/>
  <c r="O46" i="2"/>
  <c r="O121" i="2" s="1"/>
  <c r="N46" i="2"/>
  <c r="M46" i="2"/>
  <c r="L46" i="2"/>
  <c r="L121" i="2" s="1"/>
  <c r="K46" i="2"/>
  <c r="K121" i="2" s="1"/>
  <c r="J46" i="2"/>
  <c r="I46" i="2"/>
  <c r="I121" i="2" s="1"/>
  <c r="H46" i="2"/>
  <c r="G46" i="2"/>
  <c r="G121" i="2" s="1"/>
  <c r="F46" i="2"/>
  <c r="F118" i="2" s="1"/>
  <c r="E46" i="2"/>
  <c r="E121" i="2" s="1"/>
  <c r="D46" i="2"/>
  <c r="D121" i="2" s="1"/>
  <c r="BL44" i="2"/>
  <c r="BL45" i="2" s="1"/>
  <c r="BG44" i="2"/>
  <c r="BG45" i="2" s="1"/>
  <c r="BB44" i="2"/>
  <c r="BB45" i="2" s="1"/>
  <c r="AW44" i="2"/>
  <c r="AR44" i="2"/>
  <c r="AR45" i="2" s="1"/>
  <c r="AQ44" i="2"/>
  <c r="AQ45" i="2" s="1"/>
  <c r="AP44" i="2"/>
  <c r="AP45" i="2" s="1"/>
  <c r="AO44" i="2"/>
  <c r="AN44" i="2"/>
  <c r="AN45" i="2" s="1"/>
  <c r="AM44" i="2"/>
  <c r="AM45" i="2" s="1"/>
  <c r="AL44" i="2"/>
  <c r="AL45" i="2" s="1"/>
  <c r="AK44" i="2"/>
  <c r="AJ44" i="2"/>
  <c r="AJ45" i="2" s="1"/>
  <c r="AI44" i="2"/>
  <c r="AI45" i="2" s="1"/>
  <c r="AH44" i="2"/>
  <c r="AH45" i="2" s="1"/>
  <c r="AG44" i="2"/>
  <c r="AF44" i="2"/>
  <c r="AF45" i="2" s="1"/>
  <c r="AE44" i="2"/>
  <c r="AE45" i="2" s="1"/>
  <c r="AD44" i="2"/>
  <c r="AD45" i="2" s="1"/>
  <c r="AC44" i="2"/>
  <c r="AB44" i="2"/>
  <c r="AB45" i="2" s="1"/>
  <c r="AA44" i="2"/>
  <c r="AA45" i="2" s="1"/>
  <c r="Z44" i="2"/>
  <c r="Z45" i="2" s="1"/>
  <c r="Y44" i="2"/>
  <c r="X44" i="2"/>
  <c r="X45" i="2" s="1"/>
  <c r="W44" i="2"/>
  <c r="W45" i="2" s="1"/>
  <c r="V44" i="2"/>
  <c r="V45" i="2" s="1"/>
  <c r="U44" i="2"/>
  <c r="T44" i="2"/>
  <c r="T45" i="2" s="1"/>
  <c r="S44" i="2"/>
  <c r="S45" i="2" s="1"/>
  <c r="R44" i="2"/>
  <c r="R45" i="2" s="1"/>
  <c r="Q44" i="2"/>
  <c r="P44" i="2"/>
  <c r="P45" i="2" s="1"/>
  <c r="O44" i="2"/>
  <c r="O45" i="2" s="1"/>
  <c r="N44" i="2"/>
  <c r="N45" i="2" s="1"/>
  <c r="M44" i="2"/>
  <c r="L44" i="2"/>
  <c r="L45" i="2" s="1"/>
  <c r="K44" i="2"/>
  <c r="K45" i="2" s="1"/>
  <c r="J44" i="2"/>
  <c r="J45" i="2" s="1"/>
  <c r="I44" i="2"/>
  <c r="H44" i="2"/>
  <c r="H45" i="2" s="1"/>
  <c r="G44" i="2"/>
  <c r="G45" i="2" s="1"/>
  <c r="F44" i="2"/>
  <c r="F45" i="2" s="1"/>
  <c r="E44" i="2"/>
  <c r="D44" i="2"/>
  <c r="D45" i="2" s="1"/>
  <c r="BL42" i="2"/>
  <c r="BL43" i="2" s="1"/>
  <c r="BG42" i="2"/>
  <c r="BG43" i="2" s="1"/>
  <c r="BB42" i="2"/>
  <c r="AW42" i="2"/>
  <c r="AW43" i="2" s="1"/>
  <c r="AR42" i="2"/>
  <c r="AR43" i="2" s="1"/>
  <c r="AQ42" i="2"/>
  <c r="AQ43" i="2" s="1"/>
  <c r="AP42" i="2"/>
  <c r="AO42" i="2"/>
  <c r="AO43" i="2" s="1"/>
  <c r="AN42" i="2"/>
  <c r="AN43" i="2" s="1"/>
  <c r="AM42" i="2"/>
  <c r="AM43" i="2" s="1"/>
  <c r="AL42" i="2"/>
  <c r="AK42" i="2"/>
  <c r="AK43" i="2" s="1"/>
  <c r="AJ42" i="2"/>
  <c r="AJ43" i="2" s="1"/>
  <c r="AI42" i="2"/>
  <c r="AI43" i="2" s="1"/>
  <c r="AH42" i="2"/>
  <c r="AG42" i="2"/>
  <c r="AG43" i="2" s="1"/>
  <c r="AF42" i="2"/>
  <c r="AF43" i="2" s="1"/>
  <c r="AE42" i="2"/>
  <c r="AE43" i="2" s="1"/>
  <c r="AD42" i="2"/>
  <c r="AC42" i="2"/>
  <c r="AC43" i="2" s="1"/>
  <c r="AB42" i="2"/>
  <c r="AB43" i="2" s="1"/>
  <c r="AA42" i="2"/>
  <c r="AA43" i="2" s="1"/>
  <c r="Z42" i="2"/>
  <c r="Y42" i="2"/>
  <c r="Y43" i="2" s="1"/>
  <c r="X42" i="2"/>
  <c r="X43" i="2" s="1"/>
  <c r="W42" i="2"/>
  <c r="W43" i="2" s="1"/>
  <c r="V42" i="2"/>
  <c r="U42" i="2"/>
  <c r="U43" i="2" s="1"/>
  <c r="T42" i="2"/>
  <c r="T43" i="2" s="1"/>
  <c r="S42" i="2"/>
  <c r="S43" i="2" s="1"/>
  <c r="R42" i="2"/>
  <c r="Q42" i="2"/>
  <c r="Q43" i="2" s="1"/>
  <c r="P42" i="2"/>
  <c r="P43" i="2" s="1"/>
  <c r="O42" i="2"/>
  <c r="O43" i="2" s="1"/>
  <c r="N42" i="2"/>
  <c r="M42" i="2"/>
  <c r="M43" i="2" s="1"/>
  <c r="L42" i="2"/>
  <c r="L43" i="2" s="1"/>
  <c r="K42" i="2"/>
  <c r="K43" i="2" s="1"/>
  <c r="J42" i="2"/>
  <c r="I42" i="2"/>
  <c r="I43" i="2" s="1"/>
  <c r="H42" i="2"/>
  <c r="H43" i="2" s="1"/>
  <c r="G42" i="2"/>
  <c r="G43" i="2" s="1"/>
  <c r="F42" i="2"/>
  <c r="E42" i="2"/>
  <c r="E43" i="2" s="1"/>
  <c r="D42" i="2"/>
  <c r="D43" i="2" s="1"/>
  <c r="C70" i="2"/>
  <c r="C71" i="2" s="1"/>
  <c r="C68" i="2"/>
  <c r="C66" i="2"/>
  <c r="C67" i="2" s="1"/>
  <c r="C64" i="2"/>
  <c r="C65" i="2" s="1"/>
  <c r="C62" i="2"/>
  <c r="C63" i="2" s="1"/>
  <c r="C60" i="2"/>
  <c r="C58" i="2"/>
  <c r="C95" i="2" s="1"/>
  <c r="C56" i="2"/>
  <c r="C57" i="2" s="1"/>
  <c r="C54" i="2"/>
  <c r="C55" i="2" s="1"/>
  <c r="C52" i="2"/>
  <c r="C50" i="2"/>
  <c r="C48" i="2"/>
  <c r="C49" i="2" s="1"/>
  <c r="C46" i="2"/>
  <c r="C44" i="2"/>
  <c r="C85" i="2" l="1"/>
  <c r="S57" i="2"/>
  <c r="S91" i="2"/>
  <c r="G93" i="2"/>
  <c r="N101" i="2"/>
  <c r="AH118" i="2"/>
  <c r="C83" i="2"/>
  <c r="C121" i="2"/>
  <c r="M47" i="2"/>
  <c r="M121" i="2"/>
  <c r="AC47" i="2"/>
  <c r="AC121" i="2"/>
  <c r="AW47" i="2"/>
  <c r="AW121" i="2"/>
  <c r="K79" i="2"/>
  <c r="AQ79" i="2"/>
  <c r="AD81" i="2"/>
  <c r="Y83" i="2"/>
  <c r="L85" i="2"/>
  <c r="AR85" i="2"/>
  <c r="AC89" i="2"/>
  <c r="AD91" i="2"/>
  <c r="I117" i="2"/>
  <c r="F117" i="2"/>
  <c r="F121" i="2"/>
  <c r="J117" i="2"/>
  <c r="J121" i="2"/>
  <c r="N117" i="2"/>
  <c r="N121" i="2"/>
  <c r="R117" i="2"/>
  <c r="R121" i="2"/>
  <c r="V117" i="2"/>
  <c r="V121" i="2"/>
  <c r="Z117" i="2"/>
  <c r="Z121" i="2"/>
  <c r="BB47" i="2"/>
  <c r="BB121" i="2"/>
  <c r="F47" i="2"/>
  <c r="V47" i="2"/>
  <c r="O79" i="2"/>
  <c r="BG79" i="2"/>
  <c r="J81" i="2"/>
  <c r="AP81" i="2"/>
  <c r="AC83" i="2"/>
  <c r="BL83" i="2"/>
  <c r="P85" i="2"/>
  <c r="AK89" i="2"/>
  <c r="AJ90" i="2" s="1"/>
  <c r="R91" i="2"/>
  <c r="R92" i="2" s="1"/>
  <c r="AE91" i="2"/>
  <c r="R101" i="2"/>
  <c r="AC117" i="2"/>
  <c r="L118" i="2"/>
  <c r="V118" i="2"/>
  <c r="AL118" i="2"/>
  <c r="AQ47" i="2"/>
  <c r="AQ121" i="2"/>
  <c r="BG47" i="2"/>
  <c r="BG121" i="2"/>
  <c r="C47" i="2"/>
  <c r="C91" i="2"/>
  <c r="AA79" i="2"/>
  <c r="N81" i="2"/>
  <c r="BB81" i="2"/>
  <c r="I83" i="2"/>
  <c r="AO83" i="2"/>
  <c r="AB85" i="2"/>
  <c r="J89" i="2"/>
  <c r="J90" i="2" s="1"/>
  <c r="AL89" i="2"/>
  <c r="R95" i="2"/>
  <c r="M99" i="2"/>
  <c r="M118" i="2"/>
  <c r="AC118" i="2"/>
  <c r="AQ85" i="2"/>
  <c r="C81" i="2"/>
  <c r="C89" i="2"/>
  <c r="C97" i="2"/>
  <c r="C105" i="2"/>
  <c r="J79" i="2"/>
  <c r="J80" i="2" s="1"/>
  <c r="R79" i="2"/>
  <c r="Z79" i="2"/>
  <c r="AH79" i="2"/>
  <c r="AP79" i="2"/>
  <c r="H83" i="2"/>
  <c r="H84" i="2" s="1"/>
  <c r="H121" i="2"/>
  <c r="X83" i="2"/>
  <c r="X121" i="2"/>
  <c r="AP43" i="2"/>
  <c r="C69" i="2"/>
  <c r="N47" i="2"/>
  <c r="J67" i="2"/>
  <c r="C99" i="2"/>
  <c r="AE79" i="2"/>
  <c r="BQ79" i="2"/>
  <c r="BQ109" i="2" s="1"/>
  <c r="Z81" i="2"/>
  <c r="M83" i="2"/>
  <c r="M84" i="2" s="1"/>
  <c r="AW83" i="2"/>
  <c r="AF85" i="2"/>
  <c r="P87" i="2"/>
  <c r="V89" i="2"/>
  <c r="J91" i="2"/>
  <c r="W91" i="2"/>
  <c r="AD93" i="2"/>
  <c r="Q99" i="2"/>
  <c r="M101" i="2"/>
  <c r="F103" i="2"/>
  <c r="H117" i="2"/>
  <c r="AO117" i="2"/>
  <c r="N118" i="2"/>
  <c r="AD118" i="2"/>
  <c r="C79" i="2"/>
  <c r="G47" i="2"/>
  <c r="G118" i="2"/>
  <c r="G117" i="2"/>
  <c r="K47" i="2"/>
  <c r="J113" i="2" s="1"/>
  <c r="J114" i="2" s="1"/>
  <c r="K118" i="2"/>
  <c r="K117" i="2"/>
  <c r="O47" i="2"/>
  <c r="N113" i="2" s="1"/>
  <c r="N114" i="2" s="1"/>
  <c r="O118" i="2"/>
  <c r="S47" i="2"/>
  <c r="R113" i="2" s="1"/>
  <c r="R114" i="2" s="1"/>
  <c r="S118" i="2"/>
  <c r="W47" i="2"/>
  <c r="W118" i="2"/>
  <c r="W117" i="2"/>
  <c r="AA47" i="2"/>
  <c r="AA118" i="2"/>
  <c r="AA117" i="2"/>
  <c r="AE47" i="2"/>
  <c r="AE118" i="2"/>
  <c r="AI47" i="2"/>
  <c r="AI118" i="2"/>
  <c r="AM47" i="2"/>
  <c r="AM118" i="2"/>
  <c r="AM117" i="2"/>
  <c r="BB49" i="2"/>
  <c r="BB85" i="2"/>
  <c r="M51" i="2"/>
  <c r="M87" i="2"/>
  <c r="AC51" i="2"/>
  <c r="AC87" i="2"/>
  <c r="S53" i="2"/>
  <c r="S89" i="2"/>
  <c r="AI53" i="2"/>
  <c r="AI89" i="2"/>
  <c r="P55" i="2"/>
  <c r="P91" i="2"/>
  <c r="AF55" i="2"/>
  <c r="AF91" i="2"/>
  <c r="P57" i="2"/>
  <c r="P93" i="2"/>
  <c r="T57" i="2"/>
  <c r="T93" i="2"/>
  <c r="AF57" i="2"/>
  <c r="AF93" i="2"/>
  <c r="E59" i="2"/>
  <c r="E95" i="2"/>
  <c r="Q59" i="2"/>
  <c r="Q95" i="2"/>
  <c r="U59" i="2"/>
  <c r="U95" i="2"/>
  <c r="D61" i="2"/>
  <c r="D97" i="2"/>
  <c r="P61" i="2"/>
  <c r="P97" i="2"/>
  <c r="O98" i="2" s="1"/>
  <c r="P95" i="2"/>
  <c r="P96" i="2" s="1"/>
  <c r="T61" i="2"/>
  <c r="T97" i="2"/>
  <c r="F63" i="2"/>
  <c r="F99" i="2"/>
  <c r="J63" i="2"/>
  <c r="J99" i="2"/>
  <c r="N63" i="2"/>
  <c r="N99" i="2"/>
  <c r="R63" i="2"/>
  <c r="R99" i="2"/>
  <c r="V63" i="2"/>
  <c r="V99" i="2"/>
  <c r="O65" i="2"/>
  <c r="O101" i="2"/>
  <c r="N102" i="2" s="1"/>
  <c r="BO45" i="2"/>
  <c r="BO81" i="2"/>
  <c r="C59" i="2"/>
  <c r="C87" i="2"/>
  <c r="D79" i="2"/>
  <c r="I79" i="2"/>
  <c r="T79" i="2"/>
  <c r="Y79" i="2"/>
  <c r="Y80" i="2" s="1"/>
  <c r="AJ79" i="2"/>
  <c r="AO79" i="2"/>
  <c r="H81" i="2"/>
  <c r="S81" i="2"/>
  <c r="X81" i="2"/>
  <c r="X82" i="2" s="1"/>
  <c r="AI81" i="2"/>
  <c r="AN81" i="2"/>
  <c r="BL81" i="2"/>
  <c r="G83" i="2"/>
  <c r="R83" i="2"/>
  <c r="W83" i="2"/>
  <c r="W84" i="2" s="1"/>
  <c r="AH83" i="2"/>
  <c r="AG84" i="2" s="1"/>
  <c r="AM83" i="2"/>
  <c r="E85" i="2"/>
  <c r="J85" i="2"/>
  <c r="U85" i="2"/>
  <c r="Z85" i="2"/>
  <c r="AK85" i="2"/>
  <c r="I87" i="2"/>
  <c r="W87" i="2"/>
  <c r="AE87" i="2"/>
  <c r="AK87" i="2"/>
  <c r="G89" i="2"/>
  <c r="O89" i="2"/>
  <c r="H91" i="2"/>
  <c r="O92" i="2"/>
  <c r="D93" i="2"/>
  <c r="L93" i="2"/>
  <c r="S94" i="2"/>
  <c r="H95" i="2"/>
  <c r="AC95" i="2"/>
  <c r="L97" i="2"/>
  <c r="V97" i="2"/>
  <c r="K101" i="2"/>
  <c r="K103" i="2"/>
  <c r="J104" i="2" s="1"/>
  <c r="S117" i="2"/>
  <c r="F79" i="2"/>
  <c r="F43" i="2"/>
  <c r="N79" i="2"/>
  <c r="N80" i="2" s="1"/>
  <c r="N43" i="2"/>
  <c r="V79" i="2"/>
  <c r="V43" i="2"/>
  <c r="AD79" i="2"/>
  <c r="AD80" i="2" s="1"/>
  <c r="AD43" i="2"/>
  <c r="AL79" i="2"/>
  <c r="AL43" i="2"/>
  <c r="BB79" i="2"/>
  <c r="BB43" i="2"/>
  <c r="E45" i="2"/>
  <c r="E81" i="2"/>
  <c r="I45" i="2"/>
  <c r="I81" i="2"/>
  <c r="M45" i="2"/>
  <c r="M81" i="2"/>
  <c r="M82" i="2" s="1"/>
  <c r="Q45" i="2"/>
  <c r="Q81" i="2"/>
  <c r="U45" i="2"/>
  <c r="U81" i="2"/>
  <c r="Y45" i="2"/>
  <c r="Y81" i="2"/>
  <c r="AC45" i="2"/>
  <c r="AC81" i="2"/>
  <c r="AC82" i="2" s="1"/>
  <c r="AG45" i="2"/>
  <c r="AG81" i="2"/>
  <c r="AK45" i="2"/>
  <c r="AK81" i="2"/>
  <c r="AO45" i="2"/>
  <c r="AO81" i="2"/>
  <c r="AW45" i="2"/>
  <c r="AW81" i="2"/>
  <c r="D83" i="2"/>
  <c r="D47" i="2"/>
  <c r="D118" i="2"/>
  <c r="L117" i="2"/>
  <c r="L83" i="2"/>
  <c r="L47" i="2"/>
  <c r="L113" i="2" s="1"/>
  <c r="L114" i="2" s="1"/>
  <c r="P118" i="2"/>
  <c r="P83" i="2"/>
  <c r="P117" i="2"/>
  <c r="T83" i="2"/>
  <c r="T47" i="2"/>
  <c r="T118" i="2"/>
  <c r="AB117" i="2"/>
  <c r="AB83" i="2"/>
  <c r="AB47" i="2"/>
  <c r="AF47" i="2"/>
  <c r="AF118" i="2"/>
  <c r="AF83" i="2"/>
  <c r="AF117" i="2"/>
  <c r="AJ47" i="2"/>
  <c r="AJ83" i="2"/>
  <c r="AJ118" i="2"/>
  <c r="AN47" i="2"/>
  <c r="AN83" i="2"/>
  <c r="AR47" i="2"/>
  <c r="AR83" i="2"/>
  <c r="G49" i="2"/>
  <c r="G85" i="2"/>
  <c r="K49" i="2"/>
  <c r="K85" i="2"/>
  <c r="K86" i="2" s="1"/>
  <c r="O49" i="2"/>
  <c r="O85" i="2"/>
  <c r="S49" i="2"/>
  <c r="S85" i="2"/>
  <c r="W49" i="2"/>
  <c r="W85" i="2"/>
  <c r="AA49" i="2"/>
  <c r="AA85" i="2"/>
  <c r="AA86" i="2" s="1"/>
  <c r="AE49" i="2"/>
  <c r="AE85" i="2"/>
  <c r="AE86" i="2" s="1"/>
  <c r="AI49" i="2"/>
  <c r="AI85" i="2"/>
  <c r="AM49" i="2"/>
  <c r="AM85" i="2"/>
  <c r="F51" i="2"/>
  <c r="F87" i="2"/>
  <c r="J51" i="2"/>
  <c r="J87" i="2"/>
  <c r="N51" i="2"/>
  <c r="N87" i="2"/>
  <c r="R51" i="2"/>
  <c r="R87" i="2"/>
  <c r="V51" i="2"/>
  <c r="V87" i="2"/>
  <c r="Z51" i="2"/>
  <c r="Z87" i="2"/>
  <c r="AD51" i="2"/>
  <c r="AD87" i="2"/>
  <c r="AH51" i="2"/>
  <c r="AH87" i="2"/>
  <c r="AL51" i="2"/>
  <c r="AL87" i="2"/>
  <c r="AP51" i="2"/>
  <c r="AP87" i="2"/>
  <c r="D53" i="2"/>
  <c r="D89" i="2"/>
  <c r="H53" i="2"/>
  <c r="H89" i="2"/>
  <c r="L53" i="2"/>
  <c r="L89" i="2"/>
  <c r="P53" i="2"/>
  <c r="P89" i="2"/>
  <c r="P90" i="2" s="1"/>
  <c r="T53" i="2"/>
  <c r="T89" i="2"/>
  <c r="X53" i="2"/>
  <c r="X89" i="2"/>
  <c r="AB53" i="2"/>
  <c r="AB89" i="2"/>
  <c r="AB90" i="2" s="1"/>
  <c r="AF53" i="2"/>
  <c r="AF89" i="2"/>
  <c r="AJ53" i="2"/>
  <c r="AJ89" i="2"/>
  <c r="E55" i="2"/>
  <c r="E91" i="2"/>
  <c r="I55" i="2"/>
  <c r="I91" i="2"/>
  <c r="M55" i="2"/>
  <c r="M91" i="2"/>
  <c r="Q55" i="2"/>
  <c r="Q91" i="2"/>
  <c r="U55" i="2"/>
  <c r="U91" i="2"/>
  <c r="Y55" i="2"/>
  <c r="Y91" i="2"/>
  <c r="AC55" i="2"/>
  <c r="AC91" i="2"/>
  <c r="AG55" i="2"/>
  <c r="AG91" i="2"/>
  <c r="E57" i="2"/>
  <c r="E93" i="2"/>
  <c r="I57" i="2"/>
  <c r="I93" i="2"/>
  <c r="I94" i="2" s="1"/>
  <c r="M57" i="2"/>
  <c r="M93" i="2"/>
  <c r="Q57" i="2"/>
  <c r="Q93" i="2"/>
  <c r="U57" i="2"/>
  <c r="U93" i="2"/>
  <c r="Y57" i="2"/>
  <c r="Y93" i="2"/>
  <c r="AC57" i="2"/>
  <c r="AC93" i="2"/>
  <c r="F59" i="2"/>
  <c r="F95" i="2"/>
  <c r="J59" i="2"/>
  <c r="J95" i="2"/>
  <c r="V59" i="2"/>
  <c r="V95" i="2"/>
  <c r="Z59" i="2"/>
  <c r="Z95" i="2"/>
  <c r="E61" i="2"/>
  <c r="E97" i="2"/>
  <c r="I61" i="2"/>
  <c r="I97" i="2"/>
  <c r="U61" i="2"/>
  <c r="U97" i="2"/>
  <c r="Y61" i="2"/>
  <c r="Y97" i="2"/>
  <c r="K63" i="2"/>
  <c r="K99" i="2"/>
  <c r="O63" i="2"/>
  <c r="O99" i="2"/>
  <c r="D65" i="2"/>
  <c r="D101" i="2"/>
  <c r="H65" i="2"/>
  <c r="H101" i="2"/>
  <c r="H102" i="2" s="1"/>
  <c r="L65" i="2"/>
  <c r="L101" i="2"/>
  <c r="P65" i="2"/>
  <c r="P101" i="2"/>
  <c r="D67" i="2"/>
  <c r="D103" i="2"/>
  <c r="H67" i="2"/>
  <c r="H103" i="2"/>
  <c r="L67" i="2"/>
  <c r="L103" i="2"/>
  <c r="D69" i="2"/>
  <c r="D105" i="2"/>
  <c r="AH43" i="2"/>
  <c r="C51" i="2"/>
  <c r="C61" i="2"/>
  <c r="X47" i="2"/>
  <c r="C101" i="2"/>
  <c r="E79" i="2"/>
  <c r="P79" i="2"/>
  <c r="U79" i="2"/>
  <c r="AF79" i="2"/>
  <c r="AK79" i="2"/>
  <c r="BO79" i="2"/>
  <c r="D81" i="2"/>
  <c r="D82" i="2" s="1"/>
  <c r="O81" i="2"/>
  <c r="N82" i="2" s="1"/>
  <c r="T81" i="2"/>
  <c r="AE81" i="2"/>
  <c r="AJ81" i="2"/>
  <c r="AJ82" i="2" s="1"/>
  <c r="BG81" i="2"/>
  <c r="N83" i="2"/>
  <c r="S83" i="2"/>
  <c r="S84" i="2" s="1"/>
  <c r="AD83" i="2"/>
  <c r="AI83" i="2"/>
  <c r="AI84" i="2" s="1"/>
  <c r="BB83" i="2"/>
  <c r="BB109" i="2" s="1"/>
  <c r="F85" i="2"/>
  <c r="Q85" i="2"/>
  <c r="V85" i="2"/>
  <c r="AG85" i="2"/>
  <c r="AL85" i="2"/>
  <c r="BG85" i="2"/>
  <c r="D87" i="2"/>
  <c r="K87" i="2"/>
  <c r="Q87" i="2"/>
  <c r="Y87" i="2"/>
  <c r="Y88" i="2" s="1"/>
  <c r="AF87" i="2"/>
  <c r="AM87" i="2"/>
  <c r="Q89" i="2"/>
  <c r="W89" i="2"/>
  <c r="V90" i="2" s="1"/>
  <c r="AE89" i="2"/>
  <c r="AL90" i="2"/>
  <c r="X91" i="2"/>
  <c r="X92" i="2" s="1"/>
  <c r="N93" i="2"/>
  <c r="I95" i="2"/>
  <c r="T95" i="2"/>
  <c r="AD95" i="2"/>
  <c r="M97" i="2"/>
  <c r="M98" i="2" s="1"/>
  <c r="X97" i="2"/>
  <c r="G99" i="2"/>
  <c r="T117" i="2"/>
  <c r="AE117" i="2"/>
  <c r="AN118" i="2"/>
  <c r="E47" i="2"/>
  <c r="E118" i="2"/>
  <c r="E117" i="2"/>
  <c r="I47" i="2"/>
  <c r="I113" i="2" s="1"/>
  <c r="I114" i="2" s="1"/>
  <c r="I118" i="2"/>
  <c r="M113" i="2"/>
  <c r="M114" i="2" s="1"/>
  <c r="Q47" i="2"/>
  <c r="Q113" i="2" s="1"/>
  <c r="Q114" i="2" s="1"/>
  <c r="Q117" i="2"/>
  <c r="U47" i="2"/>
  <c r="U113" i="2" s="1"/>
  <c r="U114" i="2" s="1"/>
  <c r="U118" i="2"/>
  <c r="U117" i="2"/>
  <c r="Y47" i="2"/>
  <c r="Y113" i="2" s="1"/>
  <c r="Y114" i="2" s="1"/>
  <c r="Y118" i="2"/>
  <c r="AG47" i="2"/>
  <c r="AG117" i="2"/>
  <c r="AK47" i="2"/>
  <c r="AK118" i="2"/>
  <c r="AK117" i="2"/>
  <c r="AO47" i="2"/>
  <c r="AO118" i="2"/>
  <c r="AN49" i="2"/>
  <c r="AN85" i="2"/>
  <c r="BJ49" i="2"/>
  <c r="BJ83" i="2"/>
  <c r="S51" i="2"/>
  <c r="S87" i="2"/>
  <c r="AI51" i="2"/>
  <c r="AI87" i="2"/>
  <c r="I53" i="2"/>
  <c r="I89" i="2"/>
  <c r="Y53" i="2"/>
  <c r="Y89" i="2"/>
  <c r="F55" i="2"/>
  <c r="F91" i="2"/>
  <c r="F92" i="2" s="1"/>
  <c r="V55" i="2"/>
  <c r="V91" i="2"/>
  <c r="V92" i="2" s="1"/>
  <c r="AH55" i="2"/>
  <c r="AH91" i="2"/>
  <c r="F57" i="2"/>
  <c r="F93" i="2"/>
  <c r="F94" i="2" s="1"/>
  <c r="V57" i="2"/>
  <c r="V93" i="2"/>
  <c r="V94" i="2" s="1"/>
  <c r="Z57" i="2"/>
  <c r="Z93" i="2"/>
  <c r="G59" i="2"/>
  <c r="G95" i="2"/>
  <c r="K59" i="2"/>
  <c r="K95" i="2"/>
  <c r="K96" i="2" s="1"/>
  <c r="O59" i="2"/>
  <c r="O95" i="2"/>
  <c r="S59" i="2"/>
  <c r="S95" i="2"/>
  <c r="W59" i="2"/>
  <c r="W95" i="2"/>
  <c r="AA59" i="2"/>
  <c r="AA95" i="2"/>
  <c r="AE59" i="2"/>
  <c r="AE95" i="2"/>
  <c r="AE93" i="2"/>
  <c r="AE94" i="2" s="1"/>
  <c r="J61" i="2"/>
  <c r="J97" i="2"/>
  <c r="N61" i="2"/>
  <c r="N97" i="2"/>
  <c r="Z61" i="2"/>
  <c r="Z97" i="2"/>
  <c r="D63" i="2"/>
  <c r="D99" i="2"/>
  <c r="P63" i="2"/>
  <c r="P99" i="2"/>
  <c r="T63" i="2"/>
  <c r="T99" i="2"/>
  <c r="E65" i="2"/>
  <c r="E101" i="2"/>
  <c r="E102" i="2" s="1"/>
  <c r="I65" i="2"/>
  <c r="I101" i="2"/>
  <c r="I99" i="2"/>
  <c r="E67" i="2"/>
  <c r="E103" i="2"/>
  <c r="I67" i="2"/>
  <c r="I103" i="2"/>
  <c r="I104" i="2" s="1"/>
  <c r="E69" i="2"/>
  <c r="E105" i="2"/>
  <c r="Z43" i="2"/>
  <c r="C53" i="2"/>
  <c r="P47" i="2"/>
  <c r="C93" i="2"/>
  <c r="C103" i="2"/>
  <c r="G79" i="2"/>
  <c r="L79" i="2"/>
  <c r="Q79" i="2"/>
  <c r="W79" i="2"/>
  <c r="W80" i="2" s="1"/>
  <c r="AB79" i="2"/>
  <c r="AA80" i="2" s="1"/>
  <c r="AG79" i="2"/>
  <c r="AM79" i="2"/>
  <c r="AR79" i="2"/>
  <c r="AQ80" i="2" s="1"/>
  <c r="F81" i="2"/>
  <c r="K81" i="2"/>
  <c r="P81" i="2"/>
  <c r="P82" i="2" s="1"/>
  <c r="V81" i="2"/>
  <c r="AA81" i="2"/>
  <c r="AF81" i="2"/>
  <c r="AL81" i="2"/>
  <c r="AQ81" i="2"/>
  <c r="AQ82" i="2" s="1"/>
  <c r="E83" i="2"/>
  <c r="J83" i="2"/>
  <c r="I84" i="2" s="1"/>
  <c r="O83" i="2"/>
  <c r="U83" i="2"/>
  <c r="Z83" i="2"/>
  <c r="AE83" i="2"/>
  <c r="AE84" i="2" s="1"/>
  <c r="AK83" i="2"/>
  <c r="AP83" i="2"/>
  <c r="BG83" i="2"/>
  <c r="H85" i="2"/>
  <c r="M85" i="2"/>
  <c r="R85" i="2"/>
  <c r="R86" i="2" s="1"/>
  <c r="X85" i="2"/>
  <c r="AC85" i="2"/>
  <c r="AH85" i="2"/>
  <c r="AO85" i="2"/>
  <c r="BJ85" i="2"/>
  <c r="E87" i="2"/>
  <c r="E88" i="2" s="1"/>
  <c r="L87" i="2"/>
  <c r="T87" i="2"/>
  <c r="AA87" i="2"/>
  <c r="AG87" i="2"/>
  <c r="AO87" i="2"/>
  <c r="E89" i="2"/>
  <c r="K89" i="2"/>
  <c r="R89" i="2"/>
  <c r="Z89" i="2"/>
  <c r="AG89" i="2"/>
  <c r="AM89" i="2"/>
  <c r="D91" i="2"/>
  <c r="L91" i="2"/>
  <c r="Z91" i="2"/>
  <c r="H93" i="2"/>
  <c r="O93" i="2"/>
  <c r="O94" i="2" s="1"/>
  <c r="X93" i="2"/>
  <c r="M95" i="2"/>
  <c r="X95" i="2"/>
  <c r="F97" i="2"/>
  <c r="Q97" i="2"/>
  <c r="H99" i="2"/>
  <c r="S99" i="2"/>
  <c r="S100" i="2" s="1"/>
  <c r="G105" i="2"/>
  <c r="M117" i="2"/>
  <c r="X117" i="2"/>
  <c r="AI117" i="2"/>
  <c r="X118" i="2"/>
  <c r="AG118" i="2"/>
  <c r="BL79" i="2"/>
  <c r="K93" i="2"/>
  <c r="AA93" i="2"/>
  <c r="L95" i="2"/>
  <c r="L96" i="2" s="1"/>
  <c r="AB95" i="2"/>
  <c r="E99" i="2"/>
  <c r="U99" i="2"/>
  <c r="R43" i="2"/>
  <c r="C45" i="2"/>
  <c r="H47" i="2"/>
  <c r="H79" i="2"/>
  <c r="G80" i="2" s="1"/>
  <c r="M79" i="2"/>
  <c r="S79" i="2"/>
  <c r="X79" i="2"/>
  <c r="AC79" i="2"/>
  <c r="AI79" i="2"/>
  <c r="AN79" i="2"/>
  <c r="AN80" i="2" s="1"/>
  <c r="AW79" i="2"/>
  <c r="G81" i="2"/>
  <c r="L81" i="2"/>
  <c r="R81" i="2"/>
  <c r="W81" i="2"/>
  <c r="AB81" i="2"/>
  <c r="AH81" i="2"/>
  <c r="AH82" i="2" s="1"/>
  <c r="AM81" i="2"/>
  <c r="AL82" i="2" s="1"/>
  <c r="AR81" i="2"/>
  <c r="F83" i="2"/>
  <c r="K83" i="2"/>
  <c r="Q83" i="2"/>
  <c r="Q84" i="2" s="1"/>
  <c r="V83" i="2"/>
  <c r="AA83" i="2"/>
  <c r="AG83" i="2"/>
  <c r="AL83" i="2"/>
  <c r="AQ83" i="2"/>
  <c r="D85" i="2"/>
  <c r="I85" i="2"/>
  <c r="N85" i="2"/>
  <c r="N86" i="2" s="1"/>
  <c r="T85" i="2"/>
  <c r="Y85" i="2"/>
  <c r="AD85" i="2"/>
  <c r="AJ85" i="2"/>
  <c r="AJ86" i="2" s="1"/>
  <c r="AP85" i="2"/>
  <c r="G87" i="2"/>
  <c r="O87" i="2"/>
  <c r="U87" i="2"/>
  <c r="AB87" i="2"/>
  <c r="AJ87" i="2"/>
  <c r="AW87" i="2"/>
  <c r="AW109" i="2" s="1"/>
  <c r="AW110" i="2" s="1"/>
  <c r="F89" i="2"/>
  <c r="F90" i="2" s="1"/>
  <c r="M89" i="2"/>
  <c r="U89" i="2"/>
  <c r="AA89" i="2"/>
  <c r="AH89" i="2"/>
  <c r="AH90" i="2" s="1"/>
  <c r="N91" i="2"/>
  <c r="N92" i="2" s="1"/>
  <c r="T91" i="2"/>
  <c r="S92" i="2" s="1"/>
  <c r="AB91" i="2"/>
  <c r="J93" i="2"/>
  <c r="R93" i="2"/>
  <c r="R94" i="2" s="1"/>
  <c r="AB93" i="2"/>
  <c r="D95" i="2"/>
  <c r="N95" i="2"/>
  <c r="N96" i="2" s="1"/>
  <c r="Y95" i="2"/>
  <c r="H97" i="2"/>
  <c r="H98" i="2" s="1"/>
  <c r="R97" i="2"/>
  <c r="R98" i="2" s="1"/>
  <c r="L99" i="2"/>
  <c r="L100" i="2" s="1"/>
  <c r="W99" i="2"/>
  <c r="G101" i="2"/>
  <c r="Q101" i="2"/>
  <c r="G103" i="2"/>
  <c r="D117" i="2"/>
  <c r="O117" i="2"/>
  <c r="Y117" i="2"/>
  <c r="AJ117" i="2"/>
  <c r="H118" i="2"/>
  <c r="Q118" i="2"/>
  <c r="AB118" i="2"/>
  <c r="S101" i="2"/>
  <c r="R102" i="2" s="1"/>
  <c r="AD47" i="2"/>
  <c r="AD113" i="2" s="1"/>
  <c r="AD114" i="2" s="1"/>
  <c r="AD117" i="2"/>
  <c r="AH47" i="2"/>
  <c r="AH117" i="2"/>
  <c r="AL47" i="2"/>
  <c r="AL117" i="2"/>
  <c r="AP47" i="2"/>
  <c r="AP117" i="2"/>
  <c r="AW49" i="2"/>
  <c r="AW85" i="2"/>
  <c r="G97" i="2"/>
  <c r="K61" i="2"/>
  <c r="K97" i="2"/>
  <c r="K98" i="2" s="1"/>
  <c r="O97" i="2"/>
  <c r="S61" i="2"/>
  <c r="S97" i="2"/>
  <c r="W97" i="2"/>
  <c r="F69" i="2"/>
  <c r="F105" i="2"/>
  <c r="G61" i="2"/>
  <c r="H87" i="2"/>
  <c r="H88" i="2" s="1"/>
  <c r="X87" i="2"/>
  <c r="X88" i="2" s="1"/>
  <c r="AN87" i="2"/>
  <c r="N89" i="2"/>
  <c r="M90" i="2" s="1"/>
  <c r="AD89" i="2"/>
  <c r="K91" i="2"/>
  <c r="K92" i="2" s="1"/>
  <c r="AA91" i="2"/>
  <c r="Z92" i="2" s="1"/>
  <c r="J101" i="2"/>
  <c r="J118" i="2"/>
  <c r="Z118" i="2"/>
  <c r="AP118" i="2"/>
  <c r="H80" i="2"/>
  <c r="AA88" i="2"/>
  <c r="AA109" i="2"/>
  <c r="L90" i="2"/>
  <c r="Y92" i="2"/>
  <c r="AO84" i="2"/>
  <c r="G96" i="2"/>
  <c r="AQ86" i="2"/>
  <c r="AO88" i="2"/>
  <c r="V113" i="2"/>
  <c r="V114" i="2" s="1"/>
  <c r="Z82" i="2"/>
  <c r="D86" i="2"/>
  <c r="X86" i="2"/>
  <c r="AF86" i="2"/>
  <c r="AD88" i="2"/>
  <c r="Q94" i="2"/>
  <c r="S98" i="2"/>
  <c r="F106" i="2"/>
  <c r="BP4" i="1"/>
  <c r="BO4" i="1"/>
  <c r="BN4" i="1" s="1"/>
  <c r="BM4" i="1" s="1"/>
  <c r="BL4" i="1" s="1"/>
  <c r="BK4" i="1" s="1"/>
  <c r="BJ4" i="1" s="1"/>
  <c r="BI4" i="1" s="1"/>
  <c r="BH4" i="1" s="1"/>
  <c r="BG4" i="1" s="1"/>
  <c r="BF4" i="1" s="1"/>
  <c r="BE4" i="1" s="1"/>
  <c r="BD4" i="1" s="1"/>
  <c r="BC4" i="1" s="1"/>
  <c r="BB4" i="1" s="1"/>
  <c r="BA4" i="1" s="1"/>
  <c r="AZ4" i="1" s="1"/>
  <c r="AY4" i="1" s="1"/>
  <c r="AX4" i="1" s="1"/>
  <c r="AW4" i="1" s="1"/>
  <c r="AV4" i="1" s="1"/>
  <c r="AU4" i="1" s="1"/>
  <c r="AT4" i="1" s="1"/>
  <c r="AS4" i="1" s="1"/>
  <c r="AR4" i="1" s="1"/>
  <c r="AQ4" i="1" s="1"/>
  <c r="AP4" i="1" s="1"/>
  <c r="AO4" i="1" s="1"/>
  <c r="AN4" i="1" s="1"/>
  <c r="AM4" i="1" s="1"/>
  <c r="AL4" i="1" s="1"/>
  <c r="AK4" i="1" s="1"/>
  <c r="AJ4" i="1" s="1"/>
  <c r="AI4" i="1" s="1"/>
  <c r="AH4" i="1" s="1"/>
  <c r="AG4" i="1" s="1"/>
  <c r="AF4" i="1" s="1"/>
  <c r="AE4" i="1" s="1"/>
  <c r="AD4" i="1" s="1"/>
  <c r="AC4" i="1" s="1"/>
  <c r="AB4" i="1" s="1"/>
  <c r="AA4" i="1" s="1"/>
  <c r="Z4" i="1" s="1"/>
  <c r="Y4" i="1" s="1"/>
  <c r="X4" i="1" s="1"/>
  <c r="W4" i="1" s="1"/>
  <c r="V4" i="1" s="1"/>
  <c r="U4" i="1" s="1"/>
  <c r="T4" i="1" s="1"/>
  <c r="S4" i="1" s="1"/>
  <c r="R4" i="1" s="1"/>
  <c r="Q4" i="1" s="1"/>
  <c r="P4" i="1" s="1"/>
  <c r="O4" i="1" s="1"/>
  <c r="N4" i="1" s="1"/>
  <c r="M4" i="1" s="1"/>
  <c r="L4" i="1" s="1"/>
  <c r="K4" i="1" s="1"/>
  <c r="J4" i="1" s="1"/>
  <c r="I4" i="1" s="1"/>
  <c r="H4" i="1" s="1"/>
  <c r="G4" i="1" s="1"/>
  <c r="F4" i="1" s="1"/>
  <c r="E4" i="1" s="1"/>
  <c r="D4" i="1" s="1"/>
  <c r="L84" i="2" l="1"/>
  <c r="J86" i="2"/>
  <c r="T109" i="2"/>
  <c r="E84" i="2"/>
  <c r="AH86" i="2"/>
  <c r="AO80" i="2"/>
  <c r="K94" i="2"/>
  <c r="R90" i="2"/>
  <c r="AG80" i="2"/>
  <c r="P100" i="2"/>
  <c r="G100" i="2"/>
  <c r="AB113" i="2"/>
  <c r="AB114" i="2" s="1"/>
  <c r="H92" i="2"/>
  <c r="V100" i="2"/>
  <c r="M102" i="2"/>
  <c r="AG109" i="2"/>
  <c r="AK90" i="2"/>
  <c r="Y84" i="2"/>
  <c r="I80" i="2"/>
  <c r="W98" i="2"/>
  <c r="AL113" i="2"/>
  <c r="AL114" i="2" s="1"/>
  <c r="H94" i="2"/>
  <c r="H86" i="2"/>
  <c r="AF82" i="2"/>
  <c r="S113" i="2"/>
  <c r="S114" i="2" s="1"/>
  <c r="G84" i="2"/>
  <c r="D80" i="2"/>
  <c r="M100" i="2"/>
  <c r="I92" i="2"/>
  <c r="X94" i="2"/>
  <c r="AQ113" i="2"/>
  <c r="AQ114" i="2" s="1"/>
  <c r="AQ109" i="2"/>
  <c r="AQ110" i="2" s="1"/>
  <c r="AQ115" i="2" s="1"/>
  <c r="AP116" i="2" s="1"/>
  <c r="F104" i="2"/>
  <c r="U88" i="2"/>
  <c r="R82" i="2"/>
  <c r="AO82" i="2"/>
  <c r="V88" i="2"/>
  <c r="AO86" i="2"/>
  <c r="D96" i="2"/>
  <c r="AK88" i="2"/>
  <c r="S109" i="2"/>
  <c r="S110" i="2" s="1"/>
  <c r="S115" i="2" s="1"/>
  <c r="AH113" i="2"/>
  <c r="AH114" i="2" s="1"/>
  <c r="AB92" i="2"/>
  <c r="AP84" i="2"/>
  <c r="V82" i="2"/>
  <c r="C109" i="2"/>
  <c r="C110" i="2" s="1"/>
  <c r="BG109" i="2"/>
  <c r="BG110" i="2" s="1"/>
  <c r="AC96" i="2"/>
  <c r="J100" i="2"/>
  <c r="F113" i="2"/>
  <c r="F114" i="2" s="1"/>
  <c r="AA90" i="2"/>
  <c r="U84" i="2"/>
  <c r="AP113" i="2"/>
  <c r="AP114" i="2" s="1"/>
  <c r="K113" i="2"/>
  <c r="K114" i="2" s="1"/>
  <c r="AA84" i="2"/>
  <c r="L88" i="2"/>
  <c r="X84" i="2"/>
  <c r="Q100" i="2"/>
  <c r="R100" i="2"/>
  <c r="P88" i="2"/>
  <c r="AR109" i="2"/>
  <c r="AR111" i="2" s="1"/>
  <c r="AN86" i="2"/>
  <c r="G109" i="2"/>
  <c r="G110" i="2" s="1"/>
  <c r="G115" i="2" s="1"/>
  <c r="G98" i="2"/>
  <c r="U90" i="2"/>
  <c r="T90" i="2"/>
  <c r="Y86" i="2"/>
  <c r="G82" i="2"/>
  <c r="F82" i="2"/>
  <c r="U100" i="2"/>
  <c r="E106" i="2"/>
  <c r="E104" i="2"/>
  <c r="D104" i="2"/>
  <c r="W96" i="2"/>
  <c r="O96" i="2"/>
  <c r="I90" i="2"/>
  <c r="R109" i="2"/>
  <c r="R111" i="2" s="1"/>
  <c r="R112" i="2" s="1"/>
  <c r="AD90" i="2"/>
  <c r="AC90" i="2"/>
  <c r="X109" i="2"/>
  <c r="P113" i="2"/>
  <c r="P114" i="2" s="1"/>
  <c r="O113" i="2"/>
  <c r="O114" i="2" s="1"/>
  <c r="AE82" i="2"/>
  <c r="O80" i="2"/>
  <c r="P80" i="2"/>
  <c r="AJ80" i="2"/>
  <c r="AI80" i="2"/>
  <c r="F100" i="2"/>
  <c r="AE80" i="2"/>
  <c r="AD92" i="2"/>
  <c r="AC92" i="2"/>
  <c r="L109" i="2"/>
  <c r="L110" i="2" s="1"/>
  <c r="L115" i="2" s="1"/>
  <c r="K104" i="2"/>
  <c r="N100" i="2"/>
  <c r="AI109" i="2"/>
  <c r="AI110" i="2" s="1"/>
  <c r="AI115" i="2" s="1"/>
  <c r="AL84" i="2"/>
  <c r="AM82" i="2"/>
  <c r="R80" i="2"/>
  <c r="I109" i="2"/>
  <c r="I110" i="2" s="1"/>
  <c r="I115" i="2" s="1"/>
  <c r="H104" i="2"/>
  <c r="I100" i="2"/>
  <c r="AA96" i="2"/>
  <c r="S96" i="2"/>
  <c r="Z94" i="2"/>
  <c r="AI88" i="2"/>
  <c r="Q102" i="2"/>
  <c r="O88" i="2"/>
  <c r="I86" i="2"/>
  <c r="K84" i="2"/>
  <c r="AH80" i="2"/>
  <c r="M80" i="2"/>
  <c r="Z109" i="2"/>
  <c r="Z111" i="2" s="1"/>
  <c r="Z112" i="2" s="1"/>
  <c r="J98" i="2"/>
  <c r="E113" i="2"/>
  <c r="E114" i="2" s="1"/>
  <c r="AD96" i="2"/>
  <c r="Q90" i="2"/>
  <c r="AD84" i="2"/>
  <c r="U80" i="2"/>
  <c r="D106" i="2"/>
  <c r="H109" i="2"/>
  <c r="H110" i="2" s="1"/>
  <c r="H115" i="2" s="1"/>
  <c r="O102" i="2"/>
  <c r="O100" i="2"/>
  <c r="Z96" i="2"/>
  <c r="J96" i="2"/>
  <c r="AC94" i="2"/>
  <c r="U94" i="2"/>
  <c r="M94" i="2"/>
  <c r="E94" i="2"/>
  <c r="U92" i="2"/>
  <c r="M92" i="2"/>
  <c r="E92" i="2"/>
  <c r="AF90" i="2"/>
  <c r="X90" i="2"/>
  <c r="H90" i="2"/>
  <c r="AP109" i="2"/>
  <c r="AH88" i="2"/>
  <c r="Z88" i="2"/>
  <c r="R88" i="2"/>
  <c r="J88" i="2"/>
  <c r="AM86" i="2"/>
  <c r="W86" i="2"/>
  <c r="O86" i="2"/>
  <c r="G86" i="2"/>
  <c r="AN84" i="2"/>
  <c r="AK82" i="2"/>
  <c r="E82" i="2"/>
  <c r="K102" i="2"/>
  <c r="H96" i="2"/>
  <c r="U86" i="2"/>
  <c r="AH84" i="2"/>
  <c r="BL109" i="2"/>
  <c r="BL111" i="2" s="1"/>
  <c r="S82" i="2"/>
  <c r="U96" i="2"/>
  <c r="E96" i="2"/>
  <c r="AF92" i="2"/>
  <c r="AI90" i="2"/>
  <c r="AC88" i="2"/>
  <c r="Z80" i="2"/>
  <c r="D120" i="2"/>
  <c r="C123" i="2"/>
  <c r="N90" i="2"/>
  <c r="W109" i="2"/>
  <c r="W110" i="2" s="1"/>
  <c r="W115" i="2" s="1"/>
  <c r="AP86" i="2"/>
  <c r="H113" i="2"/>
  <c r="H114" i="2" s="1"/>
  <c r="E100" i="2"/>
  <c r="F98" i="2"/>
  <c r="AO109" i="2"/>
  <c r="AO110" i="2" s="1"/>
  <c r="AO115" i="2" s="1"/>
  <c r="AK84" i="2"/>
  <c r="Q80" i="2"/>
  <c r="T100" i="2"/>
  <c r="AO113" i="2"/>
  <c r="AO114" i="2" s="1"/>
  <c r="AM88" i="2"/>
  <c r="E80" i="2"/>
  <c r="L102" i="2"/>
  <c r="K100" i="2"/>
  <c r="U98" i="2"/>
  <c r="V96" i="2"/>
  <c r="F96" i="2"/>
  <c r="AG92" i="2"/>
  <c r="Q92" i="2"/>
  <c r="AL88" i="2"/>
  <c r="F88" i="2"/>
  <c r="S86" i="2"/>
  <c r="AB84" i="2"/>
  <c r="Y82" i="2"/>
  <c r="I82" i="2"/>
  <c r="AE88" i="2"/>
  <c r="Q96" i="2"/>
  <c r="AP80" i="2"/>
  <c r="AG110" i="2"/>
  <c r="AG115" i="2" s="1"/>
  <c r="AC113" i="2"/>
  <c r="AC114" i="2" s="1"/>
  <c r="AA113" i="2"/>
  <c r="AA114" i="2" s="1"/>
  <c r="T110" i="2"/>
  <c r="T115" i="2" s="1"/>
  <c r="X113" i="2"/>
  <c r="X114" i="2" s="1"/>
  <c r="AP110" i="2"/>
  <c r="AP115" i="2" s="1"/>
  <c r="AF113" i="2"/>
  <c r="AF114" i="2" s="1"/>
  <c r="AM113" i="2"/>
  <c r="AM114" i="2" s="1"/>
  <c r="G113" i="2"/>
  <c r="G114" i="2" s="1"/>
  <c r="AA110" i="2"/>
  <c r="AA115" i="2" s="1"/>
  <c r="AJ113" i="2"/>
  <c r="AJ114" i="2" s="1"/>
  <c r="AE113" i="2"/>
  <c r="AE114" i="2" s="1"/>
  <c r="X110" i="2"/>
  <c r="X115" i="2" s="1"/>
  <c r="AN113" i="2"/>
  <c r="AN114" i="2" s="1"/>
  <c r="W113" i="2"/>
  <c r="W114" i="2" s="1"/>
  <c r="Q98" i="2"/>
  <c r="AG90" i="2"/>
  <c r="E90" i="2"/>
  <c r="T88" i="2"/>
  <c r="W94" i="2"/>
  <c r="Q86" i="2"/>
  <c r="Y98" i="2"/>
  <c r="I98" i="2"/>
  <c r="P84" i="2"/>
  <c r="U82" i="2"/>
  <c r="G90" i="2"/>
  <c r="AM84" i="2"/>
  <c r="AR110" i="2"/>
  <c r="P109" i="2"/>
  <c r="P110" i="2" s="1"/>
  <c r="P115" i="2" s="1"/>
  <c r="D102" i="2"/>
  <c r="AJ109" i="2"/>
  <c r="T86" i="2"/>
  <c r="AI113" i="2"/>
  <c r="AI114" i="2" s="1"/>
  <c r="AN109" i="2"/>
  <c r="O109" i="2"/>
  <c r="O110" i="2" s="1"/>
  <c r="O115" i="2" s="1"/>
  <c r="K109" i="2"/>
  <c r="K110" i="2" s="1"/>
  <c r="K115" i="2" s="1"/>
  <c r="AM109" i="2"/>
  <c r="AM110" i="2" s="1"/>
  <c r="AM115" i="2" s="1"/>
  <c r="N109" i="2"/>
  <c r="N110" i="2" s="1"/>
  <c r="N115" i="2" s="1"/>
  <c r="D90" i="2"/>
  <c r="Y109" i="2"/>
  <c r="Y110" i="2" s="1"/>
  <c r="Y115" i="2" s="1"/>
  <c r="J92" i="2"/>
  <c r="AC109" i="2"/>
  <c r="M109" i="2"/>
  <c r="AM80" i="2"/>
  <c r="AB94" i="2"/>
  <c r="T92" i="2"/>
  <c r="AD86" i="2"/>
  <c r="L82" i="2"/>
  <c r="AB96" i="2"/>
  <c r="F102" i="2"/>
  <c r="L92" i="2"/>
  <c r="Z90" i="2"/>
  <c r="M86" i="2"/>
  <c r="O84" i="2"/>
  <c r="Y90" i="2"/>
  <c r="AK113" i="2"/>
  <c r="AK114" i="2" s="1"/>
  <c r="N94" i="2"/>
  <c r="Q88" i="2"/>
  <c r="AL86" i="2"/>
  <c r="F86" i="2"/>
  <c r="T113" i="2"/>
  <c r="T114" i="2" s="1"/>
  <c r="AL80" i="2"/>
  <c r="R96" i="2"/>
  <c r="L94" i="2"/>
  <c r="I88" i="2"/>
  <c r="P98" i="2"/>
  <c r="T94" i="2"/>
  <c r="AW111" i="2"/>
  <c r="V109" i="2"/>
  <c r="V110" i="2" s="1"/>
  <c r="V115" i="2" s="1"/>
  <c r="AF109" i="2"/>
  <c r="AF110" i="2" s="1"/>
  <c r="AF115" i="2" s="1"/>
  <c r="AF116" i="2" s="1"/>
  <c r="F109" i="2"/>
  <c r="F110" i="2" s="1"/>
  <c r="F115" i="2" s="1"/>
  <c r="P102" i="2"/>
  <c r="Y94" i="2"/>
  <c r="N88" i="2"/>
  <c r="P86" i="2"/>
  <c r="AD82" i="2"/>
  <c r="AH109" i="2"/>
  <c r="AH110" i="2" s="1"/>
  <c r="AH115" i="2" s="1"/>
  <c r="AN88" i="2"/>
  <c r="AE109" i="2"/>
  <c r="AE110" i="2" s="1"/>
  <c r="AE115" i="2" s="1"/>
  <c r="E109" i="2"/>
  <c r="E110" i="2" s="1"/>
  <c r="E115" i="2" s="1"/>
  <c r="J109" i="2"/>
  <c r="I111" i="2" s="1"/>
  <c r="I112" i="2" s="1"/>
  <c r="S80" i="2"/>
  <c r="Q109" i="2"/>
  <c r="X80" i="2"/>
  <c r="AD109" i="2"/>
  <c r="U109" i="2"/>
  <c r="U110" i="2" s="1"/>
  <c r="U115" i="2" s="1"/>
  <c r="J102" i="2"/>
  <c r="Y96" i="2"/>
  <c r="AJ88" i="2"/>
  <c r="G88" i="2"/>
  <c r="F84" i="2"/>
  <c r="AB82" i="2"/>
  <c r="AC80" i="2"/>
  <c r="X96" i="2"/>
  <c r="D92" i="2"/>
  <c r="AG88" i="2"/>
  <c r="AC86" i="2"/>
  <c r="J84" i="2"/>
  <c r="K82" i="2"/>
  <c r="L80" i="2"/>
  <c r="Z113" i="2"/>
  <c r="Z114" i="2" s="1"/>
  <c r="I102" i="2"/>
  <c r="D100" i="2"/>
  <c r="N98" i="2"/>
  <c r="T96" i="2"/>
  <c r="G94" i="2"/>
  <c r="AE90" i="2"/>
  <c r="K88" i="2"/>
  <c r="AG86" i="2"/>
  <c r="N84" i="2"/>
  <c r="T82" i="2"/>
  <c r="AK80" i="2"/>
  <c r="E98" i="2"/>
  <c r="AI86" i="2"/>
  <c r="AF84" i="2"/>
  <c r="T84" i="2"/>
  <c r="D113" i="2"/>
  <c r="D114" i="2" s="1"/>
  <c r="AG82" i="2"/>
  <c r="Q82" i="2"/>
  <c r="V80" i="2"/>
  <c r="V98" i="2"/>
  <c r="D94" i="2"/>
  <c r="AK86" i="2"/>
  <c r="E86" i="2"/>
  <c r="AN82" i="2"/>
  <c r="H82" i="2"/>
  <c r="T80" i="2"/>
  <c r="T98" i="2"/>
  <c r="AL109" i="2"/>
  <c r="AL111" i="2" s="1"/>
  <c r="AL112" i="2" s="1"/>
  <c r="AB109" i="2"/>
  <c r="AB110" i="2" s="1"/>
  <c r="AB115" i="2" s="1"/>
  <c r="AB86" i="2"/>
  <c r="L86" i="2"/>
  <c r="AC84" i="2"/>
  <c r="AP82" i="2"/>
  <c r="J82" i="2"/>
  <c r="G102" i="2"/>
  <c r="K80" i="2"/>
  <c r="X98" i="2"/>
  <c r="AK109" i="2"/>
  <c r="AK110" i="2" s="1"/>
  <c r="AK115" i="2" s="1"/>
  <c r="S88" i="2"/>
  <c r="D109" i="2"/>
  <c r="D110" i="2" s="1"/>
  <c r="D115" i="2" s="1"/>
  <c r="R84" i="2"/>
  <c r="AF80" i="2"/>
  <c r="AA92" i="2"/>
  <c r="G104" i="2"/>
  <c r="J94" i="2"/>
  <c r="G92" i="2"/>
  <c r="AB88" i="2"/>
  <c r="AQ84" i="2"/>
  <c r="V84" i="2"/>
  <c r="W82" i="2"/>
  <c r="AA94" i="2"/>
  <c r="H100" i="2"/>
  <c r="M96" i="2"/>
  <c r="K90" i="2"/>
  <c r="Z84" i="2"/>
  <c r="AA82" i="2"/>
  <c r="AB80" i="2"/>
  <c r="AG113" i="2"/>
  <c r="AG114" i="2" s="1"/>
  <c r="I96" i="2"/>
  <c r="AE92" i="2"/>
  <c r="W90" i="2"/>
  <c r="AF88" i="2"/>
  <c r="D88" i="2"/>
  <c r="V86" i="2"/>
  <c r="O82" i="2"/>
  <c r="AJ84" i="2"/>
  <c r="D84" i="2"/>
  <c r="F80" i="2"/>
  <c r="L98" i="2"/>
  <c r="AD94" i="2"/>
  <c r="W92" i="2"/>
  <c r="O90" i="2"/>
  <c r="W88" i="2"/>
  <c r="Z86" i="2"/>
  <c r="AI82" i="2"/>
  <c r="D98" i="2"/>
  <c r="P94" i="2"/>
  <c r="P92" i="2"/>
  <c r="S90" i="2"/>
  <c r="M88" i="2"/>
  <c r="BB110" i="2"/>
  <c r="X111" i="2"/>
  <c r="X112" i="2" s="1"/>
  <c r="K111" i="2"/>
  <c r="K112" i="2" s="1"/>
  <c r="V111" i="2"/>
  <c r="V112" i="2" s="1"/>
  <c r="AM111" i="2"/>
  <c r="AM112" i="2" s="1"/>
  <c r="AD110" i="2"/>
  <c r="AD115" i="2" s="1"/>
  <c r="AD111" i="2"/>
  <c r="AD112" i="2" s="1"/>
  <c r="AP111" i="2"/>
  <c r="AP112" i="2" s="1"/>
  <c r="E3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A12" i="1"/>
  <c r="A13" i="1" s="1"/>
  <c r="A16" i="1" s="1"/>
  <c r="A18" i="1" s="1"/>
  <c r="A20" i="1" s="1"/>
  <c r="A21" i="1" s="1"/>
  <c r="A24" i="1" s="1"/>
  <c r="A25" i="1" s="1"/>
  <c r="A28" i="1" s="1"/>
  <c r="A30" i="1" s="1"/>
  <c r="A7" i="1"/>
  <c r="AO111" i="2" l="1"/>
  <c r="AO112" i="2" s="1"/>
  <c r="J110" i="2"/>
  <c r="J115" i="2" s="1"/>
  <c r="I116" i="2" s="1"/>
  <c r="AL110" i="2"/>
  <c r="AL115" i="2" s="1"/>
  <c r="AL116" i="2" s="1"/>
  <c r="S111" i="2"/>
  <c r="S112" i="2" s="1"/>
  <c r="BG111" i="2"/>
  <c r="AO116" i="2"/>
  <c r="N111" i="2"/>
  <c r="N112" i="2" s="1"/>
  <c r="X116" i="2"/>
  <c r="AH111" i="2"/>
  <c r="AH112" i="2" s="1"/>
  <c r="W111" i="2"/>
  <c r="W112" i="2" s="1"/>
  <c r="N116" i="2"/>
  <c r="D111" i="2"/>
  <c r="D112" i="2" s="1"/>
  <c r="J111" i="2"/>
  <c r="J112" i="2" s="1"/>
  <c r="W116" i="2"/>
  <c r="K116" i="2"/>
  <c r="BB111" i="2"/>
  <c r="G116" i="2"/>
  <c r="H116" i="2"/>
  <c r="Z110" i="2"/>
  <c r="Z115" i="2" s="1"/>
  <c r="Z116" i="2" s="1"/>
  <c r="R110" i="2"/>
  <c r="R115" i="2" s="1"/>
  <c r="R116" i="2" s="1"/>
  <c r="V116" i="2"/>
  <c r="D116" i="2"/>
  <c r="AG116" i="2"/>
  <c r="S116" i="2"/>
  <c r="G111" i="2"/>
  <c r="G112" i="2" s="1"/>
  <c r="AA116" i="2"/>
  <c r="AQ111" i="2"/>
  <c r="AQ112" i="2" s="1"/>
  <c r="AB111" i="2"/>
  <c r="AB112" i="2" s="1"/>
  <c r="H111" i="2"/>
  <c r="H112" i="2" s="1"/>
  <c r="Y111" i="2"/>
  <c r="Y112" i="2" s="1"/>
  <c r="E120" i="2"/>
  <c r="D123" i="2"/>
  <c r="F116" i="2"/>
  <c r="AE116" i="2"/>
  <c r="E116" i="2"/>
  <c r="O116" i="2"/>
  <c r="T116" i="2"/>
  <c r="Q110" i="2"/>
  <c r="Q115" i="2" s="1"/>
  <c r="P116" i="2" s="1"/>
  <c r="Q111" i="2"/>
  <c r="Q112" i="2" s="1"/>
  <c r="M111" i="2"/>
  <c r="M112" i="2" s="1"/>
  <c r="M110" i="2"/>
  <c r="M115" i="2" s="1"/>
  <c r="AJ110" i="2"/>
  <c r="AJ115" i="2" s="1"/>
  <c r="AJ116" i="2" s="1"/>
  <c r="AJ111" i="2"/>
  <c r="AJ112" i="2" s="1"/>
  <c r="AI111" i="2"/>
  <c r="AI112" i="2" s="1"/>
  <c r="AD116" i="2"/>
  <c r="E111" i="2"/>
  <c r="E112" i="2" s="1"/>
  <c r="O111" i="2"/>
  <c r="O112" i="2" s="1"/>
  <c r="L111" i="2"/>
  <c r="L112" i="2" s="1"/>
  <c r="AC110" i="2"/>
  <c r="AC115" i="2" s="1"/>
  <c r="AB116" i="2" s="1"/>
  <c r="AC111" i="2"/>
  <c r="AC112" i="2" s="1"/>
  <c r="AN110" i="2"/>
  <c r="AN115" i="2" s="1"/>
  <c r="AN111" i="2"/>
  <c r="AN112" i="2" s="1"/>
  <c r="AE111" i="2"/>
  <c r="AE112" i="2" s="1"/>
  <c r="AK111" i="2"/>
  <c r="AK112" i="2" s="1"/>
  <c r="F111" i="2"/>
  <c r="F112" i="2" s="1"/>
  <c r="AA111" i="2"/>
  <c r="AA112" i="2" s="1"/>
  <c r="P111" i="2"/>
  <c r="P112" i="2" s="1"/>
  <c r="AF111" i="2"/>
  <c r="AF112" i="2" s="1"/>
  <c r="T111" i="2"/>
  <c r="T112" i="2" s="1"/>
  <c r="U111" i="2"/>
  <c r="U112" i="2" s="1"/>
  <c r="AG111" i="2"/>
  <c r="AG112" i="2" s="1"/>
  <c r="J116" i="2"/>
  <c r="U116" i="2"/>
  <c r="AH116" i="2"/>
  <c r="AK116" i="2"/>
  <c r="Y116" i="2"/>
  <c r="F120" i="2" l="1"/>
  <c r="E123" i="2"/>
  <c r="AI116" i="2"/>
  <c r="M116" i="2"/>
  <c r="L116" i="2"/>
  <c r="Q116" i="2"/>
  <c r="AC116" i="2"/>
  <c r="AN116" i="2"/>
  <c r="AM116" i="2"/>
  <c r="G120" i="2" l="1"/>
  <c r="F123" i="2"/>
  <c r="H120" i="2" l="1"/>
  <c r="G123" i="2"/>
  <c r="I120" i="2" l="1"/>
  <c r="H123" i="2"/>
  <c r="J120" i="2" l="1"/>
  <c r="I123" i="2"/>
  <c r="K120" i="2" l="1"/>
  <c r="J123" i="2"/>
  <c r="L120" i="2" l="1"/>
  <c r="K123" i="2"/>
  <c r="M120" i="2" l="1"/>
  <c r="L123" i="2"/>
  <c r="N120" i="2" l="1"/>
  <c r="M123" i="2"/>
  <c r="O120" i="2" l="1"/>
  <c r="N123" i="2"/>
  <c r="P120" i="2" l="1"/>
  <c r="O123" i="2"/>
  <c r="Q120" i="2" l="1"/>
  <c r="P123" i="2"/>
  <c r="R120" i="2" l="1"/>
  <c r="Q123" i="2"/>
  <c r="S120" i="2" l="1"/>
  <c r="R123" i="2"/>
  <c r="T120" i="2" l="1"/>
  <c r="S123" i="2"/>
  <c r="U120" i="2" l="1"/>
  <c r="T123" i="2"/>
  <c r="V120" i="2" l="1"/>
  <c r="U123" i="2"/>
  <c r="W120" i="2" l="1"/>
  <c r="V123" i="2"/>
  <c r="X120" i="2" l="1"/>
  <c r="W123" i="2"/>
  <c r="Y120" i="2" l="1"/>
  <c r="X123" i="2"/>
  <c r="Z120" i="2" l="1"/>
  <c r="Y123" i="2"/>
  <c r="AA120" i="2" l="1"/>
  <c r="Z123" i="2"/>
  <c r="AB120" i="2" l="1"/>
  <c r="AA123" i="2"/>
  <c r="AC120" i="2" l="1"/>
  <c r="AB123" i="2"/>
  <c r="AD120" i="2" l="1"/>
  <c r="AC123" i="2"/>
  <c r="AE120" i="2" l="1"/>
  <c r="AD123" i="2"/>
  <c r="AF120" i="2" l="1"/>
  <c r="AE123" i="2"/>
  <c r="AG120" i="2" l="1"/>
  <c r="AF123" i="2"/>
  <c r="AH120" i="2" l="1"/>
  <c r="AG123" i="2"/>
  <c r="AI120" i="2" l="1"/>
  <c r="AH123" i="2"/>
  <c r="AJ120" i="2" l="1"/>
  <c r="AI123" i="2"/>
  <c r="AK120" i="2" l="1"/>
  <c r="AJ123" i="2"/>
  <c r="AL120" i="2" l="1"/>
  <c r="AK123" i="2"/>
  <c r="AM120" i="2" l="1"/>
  <c r="AL123" i="2"/>
  <c r="AN120" i="2" l="1"/>
  <c r="AM123" i="2"/>
  <c r="AO120" i="2" l="1"/>
  <c r="AN123" i="2"/>
  <c r="AP120" i="2" l="1"/>
  <c r="AO123" i="2"/>
  <c r="AQ120" i="2" l="1"/>
  <c r="AP123" i="2"/>
  <c r="AR120" i="2" l="1"/>
  <c r="AR123" i="2" s="1"/>
  <c r="AQ123" i="2"/>
</calcChain>
</file>

<file path=xl/sharedStrings.xml><?xml version="1.0" encoding="utf-8"?>
<sst xmlns="http://schemas.openxmlformats.org/spreadsheetml/2006/main" count="154" uniqueCount="50">
  <si>
    <t>Merkitse läpimitta kullakin iällä millimetreinä, 2018 kuoren päältä ja alta, 2018 lusto mukana</t>
  </si>
  <si>
    <t>Kiekko</t>
  </si>
  <si>
    <t>koro</t>
  </si>
  <si>
    <t>A</t>
  </si>
  <si>
    <t>B</t>
  </si>
  <si>
    <t>Korkeus</t>
  </si>
  <si>
    <t>d</t>
  </si>
  <si>
    <t>g</t>
  </si>
  <si>
    <t>Tilavuudet</t>
  </si>
  <si>
    <t>.25-.78</t>
  </si>
  <si>
    <t>.78-1.3</t>
  </si>
  <si>
    <t>1.3-2</t>
  </si>
  <si>
    <t>2--4</t>
  </si>
  <si>
    <t>6--8</t>
  </si>
  <si>
    <t>8--10</t>
  </si>
  <si>
    <t>10--12</t>
  </si>
  <si>
    <t>12--14</t>
  </si>
  <si>
    <t>14--16</t>
  </si>
  <si>
    <t>16--18</t>
  </si>
  <si>
    <t>18--20</t>
  </si>
  <si>
    <t>20--22</t>
  </si>
  <si>
    <t>22--24</t>
  </si>
  <si>
    <t>24--25.6</t>
  </si>
  <si>
    <t>h</t>
  </si>
  <si>
    <t>ikä</t>
  </si>
  <si>
    <t>Tilavuus</t>
  </si>
  <si>
    <t>Muotoluku</t>
  </si>
  <si>
    <t>Ikä</t>
  </si>
  <si>
    <t>iv</t>
  </si>
  <si>
    <t>pv</t>
  </si>
  <si>
    <t>ig</t>
  </si>
  <si>
    <t>pg</t>
  </si>
  <si>
    <t>pfh</t>
  </si>
  <si>
    <t>fh</t>
  </si>
  <si>
    <t>kapeneminen</t>
  </si>
  <si>
    <t>solakkuus</t>
  </si>
  <si>
    <t>Pölkkyjen</t>
  </si>
  <si>
    <t>d ja ppa, molemmat suunnat keskiarvoina</t>
  </si>
  <si>
    <t>Havainnot</t>
  </si>
  <si>
    <t>Suunta</t>
  </si>
  <si>
    <t>Kuori</t>
  </si>
  <si>
    <t>Alta</t>
  </si>
  <si>
    <t>pV</t>
  </si>
  <si>
    <t>Vuosi</t>
  </si>
  <si>
    <t>Lustoja</t>
  </si>
  <si>
    <t>Kuorimall</t>
  </si>
  <si>
    <t>d13above</t>
  </si>
  <si>
    <t>Tilavuusmallilaskennat</t>
  </si>
  <si>
    <t>d13_mitt</t>
  </si>
  <si>
    <t>TÄHÄN LASKETTAVA KAHDEN MUUTTUJAN MALLILLA punaisista muuttujanarvosta tilavuudet ja tilavuuksien kasvu-% erot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</si>
</sst>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2" fontId="3" fillId="2" borderId="1" xfId="0" applyNumberFormat="1" applyFont="1" applyFill="1" applyBorder="1"/>
    <xf numFmtId="0" fontId="3" fillId="2" borderId="1" xfId="0" applyFont="1" applyFill="1" applyBorder="1"/>
    <xf numFmtId="0" fontId="4" fillId="2" borderId="0" xfId="0" applyFont="1" applyFill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Fill="1" applyBorder="1"/>
    <xf numFmtId="0" fontId="4" fillId="0" borderId="0" xfId="0" applyFont="1" applyFill="1"/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164" fontId="4" fillId="3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4" fillId="0" borderId="1" xfId="0" applyFont="1" applyBorder="1"/>
    <xf numFmtId="0" fontId="3" fillId="3" borderId="1" xfId="0" applyFont="1" applyFill="1" applyBorder="1"/>
    <xf numFmtId="165" fontId="0" fillId="0" borderId="0" xfId="0" applyNumberFormat="1"/>
    <xf numFmtId="16" fontId="0" fillId="0" borderId="0" xfId="0" applyNumberFormat="1"/>
    <xf numFmtId="2" fontId="0" fillId="0" borderId="0" xfId="0" applyNumberFormat="1"/>
    <xf numFmtId="0" fontId="0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Muotoluku iän funktiona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Laskennat!$D$108:$AR$108</c:f>
              <c:numCache>
                <c:formatCode>General</c:formatCode>
                <c:ptCount val="41"/>
                <c:pt idx="0">
                  <c:v>67</c:v>
                </c:pt>
                <c:pt idx="1">
                  <c:v>66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  <c:pt idx="6">
                  <c:v>61</c:v>
                </c:pt>
                <c:pt idx="7">
                  <c:v>60</c:v>
                </c:pt>
                <c:pt idx="8">
                  <c:v>59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52</c:v>
                </c:pt>
                <c:pt idx="16">
                  <c:v>51</c:v>
                </c:pt>
                <c:pt idx="17">
                  <c:v>50</c:v>
                </c:pt>
                <c:pt idx="18">
                  <c:v>49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45</c:v>
                </c:pt>
                <c:pt idx="23">
                  <c:v>44</c:v>
                </c:pt>
                <c:pt idx="24">
                  <c:v>43</c:v>
                </c:pt>
                <c:pt idx="25">
                  <c:v>42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36</c:v>
                </c:pt>
                <c:pt idx="32">
                  <c:v>35</c:v>
                </c:pt>
                <c:pt idx="33">
                  <c:v>34</c:v>
                </c:pt>
                <c:pt idx="34">
                  <c:v>33</c:v>
                </c:pt>
                <c:pt idx="35">
                  <c:v>32</c:v>
                </c:pt>
                <c:pt idx="36">
                  <c:v>31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27</c:v>
                </c:pt>
              </c:numCache>
            </c:numRef>
          </c:xVal>
          <c:yVal>
            <c:numRef>
              <c:f>Laskennat!$D$110:$AR$110</c:f>
              <c:numCache>
                <c:formatCode>General</c:formatCode>
                <c:ptCount val="41"/>
                <c:pt idx="0">
                  <c:v>0.41052866752889006</c:v>
                </c:pt>
                <c:pt idx="1">
                  <c:v>0.41721152938564249</c:v>
                </c:pt>
                <c:pt idx="2">
                  <c:v>0.4288075299796949</c:v>
                </c:pt>
                <c:pt idx="3">
                  <c:v>0.44022304172935062</c:v>
                </c:pt>
                <c:pt idx="4">
                  <c:v>0.44411926323753187</c:v>
                </c:pt>
                <c:pt idx="5">
                  <c:v>0.44839018262729652</c:v>
                </c:pt>
                <c:pt idx="6">
                  <c:v>0.44698317035452684</c:v>
                </c:pt>
                <c:pt idx="7">
                  <c:v>0.44862732075153899</c:v>
                </c:pt>
                <c:pt idx="8">
                  <c:v>0.45133215161515239</c:v>
                </c:pt>
                <c:pt idx="9">
                  <c:v>0.4496034475036228</c:v>
                </c:pt>
                <c:pt idx="10">
                  <c:v>0.44512314525696017</c:v>
                </c:pt>
                <c:pt idx="11">
                  <c:v>0.4388140835221982</c:v>
                </c:pt>
                <c:pt idx="12">
                  <c:v>0.43678417190237778</c:v>
                </c:pt>
                <c:pt idx="13">
                  <c:v>0.44033158991404359</c:v>
                </c:pt>
                <c:pt idx="14">
                  <c:v>0.44016097820406574</c:v>
                </c:pt>
                <c:pt idx="15">
                  <c:v>0.43374437309541608</c:v>
                </c:pt>
                <c:pt idx="16">
                  <c:v>0.43267690722300423</c:v>
                </c:pt>
                <c:pt idx="17">
                  <c:v>0.43198692320929549</c:v>
                </c:pt>
                <c:pt idx="18">
                  <c:v>0.43267475583196219</c:v>
                </c:pt>
                <c:pt idx="19">
                  <c:v>0.43816003937875192</c:v>
                </c:pt>
                <c:pt idx="20">
                  <c:v>0.44012791480271701</c:v>
                </c:pt>
                <c:pt idx="21">
                  <c:v>0.44181391290613919</c:v>
                </c:pt>
                <c:pt idx="22">
                  <c:v>0.44261758419931424</c:v>
                </c:pt>
                <c:pt idx="23">
                  <c:v>0.4369460757734942</c:v>
                </c:pt>
                <c:pt idx="24">
                  <c:v>0.44102081443091878</c:v>
                </c:pt>
                <c:pt idx="25">
                  <c:v>0.44445805124057886</c:v>
                </c:pt>
                <c:pt idx="26">
                  <c:v>0.44227945680344138</c:v>
                </c:pt>
                <c:pt idx="27">
                  <c:v>0.44621291654495809</c:v>
                </c:pt>
                <c:pt idx="28">
                  <c:v>0.4446043796676713</c:v>
                </c:pt>
                <c:pt idx="29">
                  <c:v>0.44899361417149231</c:v>
                </c:pt>
                <c:pt idx="30">
                  <c:v>0.44607266602028084</c:v>
                </c:pt>
                <c:pt idx="31">
                  <c:v>0.4494317075585097</c:v>
                </c:pt>
                <c:pt idx="32">
                  <c:v>0.46179773773574251</c:v>
                </c:pt>
                <c:pt idx="33">
                  <c:v>0.47757534200627549</c:v>
                </c:pt>
                <c:pt idx="34">
                  <c:v>0.47849440124587977</c:v>
                </c:pt>
                <c:pt idx="35">
                  <c:v>0.46933396896835772</c:v>
                </c:pt>
                <c:pt idx="36">
                  <c:v>0.45520376192995171</c:v>
                </c:pt>
                <c:pt idx="37">
                  <c:v>0.45601561164280591</c:v>
                </c:pt>
                <c:pt idx="38">
                  <c:v>0.46800786513022691</c:v>
                </c:pt>
                <c:pt idx="39">
                  <c:v>0.44126675349259026</c:v>
                </c:pt>
                <c:pt idx="40">
                  <c:v>0.46133358702253241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22-43B6-A40D-F554A0E4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Tilavuus</a:t>
            </a:r>
            <a:r>
              <a:rPr lang="en-US" baseline="0"/>
              <a:t> (kuoreton) iän funktiona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Laskennat!$D$108:$BQ$108</c:f>
              <c:numCache>
                <c:formatCode>General</c:formatCode>
                <c:ptCount val="66"/>
                <c:pt idx="0">
                  <c:v>67</c:v>
                </c:pt>
                <c:pt idx="1">
                  <c:v>66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  <c:pt idx="6">
                  <c:v>61</c:v>
                </c:pt>
                <c:pt idx="7">
                  <c:v>60</c:v>
                </c:pt>
                <c:pt idx="8">
                  <c:v>59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52</c:v>
                </c:pt>
                <c:pt idx="16">
                  <c:v>51</c:v>
                </c:pt>
                <c:pt idx="17">
                  <c:v>50</c:v>
                </c:pt>
                <c:pt idx="18">
                  <c:v>49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45</c:v>
                </c:pt>
                <c:pt idx="23">
                  <c:v>44</c:v>
                </c:pt>
                <c:pt idx="24">
                  <c:v>43</c:v>
                </c:pt>
                <c:pt idx="25">
                  <c:v>42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36</c:v>
                </c:pt>
                <c:pt idx="32">
                  <c:v>35</c:v>
                </c:pt>
                <c:pt idx="33">
                  <c:v>34</c:v>
                </c:pt>
                <c:pt idx="34">
                  <c:v>33</c:v>
                </c:pt>
                <c:pt idx="35">
                  <c:v>32</c:v>
                </c:pt>
                <c:pt idx="36">
                  <c:v>31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27</c:v>
                </c:pt>
                <c:pt idx="41">
                  <c:v>26</c:v>
                </c:pt>
                <c:pt idx="42">
                  <c:v>25</c:v>
                </c:pt>
                <c:pt idx="43">
                  <c:v>24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</c:numCache>
            </c:numRef>
          </c:xVal>
          <c:yVal>
            <c:numRef>
              <c:f>Laskennat!$D$109:$BQ$109</c:f>
              <c:numCache>
                <c:formatCode>General</c:formatCode>
                <c:ptCount val="66"/>
                <c:pt idx="0">
                  <c:v>0.76784403535263557</c:v>
                </c:pt>
                <c:pt idx="1">
                  <c:v>0.71032461284006621</c:v>
                </c:pt>
                <c:pt idx="2">
                  <c:v>0.65417036254288019</c:v>
                </c:pt>
                <c:pt idx="3">
                  <c:v>0.60341734548451165</c:v>
                </c:pt>
                <c:pt idx="4">
                  <c:v>0.55885162479880268</c:v>
                </c:pt>
                <c:pt idx="5">
                  <c:v>0.52898720210193884</c:v>
                </c:pt>
                <c:pt idx="6">
                  <c:v>0.50234127170183984</c:v>
                </c:pt>
                <c:pt idx="7">
                  <c:v>0.47528059372103881</c:v>
                </c:pt>
                <c:pt idx="8">
                  <c:v>0.44257373661283561</c:v>
                </c:pt>
                <c:pt idx="9">
                  <c:v>0.40514254797248717</c:v>
                </c:pt>
                <c:pt idx="10">
                  <c:v>0.37490905448860884</c:v>
                </c:pt>
                <c:pt idx="11">
                  <c:v>0.35100390163394235</c:v>
                </c:pt>
                <c:pt idx="12">
                  <c:v>0.33659501376269008</c:v>
                </c:pt>
                <c:pt idx="13">
                  <c:v>0.3247080753915228</c:v>
                </c:pt>
                <c:pt idx="14">
                  <c:v>0.30612759990781935</c:v>
                </c:pt>
                <c:pt idx="15">
                  <c:v>0.28580410017937741</c:v>
                </c:pt>
                <c:pt idx="16">
                  <c:v>0.26392843687744399</c:v>
                </c:pt>
                <c:pt idx="17">
                  <c:v>0.23980362337356467</c:v>
                </c:pt>
                <c:pt idx="18">
                  <c:v>0.22048740685259399</c:v>
                </c:pt>
                <c:pt idx="19">
                  <c:v>0.20294653690146569</c:v>
                </c:pt>
                <c:pt idx="20">
                  <c:v>0.18385795789342932</c:v>
                </c:pt>
                <c:pt idx="21">
                  <c:v>0.16860462292504913</c:v>
                </c:pt>
                <c:pt idx="22">
                  <c:v>0.15156774307354767</c:v>
                </c:pt>
                <c:pt idx="23">
                  <c:v>0.13528276142124374</c:v>
                </c:pt>
                <c:pt idx="24">
                  <c:v>0.12231998232238503</c:v>
                </c:pt>
                <c:pt idx="25">
                  <c:v>0.10777091519612025</c:v>
                </c:pt>
                <c:pt idx="26">
                  <c:v>9.2711298832004199E-2</c:v>
                </c:pt>
                <c:pt idx="27">
                  <c:v>8.0799792453612601E-2</c:v>
                </c:pt>
                <c:pt idx="28">
                  <c:v>6.9143146470246511E-2</c:v>
                </c:pt>
                <c:pt idx="29">
                  <c:v>5.8754137736818104E-2</c:v>
                </c:pt>
                <c:pt idx="30">
                  <c:v>5.0919797896437559E-2</c:v>
                </c:pt>
                <c:pt idx="31">
                  <c:v>4.3401970014339382E-2</c:v>
                </c:pt>
                <c:pt idx="32">
                  <c:v>3.7418160619238687E-2</c:v>
                </c:pt>
                <c:pt idx="33">
                  <c:v>3.1408560744672354E-2</c:v>
                </c:pt>
                <c:pt idx="34">
                  <c:v>2.5942221139702192E-2</c:v>
                </c:pt>
                <c:pt idx="35">
                  <c:v>2.1017045871154404E-2</c:v>
                </c:pt>
                <c:pt idx="36">
                  <c:v>1.6080458930917071E-2</c:v>
                </c:pt>
                <c:pt idx="37">
                  <c:v>1.2808614995061435E-2</c:v>
                </c:pt>
                <c:pt idx="38">
                  <c:v>1.0398288736327713E-2</c:v>
                </c:pt>
                <c:pt idx="39">
                  <c:v>7.875016625735521E-3</c:v>
                </c:pt>
                <c:pt idx="40">
                  <c:v>6.6665962701979728E-3</c:v>
                </c:pt>
                <c:pt idx="45">
                  <c:v>4.0927813334218953E-3</c:v>
                </c:pt>
                <c:pt idx="50">
                  <c:v>2.6778466994670613E-3</c:v>
                </c:pt>
                <c:pt idx="55">
                  <c:v>1.3390410367395775E-3</c:v>
                </c:pt>
                <c:pt idx="60">
                  <c:v>2.1985616426815116E-4</c:v>
                </c:pt>
                <c:pt idx="65">
                  <c:v>7.7312631709436311E-6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7F-4B10-A4FE-36A472D68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Tilavuus</a:t>
            </a:r>
            <a:r>
              <a:rPr lang="en-US" baseline="0"/>
              <a:t> (kuoreton) iän funktiona</a:t>
            </a:r>
            <a:endParaRPr lang="en-US"/>
          </a:p>
        </c:rich>
      </c:tx>
      <c:layout>
        <c:manualLayout>
          <c:xMode val="edge"/>
          <c:yMode val="edge"/>
          <c:x val="0.2873628954275452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Laskennat!$D$107:$BQ$107</c:f>
              <c:numCache>
                <c:formatCode>General</c:formatCode>
                <c:ptCount val="6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</c:numCache>
            </c:numRef>
          </c:xVal>
          <c:yVal>
            <c:numRef>
              <c:f>Laskennat!$D$109:$BQ$109</c:f>
              <c:numCache>
                <c:formatCode>General</c:formatCode>
                <c:ptCount val="66"/>
                <c:pt idx="0">
                  <c:v>0.76784403535263557</c:v>
                </c:pt>
                <c:pt idx="1">
                  <c:v>0.71032461284006621</c:v>
                </c:pt>
                <c:pt idx="2">
                  <c:v>0.65417036254288019</c:v>
                </c:pt>
                <c:pt idx="3">
                  <c:v>0.60341734548451165</c:v>
                </c:pt>
                <c:pt idx="4">
                  <c:v>0.55885162479880268</c:v>
                </c:pt>
                <c:pt idx="5">
                  <c:v>0.52898720210193884</c:v>
                </c:pt>
                <c:pt idx="6">
                  <c:v>0.50234127170183984</c:v>
                </c:pt>
                <c:pt idx="7">
                  <c:v>0.47528059372103881</c:v>
                </c:pt>
                <c:pt idx="8">
                  <c:v>0.44257373661283561</c:v>
                </c:pt>
                <c:pt idx="9">
                  <c:v>0.40514254797248717</c:v>
                </c:pt>
                <c:pt idx="10">
                  <c:v>0.37490905448860884</c:v>
                </c:pt>
                <c:pt idx="11">
                  <c:v>0.35100390163394235</c:v>
                </c:pt>
                <c:pt idx="12">
                  <c:v>0.33659501376269008</c:v>
                </c:pt>
                <c:pt idx="13">
                  <c:v>0.3247080753915228</c:v>
                </c:pt>
                <c:pt idx="14">
                  <c:v>0.30612759990781935</c:v>
                </c:pt>
                <c:pt idx="15">
                  <c:v>0.28580410017937741</c:v>
                </c:pt>
                <c:pt idx="16">
                  <c:v>0.26392843687744399</c:v>
                </c:pt>
                <c:pt idx="17">
                  <c:v>0.23980362337356467</c:v>
                </c:pt>
                <c:pt idx="18">
                  <c:v>0.22048740685259399</c:v>
                </c:pt>
                <c:pt idx="19">
                  <c:v>0.20294653690146569</c:v>
                </c:pt>
                <c:pt idx="20">
                  <c:v>0.18385795789342932</c:v>
                </c:pt>
                <c:pt idx="21">
                  <c:v>0.16860462292504913</c:v>
                </c:pt>
                <c:pt idx="22">
                  <c:v>0.15156774307354767</c:v>
                </c:pt>
                <c:pt idx="23">
                  <c:v>0.13528276142124374</c:v>
                </c:pt>
                <c:pt idx="24">
                  <c:v>0.12231998232238503</c:v>
                </c:pt>
                <c:pt idx="25">
                  <c:v>0.10777091519612025</c:v>
                </c:pt>
                <c:pt idx="26">
                  <c:v>9.2711298832004199E-2</c:v>
                </c:pt>
                <c:pt idx="27">
                  <c:v>8.0799792453612601E-2</c:v>
                </c:pt>
                <c:pt idx="28">
                  <c:v>6.9143146470246511E-2</c:v>
                </c:pt>
                <c:pt idx="29">
                  <c:v>5.8754137736818104E-2</c:v>
                </c:pt>
                <c:pt idx="30">
                  <c:v>5.0919797896437559E-2</c:v>
                </c:pt>
                <c:pt idx="31">
                  <c:v>4.3401970014339382E-2</c:v>
                </c:pt>
                <c:pt idx="32">
                  <c:v>3.7418160619238687E-2</c:v>
                </c:pt>
                <c:pt idx="33">
                  <c:v>3.1408560744672354E-2</c:v>
                </c:pt>
                <c:pt idx="34">
                  <c:v>2.5942221139702192E-2</c:v>
                </c:pt>
                <c:pt idx="35">
                  <c:v>2.1017045871154404E-2</c:v>
                </c:pt>
                <c:pt idx="36">
                  <c:v>1.6080458930917071E-2</c:v>
                </c:pt>
                <c:pt idx="37">
                  <c:v>1.2808614995061435E-2</c:v>
                </c:pt>
                <c:pt idx="38">
                  <c:v>1.0398288736327713E-2</c:v>
                </c:pt>
                <c:pt idx="39">
                  <c:v>7.875016625735521E-3</c:v>
                </c:pt>
                <c:pt idx="40">
                  <c:v>6.6665962701979728E-3</c:v>
                </c:pt>
                <c:pt idx="45">
                  <c:v>4.0927813334218953E-3</c:v>
                </c:pt>
                <c:pt idx="50">
                  <c:v>2.6778466994670613E-3</c:v>
                </c:pt>
                <c:pt idx="55">
                  <c:v>1.3390410367395775E-3</c:v>
                </c:pt>
                <c:pt idx="60">
                  <c:v>2.1985616426815116E-4</c:v>
                </c:pt>
                <c:pt idx="65">
                  <c:v>7.7312631709436311E-6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9-4F1E-81DD-DCE066851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Muotokorkeus </a:t>
            </a:r>
            <a:r>
              <a:rPr lang="en-US" baseline="0"/>
              <a:t>(kuoreton) iän funktiona</a:t>
            </a:r>
            <a:endParaRPr lang="en-US"/>
          </a:p>
        </c:rich>
      </c:tx>
      <c:layout>
        <c:manualLayout>
          <c:xMode val="edge"/>
          <c:yMode val="edge"/>
          <c:x val="0.2873628954275452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Laskennat!$D$107:$BQ$107</c:f>
              <c:numCache>
                <c:formatCode>General</c:formatCode>
                <c:ptCount val="6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</c:numCache>
            </c:numRef>
          </c:xVal>
          <c:yVal>
            <c:numRef>
              <c:f>Laskennat!$D$115:$BQ$115</c:f>
              <c:numCache>
                <c:formatCode>0.00</c:formatCode>
                <c:ptCount val="66"/>
                <c:pt idx="0">
                  <c:v>10.509533888739586</c:v>
                </c:pt>
                <c:pt idx="1">
                  <c:v>10.463387785953385</c:v>
                </c:pt>
                <c:pt idx="2">
                  <c:v>10.548442580303352</c:v>
                </c:pt>
                <c:pt idx="3">
                  <c:v>10.657107057277306</c:v>
                </c:pt>
                <c:pt idx="4">
                  <c:v>10.607355112972876</c:v>
                </c:pt>
                <c:pt idx="5">
                  <c:v>10.585050492053186</c:v>
                </c:pt>
                <c:pt idx="6">
                  <c:v>10.44139613644866</c:v>
                </c:pt>
                <c:pt idx="7">
                  <c:v>10.375903652051031</c:v>
                </c:pt>
                <c:pt idx="8">
                  <c:v>10.335273817875576</c:v>
                </c:pt>
                <c:pt idx="9">
                  <c:v>10.189501497942389</c:v>
                </c:pt>
                <c:pt idx="10">
                  <c:v>9.9756206258503415</c:v>
                </c:pt>
                <c:pt idx="11">
                  <c:v>9.7133149225806541</c:v>
                </c:pt>
                <c:pt idx="12">
                  <c:v>9.5355571841254321</c:v>
                </c:pt>
                <c:pt idx="13">
                  <c:v>9.4647824473646089</c:v>
                </c:pt>
                <c:pt idx="14">
                  <c:v>9.2974699706750972</c:v>
                </c:pt>
                <c:pt idx="15">
                  <c:v>8.984766511065672</c:v>
                </c:pt>
                <c:pt idx="16">
                  <c:v>8.769862067334433</c:v>
                </c:pt>
                <c:pt idx="17">
                  <c:v>8.5475618333753243</c:v>
                </c:pt>
                <c:pt idx="18">
                  <c:v>8.3372297818183618</c:v>
                </c:pt>
                <c:pt idx="19">
                  <c:v>8.2015332275342221</c:v>
                </c:pt>
                <c:pt idx="20">
                  <c:v>7.982361471930667</c:v>
                </c:pt>
                <c:pt idx="21">
                  <c:v>7.7437463890316751</c:v>
                </c:pt>
                <c:pt idx="22">
                  <c:v>7.4774831428577233</c:v>
                </c:pt>
                <c:pt idx="23">
                  <c:v>7.0960664145344499</c:v>
                </c:pt>
                <c:pt idx="24">
                  <c:v>6.8668503764564015</c:v>
                </c:pt>
                <c:pt idx="25">
                  <c:v>6.617389612268517</c:v>
                </c:pt>
                <c:pt idx="26">
                  <c:v>6.2801190182948039</c:v>
                </c:pt>
                <c:pt idx="27">
                  <c:v>6.0270047775976785</c:v>
                </c:pt>
                <c:pt idx="28">
                  <c:v>5.6979285662353325</c:v>
                </c:pt>
                <c:pt idx="29">
                  <c:v>5.4461970715539314</c:v>
                </c:pt>
                <c:pt idx="30">
                  <c:v>5.1089822962620159</c:v>
                </c:pt>
                <c:pt idx="31">
                  <c:v>4.8493529425745026</c:v>
                </c:pt>
                <c:pt idx="32">
                  <c:v>4.684257366344097</c:v>
                </c:pt>
                <c:pt idx="33">
                  <c:v>4.545194555322686</c:v>
                </c:pt>
                <c:pt idx="34">
                  <c:v>4.2653230673209359</c:v>
                </c:pt>
                <c:pt idx="35">
                  <c:v>3.9126479381144335</c:v>
                </c:pt>
                <c:pt idx="36">
                  <c:v>3.5447154100300096</c:v>
                </c:pt>
                <c:pt idx="37">
                  <c:v>3.314033846624354</c:v>
                </c:pt>
                <c:pt idx="38">
                  <c:v>3.1725388953854314</c:v>
                </c:pt>
                <c:pt idx="39">
                  <c:v>2.7898652222232267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CD-47AF-9DC2-4877950C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Muotokorkeuden</a:t>
            </a:r>
            <a:r>
              <a:rPr lang="en-US" baseline="0"/>
              <a:t> kasvu-%</a:t>
            </a:r>
            <a:r>
              <a:rPr lang="en-US"/>
              <a:t> </a:t>
            </a:r>
            <a:r>
              <a:rPr lang="en-US" baseline="0"/>
              <a:t>(kuoreton) iän funktiona</a:t>
            </a:r>
            <a:endParaRPr lang="en-US"/>
          </a:p>
        </c:rich>
      </c:tx>
      <c:layout>
        <c:manualLayout>
          <c:xMode val="edge"/>
          <c:yMode val="edge"/>
          <c:x val="0.28736289542754523"/>
          <c:y val="1.2547051442910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Laskennat!$D$107:$BQ$107</c:f>
              <c:numCache>
                <c:formatCode>General</c:formatCode>
                <c:ptCount val="66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  <c:pt idx="19">
                  <c:v>1999</c:v>
                </c:pt>
                <c:pt idx="20">
                  <c:v>1998</c:v>
                </c:pt>
                <c:pt idx="21">
                  <c:v>1997</c:v>
                </c:pt>
                <c:pt idx="22">
                  <c:v>1996</c:v>
                </c:pt>
                <c:pt idx="23">
                  <c:v>1995</c:v>
                </c:pt>
                <c:pt idx="24">
                  <c:v>1994</c:v>
                </c:pt>
                <c:pt idx="25">
                  <c:v>1993</c:v>
                </c:pt>
                <c:pt idx="26">
                  <c:v>1992</c:v>
                </c:pt>
                <c:pt idx="27">
                  <c:v>1991</c:v>
                </c:pt>
                <c:pt idx="28">
                  <c:v>1990</c:v>
                </c:pt>
                <c:pt idx="29">
                  <c:v>1989</c:v>
                </c:pt>
                <c:pt idx="30">
                  <c:v>1988</c:v>
                </c:pt>
                <c:pt idx="31">
                  <c:v>1987</c:v>
                </c:pt>
                <c:pt idx="32">
                  <c:v>1986</c:v>
                </c:pt>
                <c:pt idx="33">
                  <c:v>1985</c:v>
                </c:pt>
                <c:pt idx="34">
                  <c:v>1984</c:v>
                </c:pt>
                <c:pt idx="35">
                  <c:v>1983</c:v>
                </c:pt>
                <c:pt idx="36">
                  <c:v>1982</c:v>
                </c:pt>
                <c:pt idx="37">
                  <c:v>1981</c:v>
                </c:pt>
                <c:pt idx="38">
                  <c:v>1980</c:v>
                </c:pt>
                <c:pt idx="39">
                  <c:v>1979</c:v>
                </c:pt>
                <c:pt idx="40">
                  <c:v>1978</c:v>
                </c:pt>
                <c:pt idx="41">
                  <c:v>1977</c:v>
                </c:pt>
                <c:pt idx="42">
                  <c:v>1976</c:v>
                </c:pt>
                <c:pt idx="43">
                  <c:v>1975</c:v>
                </c:pt>
                <c:pt idx="44">
                  <c:v>1974</c:v>
                </c:pt>
                <c:pt idx="45">
                  <c:v>1973</c:v>
                </c:pt>
                <c:pt idx="46">
                  <c:v>1972</c:v>
                </c:pt>
                <c:pt idx="47">
                  <c:v>1971</c:v>
                </c:pt>
                <c:pt idx="48">
                  <c:v>1970</c:v>
                </c:pt>
                <c:pt idx="49">
                  <c:v>1969</c:v>
                </c:pt>
                <c:pt idx="50">
                  <c:v>1968</c:v>
                </c:pt>
                <c:pt idx="51">
                  <c:v>1967</c:v>
                </c:pt>
                <c:pt idx="52">
                  <c:v>1966</c:v>
                </c:pt>
                <c:pt idx="53">
                  <c:v>1965</c:v>
                </c:pt>
                <c:pt idx="54">
                  <c:v>1964</c:v>
                </c:pt>
                <c:pt idx="55">
                  <c:v>1963</c:v>
                </c:pt>
                <c:pt idx="56">
                  <c:v>1962</c:v>
                </c:pt>
                <c:pt idx="57">
                  <c:v>1961</c:v>
                </c:pt>
                <c:pt idx="58">
                  <c:v>1960</c:v>
                </c:pt>
                <c:pt idx="59">
                  <c:v>1959</c:v>
                </c:pt>
                <c:pt idx="60">
                  <c:v>1958</c:v>
                </c:pt>
                <c:pt idx="61">
                  <c:v>1957</c:v>
                </c:pt>
                <c:pt idx="62">
                  <c:v>1956</c:v>
                </c:pt>
                <c:pt idx="63">
                  <c:v>1955</c:v>
                </c:pt>
                <c:pt idx="64">
                  <c:v>1954</c:v>
                </c:pt>
                <c:pt idx="65">
                  <c:v>1953</c:v>
                </c:pt>
              </c:numCache>
            </c:numRef>
          </c:xVal>
          <c:yVal>
            <c:numRef>
              <c:f>Laskennat!$D$116:$BQ$116</c:f>
              <c:numCache>
                <c:formatCode>General</c:formatCode>
                <c:ptCount val="66"/>
                <c:pt idx="0">
                  <c:v>0.43908800594519465</c:v>
                </c:pt>
                <c:pt idx="1">
                  <c:v>-0.81288007373815185</c:v>
                </c:pt>
                <c:pt idx="2">
                  <c:v>-1.0301471155264106</c:v>
                </c:pt>
                <c:pt idx="3">
                  <c:v>0.46684286867942426</c:v>
                </c:pt>
                <c:pt idx="4">
                  <c:v>0.21027504672121689</c:v>
                </c:pt>
                <c:pt idx="5">
                  <c:v>1.3571437917313345</c:v>
                </c:pt>
                <c:pt idx="6">
                  <c:v>0.62723876713199722</c:v>
                </c:pt>
                <c:pt idx="7">
                  <c:v>0.39157875340740617</c:v>
                </c:pt>
                <c:pt idx="8">
                  <c:v>1.4104350063862192</c:v>
                </c:pt>
                <c:pt idx="9">
                  <c:v>2.0990317547451944</c:v>
                </c:pt>
                <c:pt idx="10">
                  <c:v>2.629467509920747</c:v>
                </c:pt>
                <c:pt idx="11">
                  <c:v>1.8300419565516874</c:v>
                </c:pt>
                <c:pt idx="12">
                  <c:v>0.74221920538264119</c:v>
                </c:pt>
                <c:pt idx="13">
                  <c:v>1.7677371626866982</c:v>
                </c:pt>
                <c:pt idx="14">
                  <c:v>3.3633177691965104</c:v>
                </c:pt>
                <c:pt idx="15">
                  <c:v>2.3918756649553661</c:v>
                </c:pt>
                <c:pt idx="16">
                  <c:v>2.5348201859083064</c:v>
                </c:pt>
                <c:pt idx="17">
                  <c:v>2.4607257093559389</c:v>
                </c:pt>
                <c:pt idx="18">
                  <c:v>1.6275976293716128</c:v>
                </c:pt>
                <c:pt idx="19">
                  <c:v>2.672326618975958</c:v>
                </c:pt>
                <c:pt idx="20">
                  <c:v>2.989279347196474</c:v>
                </c:pt>
                <c:pt idx="21">
                  <c:v>3.4384293182830721</c:v>
                </c:pt>
                <c:pt idx="22">
                  <c:v>5.1008704538182972</c:v>
                </c:pt>
                <c:pt idx="23">
                  <c:v>3.2301845091043515</c:v>
                </c:pt>
                <c:pt idx="24">
                  <c:v>3.6328265582017432</c:v>
                </c:pt>
                <c:pt idx="25">
                  <c:v>5.0967316983787629</c:v>
                </c:pt>
                <c:pt idx="26">
                  <c:v>4.0304051556948313</c:v>
                </c:pt>
                <c:pt idx="27">
                  <c:v>5.4600290443690911</c:v>
                </c:pt>
                <c:pt idx="28">
                  <c:v>4.4179475357607387</c:v>
                </c:pt>
                <c:pt idx="29">
                  <c:v>6.1917475783831657</c:v>
                </c:pt>
                <c:pt idx="30">
                  <c:v>5.081821361515992</c:v>
                </c:pt>
                <c:pt idx="31">
                  <c:v>3.404486705452233</c:v>
                </c:pt>
                <c:pt idx="32">
                  <c:v>2.9687269538297105</c:v>
                </c:pt>
                <c:pt idx="33">
                  <c:v>6.1575249330967443</c:v>
                </c:pt>
                <c:pt idx="34">
                  <c:v>8.2684271188868905</c:v>
                </c:pt>
                <c:pt idx="35">
                  <c:v>9.4036707085313775</c:v>
                </c:pt>
                <c:pt idx="36">
                  <c:v>6.5077597697385432</c:v>
                </c:pt>
                <c:pt idx="37">
                  <c:v>4.2695686823792718</c:v>
                </c:pt>
                <c:pt idx="38">
                  <c:v>12.06206403706561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8-44F5-BF76-AB6465403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Suhteellinen kapeneminen (d13-d6)/d13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Laskennat!$D$108:$BQ$108</c:f>
              <c:numCache>
                <c:formatCode>General</c:formatCode>
                <c:ptCount val="66"/>
                <c:pt idx="0">
                  <c:v>67</c:v>
                </c:pt>
                <c:pt idx="1">
                  <c:v>66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  <c:pt idx="6">
                  <c:v>61</c:v>
                </c:pt>
                <c:pt idx="7">
                  <c:v>60</c:v>
                </c:pt>
                <c:pt idx="8">
                  <c:v>59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52</c:v>
                </c:pt>
                <c:pt idx="16">
                  <c:v>51</c:v>
                </c:pt>
                <c:pt idx="17">
                  <c:v>50</c:v>
                </c:pt>
                <c:pt idx="18">
                  <c:v>49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45</c:v>
                </c:pt>
                <c:pt idx="23">
                  <c:v>44</c:v>
                </c:pt>
                <c:pt idx="24">
                  <c:v>43</c:v>
                </c:pt>
                <c:pt idx="25">
                  <c:v>42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36</c:v>
                </c:pt>
                <c:pt idx="32">
                  <c:v>35</c:v>
                </c:pt>
                <c:pt idx="33">
                  <c:v>34</c:v>
                </c:pt>
                <c:pt idx="34">
                  <c:v>33</c:v>
                </c:pt>
                <c:pt idx="35">
                  <c:v>32</c:v>
                </c:pt>
                <c:pt idx="36">
                  <c:v>31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27</c:v>
                </c:pt>
                <c:pt idx="41">
                  <c:v>26</c:v>
                </c:pt>
                <c:pt idx="42">
                  <c:v>25</c:v>
                </c:pt>
                <c:pt idx="43">
                  <c:v>24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</c:numCache>
            </c:numRef>
          </c:xVal>
          <c:yVal>
            <c:numRef>
              <c:f>Laskennat!$D$117:$BQ$117</c:f>
              <c:numCache>
                <c:formatCode>General</c:formatCode>
                <c:ptCount val="66"/>
                <c:pt idx="0">
                  <c:v>0.18032786885245902</c:v>
                </c:pt>
                <c:pt idx="1">
                  <c:v>0.18112244897959182</c:v>
                </c:pt>
                <c:pt idx="2">
                  <c:v>0.17526690391459077</c:v>
                </c:pt>
                <c:pt idx="3">
                  <c:v>0.16759776536312848</c:v>
                </c:pt>
                <c:pt idx="4">
                  <c:v>0.162162162162162</c:v>
                </c:pt>
                <c:pt idx="5">
                  <c:v>0.15857284440039643</c:v>
                </c:pt>
                <c:pt idx="6">
                  <c:v>0.16161616161616163</c:v>
                </c:pt>
                <c:pt idx="7">
                  <c:v>0.15942028985507239</c:v>
                </c:pt>
                <c:pt idx="8">
                  <c:v>0.15631691648822263</c:v>
                </c:pt>
                <c:pt idx="9">
                  <c:v>0.15333333333333329</c:v>
                </c:pt>
                <c:pt idx="10">
                  <c:v>0.15657142857142861</c:v>
                </c:pt>
                <c:pt idx="11">
                  <c:v>0.16200466200466204</c:v>
                </c:pt>
                <c:pt idx="12">
                  <c:v>0.16391509433962254</c:v>
                </c:pt>
                <c:pt idx="13">
                  <c:v>0.16626794258373215</c:v>
                </c:pt>
                <c:pt idx="14">
                  <c:v>0.16849816849816862</c:v>
                </c:pt>
                <c:pt idx="15">
                  <c:v>0.17888198757763982</c:v>
                </c:pt>
                <c:pt idx="16">
                  <c:v>0.18135376756066415</c:v>
                </c:pt>
                <c:pt idx="17">
                  <c:v>0.18809523809523801</c:v>
                </c:pt>
                <c:pt idx="18">
                  <c:v>0.19209809264305186</c:v>
                </c:pt>
                <c:pt idx="19">
                  <c:v>0.19267605633802817</c:v>
                </c:pt>
                <c:pt idx="20">
                  <c:v>0.19620437956204376</c:v>
                </c:pt>
                <c:pt idx="21">
                  <c:v>0.20720720720720717</c:v>
                </c:pt>
                <c:pt idx="22">
                  <c:v>0.21350762527233105</c:v>
                </c:pt>
                <c:pt idx="23">
                  <c:v>0.22946084724005142</c:v>
                </c:pt>
                <c:pt idx="24">
                  <c:v>0.23837981407702513</c:v>
                </c:pt>
                <c:pt idx="25">
                  <c:v>0.25208333333333338</c:v>
                </c:pt>
                <c:pt idx="26">
                  <c:v>0.27644055433989795</c:v>
                </c:pt>
                <c:pt idx="27">
                  <c:v>0.29774205893608879</c:v>
                </c:pt>
                <c:pt idx="28">
                  <c:v>0.32099758648431204</c:v>
                </c:pt>
                <c:pt idx="29">
                  <c:v>0.34470989761092147</c:v>
                </c:pt>
                <c:pt idx="30">
                  <c:v>0.38703950288504219</c:v>
                </c:pt>
                <c:pt idx="31">
                  <c:v>0.4163934426229508</c:v>
                </c:pt>
                <c:pt idx="32">
                  <c:v>0.45513138324243929</c:v>
                </c:pt>
                <c:pt idx="33">
                  <c:v>0.4866737739872069</c:v>
                </c:pt>
                <c:pt idx="34">
                  <c:v>0.53806818181818195</c:v>
                </c:pt>
                <c:pt idx="35">
                  <c:v>0.62515114873035071</c:v>
                </c:pt>
                <c:pt idx="36">
                  <c:v>0.73552631578947369</c:v>
                </c:pt>
                <c:pt idx="37">
                  <c:v>0.83036350677120463</c:v>
                </c:pt>
                <c:pt idx="38">
                  <c:v>0.90634674922600622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9-4552-A5FD-9B319E1B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Solakkuus</a:t>
            </a:r>
            <a:r>
              <a:rPr lang="en-US" baseline="0"/>
              <a:t> (d/h)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Laskennat!$D$108:$BQ$108</c:f>
              <c:numCache>
                <c:formatCode>General</c:formatCode>
                <c:ptCount val="66"/>
                <c:pt idx="0">
                  <c:v>67</c:v>
                </c:pt>
                <c:pt idx="1">
                  <c:v>66</c:v>
                </c:pt>
                <c:pt idx="2">
                  <c:v>65</c:v>
                </c:pt>
                <c:pt idx="3">
                  <c:v>64</c:v>
                </c:pt>
                <c:pt idx="4">
                  <c:v>63</c:v>
                </c:pt>
                <c:pt idx="5">
                  <c:v>62</c:v>
                </c:pt>
                <c:pt idx="6">
                  <c:v>61</c:v>
                </c:pt>
                <c:pt idx="7">
                  <c:v>60</c:v>
                </c:pt>
                <c:pt idx="8">
                  <c:v>59</c:v>
                </c:pt>
                <c:pt idx="9">
                  <c:v>58</c:v>
                </c:pt>
                <c:pt idx="10">
                  <c:v>57</c:v>
                </c:pt>
                <c:pt idx="11">
                  <c:v>56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52</c:v>
                </c:pt>
                <c:pt idx="16">
                  <c:v>51</c:v>
                </c:pt>
                <c:pt idx="17">
                  <c:v>50</c:v>
                </c:pt>
                <c:pt idx="18">
                  <c:v>49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45</c:v>
                </c:pt>
                <c:pt idx="23">
                  <c:v>44</c:v>
                </c:pt>
                <c:pt idx="24">
                  <c:v>43</c:v>
                </c:pt>
                <c:pt idx="25">
                  <c:v>42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36</c:v>
                </c:pt>
                <c:pt idx="32">
                  <c:v>35</c:v>
                </c:pt>
                <c:pt idx="33">
                  <c:v>34</c:v>
                </c:pt>
                <c:pt idx="34">
                  <c:v>33</c:v>
                </c:pt>
                <c:pt idx="35">
                  <c:v>32</c:v>
                </c:pt>
                <c:pt idx="36">
                  <c:v>31</c:v>
                </c:pt>
                <c:pt idx="37">
                  <c:v>30</c:v>
                </c:pt>
                <c:pt idx="38">
                  <c:v>29</c:v>
                </c:pt>
                <c:pt idx="39">
                  <c:v>28</c:v>
                </c:pt>
                <c:pt idx="40">
                  <c:v>27</c:v>
                </c:pt>
                <c:pt idx="41">
                  <c:v>26</c:v>
                </c:pt>
                <c:pt idx="42">
                  <c:v>25</c:v>
                </c:pt>
                <c:pt idx="43">
                  <c:v>24</c:v>
                </c:pt>
                <c:pt idx="44">
                  <c:v>23</c:v>
                </c:pt>
                <c:pt idx="45">
                  <c:v>22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  <c:pt idx="54">
                  <c:v>13</c:v>
                </c:pt>
                <c:pt idx="55">
                  <c:v>12</c:v>
                </c:pt>
                <c:pt idx="56">
                  <c:v>11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</c:numCache>
            </c:numRef>
          </c:xVal>
          <c:yVal>
            <c:numRef>
              <c:f>Laskennat!$D$118:$BQ$118</c:f>
              <c:numCache>
                <c:formatCode>General</c:formatCode>
                <c:ptCount val="66"/>
                <c:pt idx="0">
                  <c:v>0.83934426229508197</c:v>
                </c:pt>
                <c:pt idx="1">
                  <c:v>0.8530386115263443</c:v>
                </c:pt>
                <c:pt idx="2">
                  <c:v>0.87542636130231677</c:v>
                </c:pt>
                <c:pt idx="3">
                  <c:v>0.90161736651536462</c:v>
                </c:pt>
                <c:pt idx="4">
                  <c:v>0.9221630862771879</c:v>
                </c:pt>
                <c:pt idx="5">
                  <c:v>0.93584874829979592</c:v>
                </c:pt>
                <c:pt idx="6">
                  <c:v>0.94382656742322346</c:v>
                </c:pt>
                <c:pt idx="7">
                  <c:v>0.95768586461353156</c:v>
                </c:pt>
                <c:pt idx="8">
                  <c:v>0.98070599400427827</c:v>
                </c:pt>
                <c:pt idx="9">
                  <c:v>1.0072581421614542</c:v>
                </c:pt>
                <c:pt idx="10">
                  <c:v>1.0244993465891077</c:v>
                </c:pt>
                <c:pt idx="11">
                  <c:v>1.0319522812284512</c:v>
                </c:pt>
                <c:pt idx="12">
                  <c:v>1.0297773182907208</c:v>
                </c:pt>
                <c:pt idx="13">
                  <c:v>1.0284531352123225</c:v>
                </c:pt>
                <c:pt idx="14">
                  <c:v>1.0316427624034772</c:v>
                </c:pt>
                <c:pt idx="15">
                  <c:v>1.0292883391396916</c:v>
                </c:pt>
                <c:pt idx="16">
                  <c:v>1.0354455723882918</c:v>
                </c:pt>
                <c:pt idx="17">
                  <c:v>1.0469112016076549</c:v>
                </c:pt>
                <c:pt idx="18">
                  <c:v>1.0500842517711195</c:v>
                </c:pt>
                <c:pt idx="19">
                  <c:v>1.0545421044261825</c:v>
                </c:pt>
                <c:pt idx="20">
                  <c:v>1.0590632449203388</c:v>
                </c:pt>
                <c:pt idx="21">
                  <c:v>1.0526827237192988</c:v>
                </c:pt>
                <c:pt idx="22">
                  <c:v>1.0515890355761741</c:v>
                </c:pt>
                <c:pt idx="23">
                  <c:v>1.0423711311577351</c:v>
                </c:pt>
                <c:pt idx="24">
                  <c:v>1.0338880740666145</c:v>
                </c:pt>
                <c:pt idx="25">
                  <c:v>1.0339354726812717</c:v>
                </c:pt>
                <c:pt idx="26">
                  <c:v>1.0356992269056746</c:v>
                </c:pt>
                <c:pt idx="27">
                  <c:v>1.033832031722365</c:v>
                </c:pt>
                <c:pt idx="28">
                  <c:v>1.0310319774738543</c:v>
                </c:pt>
                <c:pt idx="29">
                  <c:v>1.0349647928836794</c:v>
                </c:pt>
                <c:pt idx="30">
                  <c:v>1.0167111582321167</c:v>
                </c:pt>
                <c:pt idx="31">
                  <c:v>1.0107696692835886</c:v>
                </c:pt>
                <c:pt idx="32">
                  <c:v>1.0058032736637768</c:v>
                </c:pt>
                <c:pt idx="33">
                  <c:v>1.0146301048440842</c:v>
                </c:pt>
                <c:pt idx="34">
                  <c:v>1.0129602391221821</c:v>
                </c:pt>
                <c:pt idx="35">
                  <c:v>1.0080527850222842</c:v>
                </c:pt>
                <c:pt idx="36">
                  <c:v>1.024617899454316</c:v>
                </c:pt>
                <c:pt idx="37">
                  <c:v>1.035975663381425</c:v>
                </c:pt>
                <c:pt idx="38">
                  <c:v>1.0493522198142409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A0-427C-A77C-7A35DA6F7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6512"/>
        <c:axId val="436197824"/>
      </c:scatterChart>
      <c:valAx>
        <c:axId val="43619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7824"/>
        <c:crosses val="autoZero"/>
        <c:crossBetween val="midCat"/>
      </c:valAx>
      <c:valAx>
        <c:axId val="4361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128</xdr:row>
      <xdr:rowOff>57150</xdr:rowOff>
    </xdr:from>
    <xdr:to>
      <xdr:col>19</xdr:col>
      <xdr:colOff>312420</xdr:colOff>
      <xdr:row>143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480060</xdr:colOff>
      <xdr:row>128</xdr:row>
      <xdr:rowOff>76200</xdr:rowOff>
    </xdr:from>
    <xdr:to>
      <xdr:col>13</xdr:col>
      <xdr:colOff>175260</xdr:colOff>
      <xdr:row>145</xdr:row>
      <xdr:rowOff>3810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594360</xdr:colOff>
      <xdr:row>127</xdr:row>
      <xdr:rowOff>60960</xdr:rowOff>
    </xdr:from>
    <xdr:to>
      <xdr:col>26</xdr:col>
      <xdr:colOff>541020</xdr:colOff>
      <xdr:row>137</xdr:row>
      <xdr:rowOff>64770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127</xdr:row>
      <xdr:rowOff>7620</xdr:rowOff>
    </xdr:from>
    <xdr:to>
      <xdr:col>18</xdr:col>
      <xdr:colOff>312420</xdr:colOff>
      <xdr:row>143</xdr:row>
      <xdr:rowOff>118110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541020</xdr:colOff>
      <xdr:row>127</xdr:row>
      <xdr:rowOff>99060</xdr:rowOff>
    </xdr:from>
    <xdr:to>
      <xdr:col>14</xdr:col>
      <xdr:colOff>236220</xdr:colOff>
      <xdr:row>144</xdr:row>
      <xdr:rowOff>26670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518160</xdr:colOff>
      <xdr:row>129</xdr:row>
      <xdr:rowOff>60960</xdr:rowOff>
    </xdr:from>
    <xdr:to>
      <xdr:col>11</xdr:col>
      <xdr:colOff>213360</xdr:colOff>
      <xdr:row>145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220980</xdr:colOff>
      <xdr:row>132</xdr:row>
      <xdr:rowOff>0</xdr:rowOff>
    </xdr:from>
    <xdr:to>
      <xdr:col>13</xdr:col>
      <xdr:colOff>525780</xdr:colOff>
      <xdr:row>148</xdr:row>
      <xdr:rowOff>110490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6"/>
  <sheetViews>
    <sheetView zoomScale="200" zoomScaleNormal="200" workbookViewId="0">
      <selection activeCell="C11" sqref="C11"/>
    </sheetView>
  </sheetViews>
  <sheetFormatPr defaultRowHeight="14.4" x14ac:dyDescent="0.3"/>
  <cols>
    <col min="1" max="2" width="6.6640625" customWidth="1"/>
    <col min="3" max="8" width="4.88671875" customWidth="1"/>
    <col min="9" max="9" width="4.88671875" style="29" customWidth="1"/>
    <col min="10" max="13" width="4.88671875" customWidth="1"/>
    <col min="14" max="14" width="4.88671875" style="29" customWidth="1"/>
    <col min="15" max="18" width="4.88671875" customWidth="1"/>
    <col min="19" max="19" width="4.88671875" style="29" customWidth="1"/>
    <col min="20" max="23" width="4.88671875" customWidth="1"/>
    <col min="24" max="24" width="4.88671875" style="29" customWidth="1"/>
    <col min="25" max="28" width="4.88671875" customWidth="1"/>
    <col min="29" max="29" width="4.88671875" style="29" customWidth="1"/>
    <col min="30" max="31" width="4.88671875" customWidth="1"/>
    <col min="32" max="33" width="3.6640625" customWidth="1"/>
    <col min="34" max="34" width="3.6640625" style="29" customWidth="1"/>
    <col min="35" max="38" width="3.6640625" customWidth="1"/>
    <col min="39" max="39" width="3.6640625" style="29" customWidth="1"/>
    <col min="40" max="43" width="3.6640625" customWidth="1"/>
    <col min="44" max="44" width="3.6640625" style="29" customWidth="1"/>
    <col min="45" max="48" width="3.6640625" customWidth="1"/>
    <col min="49" max="49" width="3.6640625" style="29" customWidth="1"/>
    <col min="50" max="53" width="3.6640625" customWidth="1"/>
    <col min="54" max="54" width="3.6640625" style="29" customWidth="1"/>
    <col min="55" max="58" width="3.6640625" customWidth="1"/>
    <col min="59" max="59" width="3.6640625" style="29" customWidth="1"/>
    <col min="60" max="63" width="3.6640625" customWidth="1"/>
    <col min="64" max="64" width="3.6640625" style="29" customWidth="1"/>
    <col min="65" max="68" width="3.6640625" customWidth="1"/>
    <col min="69" max="69" width="4.33203125" style="29" customWidth="1"/>
    <col min="70" max="70" width="4" customWidth="1"/>
  </cols>
  <sheetData>
    <row r="1" spans="1:70" x14ac:dyDescent="0.3">
      <c r="A1" s="1" t="s">
        <v>0</v>
      </c>
      <c r="B1" s="1"/>
    </row>
    <row r="2" spans="1:70" s="9" customFormat="1" ht="10.199999999999999" x14ac:dyDescent="0.2">
      <c r="A2" s="38"/>
      <c r="B2" s="38"/>
      <c r="C2" s="8">
        <v>2018</v>
      </c>
      <c r="D2" s="8">
        <v>2018</v>
      </c>
      <c r="E2" s="8">
        <f>D2-1</f>
        <v>2017</v>
      </c>
      <c r="F2" s="8">
        <f t="shared" ref="F2:U2" si="0">E2-1</f>
        <v>2016</v>
      </c>
      <c r="G2" s="8">
        <f t="shared" si="0"/>
        <v>2015</v>
      </c>
      <c r="H2" s="8">
        <f t="shared" si="0"/>
        <v>2014</v>
      </c>
      <c r="I2" s="39">
        <f t="shared" si="0"/>
        <v>2013</v>
      </c>
      <c r="J2" s="8">
        <f t="shared" si="0"/>
        <v>2012</v>
      </c>
      <c r="K2" s="8">
        <f t="shared" si="0"/>
        <v>2011</v>
      </c>
      <c r="L2" s="8">
        <f t="shared" si="0"/>
        <v>2010</v>
      </c>
      <c r="M2" s="8">
        <f t="shared" si="0"/>
        <v>2009</v>
      </c>
      <c r="N2" s="39">
        <f t="shared" si="0"/>
        <v>2008</v>
      </c>
      <c r="O2" s="8">
        <f t="shared" si="0"/>
        <v>2007</v>
      </c>
      <c r="P2" s="8">
        <f t="shared" si="0"/>
        <v>2006</v>
      </c>
      <c r="Q2" s="8">
        <f t="shared" si="0"/>
        <v>2005</v>
      </c>
      <c r="R2" s="8">
        <f t="shared" si="0"/>
        <v>2004</v>
      </c>
      <c r="S2" s="39">
        <f t="shared" si="0"/>
        <v>2003</v>
      </c>
      <c r="T2" s="8">
        <f t="shared" si="0"/>
        <v>2002</v>
      </c>
      <c r="U2" s="8">
        <f t="shared" si="0"/>
        <v>2001</v>
      </c>
      <c r="V2" s="8">
        <f t="shared" ref="V2:AH2" si="1">U2-1</f>
        <v>2000</v>
      </c>
      <c r="W2" s="8">
        <f t="shared" si="1"/>
        <v>1999</v>
      </c>
      <c r="X2" s="39">
        <f t="shared" si="1"/>
        <v>1998</v>
      </c>
      <c r="Y2" s="8">
        <f t="shared" si="1"/>
        <v>1997</v>
      </c>
      <c r="Z2" s="8">
        <f t="shared" si="1"/>
        <v>1996</v>
      </c>
      <c r="AA2" s="8">
        <f t="shared" si="1"/>
        <v>1995</v>
      </c>
      <c r="AB2" s="8">
        <f t="shared" si="1"/>
        <v>1994</v>
      </c>
      <c r="AC2" s="39">
        <f t="shared" si="1"/>
        <v>1993</v>
      </c>
      <c r="AD2" s="8">
        <f t="shared" si="1"/>
        <v>1992</v>
      </c>
      <c r="AE2" s="8">
        <f t="shared" si="1"/>
        <v>1991</v>
      </c>
      <c r="AF2" s="8">
        <f>AE2-1</f>
        <v>1990</v>
      </c>
      <c r="AG2" s="8">
        <f t="shared" si="1"/>
        <v>1989</v>
      </c>
      <c r="AH2" s="39">
        <f t="shared" si="1"/>
        <v>1988</v>
      </c>
      <c r="AI2" s="8">
        <f t="shared" ref="AI2:AP2" si="2">AH2-1</f>
        <v>1987</v>
      </c>
      <c r="AJ2" s="8">
        <f t="shared" si="2"/>
        <v>1986</v>
      </c>
      <c r="AK2" s="8">
        <f t="shared" si="2"/>
        <v>1985</v>
      </c>
      <c r="AL2" s="8">
        <f t="shared" si="2"/>
        <v>1984</v>
      </c>
      <c r="AM2" s="39">
        <f t="shared" si="2"/>
        <v>1983</v>
      </c>
      <c r="AN2" s="8">
        <f t="shared" si="2"/>
        <v>1982</v>
      </c>
      <c r="AO2" s="8">
        <f t="shared" si="2"/>
        <v>1981</v>
      </c>
      <c r="AP2" s="8">
        <f t="shared" si="2"/>
        <v>1980</v>
      </c>
      <c r="AQ2" s="8">
        <f>AP2-1</f>
        <v>1979</v>
      </c>
      <c r="AR2" s="39">
        <f>AQ2-1</f>
        <v>1978</v>
      </c>
      <c r="AS2" s="8">
        <f>AR2-1</f>
        <v>1977</v>
      </c>
      <c r="AT2" s="8">
        <f>AS2-1</f>
        <v>1976</v>
      </c>
      <c r="AU2" s="8">
        <f>AT2-1</f>
        <v>1975</v>
      </c>
      <c r="AV2" s="8">
        <f t="shared" ref="AV2:BI2" si="3">AU2-1</f>
        <v>1974</v>
      </c>
      <c r="AW2" s="39">
        <f t="shared" si="3"/>
        <v>1973</v>
      </c>
      <c r="AX2" s="8">
        <f t="shared" si="3"/>
        <v>1972</v>
      </c>
      <c r="AY2" s="8">
        <f t="shared" si="3"/>
        <v>1971</v>
      </c>
      <c r="AZ2" s="8">
        <f>AY2-1</f>
        <v>1970</v>
      </c>
      <c r="BA2" s="8">
        <f t="shared" si="3"/>
        <v>1969</v>
      </c>
      <c r="BB2" s="39">
        <f t="shared" si="3"/>
        <v>1968</v>
      </c>
      <c r="BC2" s="8">
        <f t="shared" si="3"/>
        <v>1967</v>
      </c>
      <c r="BD2" s="8">
        <f t="shared" si="3"/>
        <v>1966</v>
      </c>
      <c r="BE2" s="8">
        <f t="shared" si="3"/>
        <v>1965</v>
      </c>
      <c r="BF2" s="8">
        <f t="shared" si="3"/>
        <v>1964</v>
      </c>
      <c r="BG2" s="39">
        <f t="shared" si="3"/>
        <v>1963</v>
      </c>
      <c r="BH2" s="8">
        <f t="shared" si="3"/>
        <v>1962</v>
      </c>
      <c r="BI2" s="8">
        <f t="shared" si="3"/>
        <v>1961</v>
      </c>
      <c r="BJ2" s="8">
        <f t="shared" ref="BJ2:BR2" si="4">BI2-1</f>
        <v>1960</v>
      </c>
      <c r="BK2" s="8">
        <f t="shared" si="4"/>
        <v>1959</v>
      </c>
      <c r="BL2" s="39">
        <f t="shared" si="4"/>
        <v>1958</v>
      </c>
      <c r="BM2" s="8">
        <f t="shared" si="4"/>
        <v>1957</v>
      </c>
      <c r="BN2" s="8">
        <f t="shared" si="4"/>
        <v>1956</v>
      </c>
      <c r="BO2" s="8">
        <f t="shared" si="4"/>
        <v>1955</v>
      </c>
      <c r="BP2" s="8">
        <f t="shared" si="4"/>
        <v>1954</v>
      </c>
      <c r="BQ2" s="39">
        <f t="shared" si="4"/>
        <v>1953</v>
      </c>
      <c r="BR2" s="8">
        <f t="shared" si="4"/>
        <v>1952</v>
      </c>
    </row>
    <row r="3" spans="1:70" x14ac:dyDescent="0.3">
      <c r="A3" s="3" t="s">
        <v>5</v>
      </c>
      <c r="B3" s="3" t="s">
        <v>1</v>
      </c>
      <c r="C3" s="7">
        <v>0</v>
      </c>
      <c r="D3" s="7">
        <v>0</v>
      </c>
      <c r="E3" s="7">
        <f>D3+1</f>
        <v>1</v>
      </c>
      <c r="F3" s="7">
        <f t="shared" ref="F3:U3" si="5">E3+1</f>
        <v>2</v>
      </c>
      <c r="G3" s="7">
        <f t="shared" si="5"/>
        <v>3</v>
      </c>
      <c r="H3" s="7">
        <f t="shared" si="5"/>
        <v>4</v>
      </c>
      <c r="I3" s="30">
        <f t="shared" si="5"/>
        <v>5</v>
      </c>
      <c r="J3" s="7">
        <f t="shared" si="5"/>
        <v>6</v>
      </c>
      <c r="K3" s="7">
        <f t="shared" si="5"/>
        <v>7</v>
      </c>
      <c r="L3" s="7">
        <f t="shared" si="5"/>
        <v>8</v>
      </c>
      <c r="M3" s="7">
        <f t="shared" si="5"/>
        <v>9</v>
      </c>
      <c r="N3" s="30">
        <f t="shared" si="5"/>
        <v>10</v>
      </c>
      <c r="O3" s="7">
        <f t="shared" si="5"/>
        <v>11</v>
      </c>
      <c r="P3" s="7">
        <f t="shared" si="5"/>
        <v>12</v>
      </c>
      <c r="Q3" s="7">
        <f t="shared" si="5"/>
        <v>13</v>
      </c>
      <c r="R3" s="7">
        <f t="shared" si="5"/>
        <v>14</v>
      </c>
      <c r="S3" s="30">
        <f t="shared" si="5"/>
        <v>15</v>
      </c>
      <c r="T3" s="7">
        <f t="shared" si="5"/>
        <v>16</v>
      </c>
      <c r="U3" s="7">
        <f t="shared" si="5"/>
        <v>17</v>
      </c>
      <c r="V3" s="7">
        <f t="shared" ref="V3:AH3" si="6">U3+1</f>
        <v>18</v>
      </c>
      <c r="W3" s="7">
        <f t="shared" si="6"/>
        <v>19</v>
      </c>
      <c r="X3" s="30">
        <f t="shared" si="6"/>
        <v>20</v>
      </c>
      <c r="Y3" s="7">
        <f t="shared" si="6"/>
        <v>21</v>
      </c>
      <c r="Z3" s="7">
        <f t="shared" si="6"/>
        <v>22</v>
      </c>
      <c r="AA3" s="7">
        <f t="shared" si="6"/>
        <v>23</v>
      </c>
      <c r="AB3" s="7">
        <f t="shared" si="6"/>
        <v>24</v>
      </c>
      <c r="AC3" s="30">
        <f t="shared" si="6"/>
        <v>25</v>
      </c>
      <c r="AD3" s="7">
        <f t="shared" si="6"/>
        <v>26</v>
      </c>
      <c r="AE3" s="7">
        <f t="shared" si="6"/>
        <v>27</v>
      </c>
      <c r="AF3" s="7">
        <f>AE3+1</f>
        <v>28</v>
      </c>
      <c r="AG3" s="7">
        <f t="shared" si="6"/>
        <v>29</v>
      </c>
      <c r="AH3" s="30">
        <f t="shared" si="6"/>
        <v>30</v>
      </c>
      <c r="AI3" s="7">
        <f t="shared" ref="AI3:AP3" si="7">AH3+1</f>
        <v>31</v>
      </c>
      <c r="AJ3" s="7">
        <f t="shared" si="7"/>
        <v>32</v>
      </c>
      <c r="AK3" s="7">
        <f t="shared" si="7"/>
        <v>33</v>
      </c>
      <c r="AL3" s="7">
        <f t="shared" si="7"/>
        <v>34</v>
      </c>
      <c r="AM3" s="30">
        <f t="shared" si="7"/>
        <v>35</v>
      </c>
      <c r="AN3" s="7">
        <f t="shared" si="7"/>
        <v>36</v>
      </c>
      <c r="AO3" s="7">
        <f t="shared" si="7"/>
        <v>37</v>
      </c>
      <c r="AP3" s="7">
        <f t="shared" si="7"/>
        <v>38</v>
      </c>
      <c r="AQ3" s="7">
        <f>AP3+1</f>
        <v>39</v>
      </c>
      <c r="AR3" s="30">
        <f>AQ3+1</f>
        <v>40</v>
      </c>
      <c r="AS3" s="7">
        <f>AR3+1</f>
        <v>41</v>
      </c>
      <c r="AT3" s="7">
        <f>AS3+1</f>
        <v>42</v>
      </c>
      <c r="AU3" s="7">
        <f>AT3+1</f>
        <v>43</v>
      </c>
      <c r="AV3" s="7">
        <f t="shared" ref="AV3:BI3" si="8">AU3+1</f>
        <v>44</v>
      </c>
      <c r="AW3" s="30">
        <f t="shared" si="8"/>
        <v>45</v>
      </c>
      <c r="AX3" s="7">
        <f t="shared" si="8"/>
        <v>46</v>
      </c>
      <c r="AY3" s="7">
        <f t="shared" si="8"/>
        <v>47</v>
      </c>
      <c r="AZ3" s="7">
        <f>AY3+1</f>
        <v>48</v>
      </c>
      <c r="BA3" s="7">
        <f t="shared" si="8"/>
        <v>49</v>
      </c>
      <c r="BB3" s="30">
        <f t="shared" si="8"/>
        <v>50</v>
      </c>
      <c r="BC3" s="7">
        <f t="shared" si="8"/>
        <v>51</v>
      </c>
      <c r="BD3" s="7">
        <f t="shared" si="8"/>
        <v>52</v>
      </c>
      <c r="BE3" s="7">
        <f t="shared" si="8"/>
        <v>53</v>
      </c>
      <c r="BF3" s="7">
        <f t="shared" si="8"/>
        <v>54</v>
      </c>
      <c r="BG3" s="30">
        <f t="shared" si="8"/>
        <v>55</v>
      </c>
      <c r="BH3" s="7">
        <f t="shared" si="8"/>
        <v>56</v>
      </c>
      <c r="BI3" s="7">
        <f t="shared" si="8"/>
        <v>57</v>
      </c>
      <c r="BJ3" s="7">
        <f t="shared" ref="BJ3:BO3" si="9">BI3+1</f>
        <v>58</v>
      </c>
      <c r="BK3" s="7">
        <f t="shared" si="9"/>
        <v>59</v>
      </c>
      <c r="BL3" s="30">
        <f t="shared" si="9"/>
        <v>60</v>
      </c>
      <c r="BM3" s="7">
        <f t="shared" si="9"/>
        <v>61</v>
      </c>
      <c r="BN3" s="7">
        <f t="shared" si="9"/>
        <v>62</v>
      </c>
      <c r="BO3" s="7">
        <f t="shared" si="9"/>
        <v>63</v>
      </c>
      <c r="BP3">
        <v>64</v>
      </c>
      <c r="BQ3" s="29">
        <v>65</v>
      </c>
      <c r="BR3">
        <v>66</v>
      </c>
    </row>
    <row r="4" spans="1:70" x14ac:dyDescent="0.3">
      <c r="A4" s="3"/>
      <c r="B4" s="3"/>
      <c r="C4" s="7">
        <v>68</v>
      </c>
      <c r="D4" s="29">
        <f t="shared" ref="D4:BO4" si="10">E4+1</f>
        <v>67</v>
      </c>
      <c r="E4" s="29">
        <f t="shared" si="10"/>
        <v>66</v>
      </c>
      <c r="F4" s="29">
        <f t="shared" si="10"/>
        <v>65</v>
      </c>
      <c r="G4" s="29">
        <f t="shared" si="10"/>
        <v>64</v>
      </c>
      <c r="H4" s="29">
        <f t="shared" si="10"/>
        <v>63</v>
      </c>
      <c r="I4" s="29">
        <f t="shared" si="10"/>
        <v>62</v>
      </c>
      <c r="J4" s="29">
        <f t="shared" si="10"/>
        <v>61</v>
      </c>
      <c r="K4" s="29">
        <f t="shared" si="10"/>
        <v>60</v>
      </c>
      <c r="L4" s="29">
        <f t="shared" si="10"/>
        <v>59</v>
      </c>
      <c r="M4" s="29">
        <f t="shared" si="10"/>
        <v>58</v>
      </c>
      <c r="N4" s="29">
        <f t="shared" si="10"/>
        <v>57</v>
      </c>
      <c r="O4" s="29">
        <f t="shared" si="10"/>
        <v>56</v>
      </c>
      <c r="P4" s="29">
        <f t="shared" si="10"/>
        <v>55</v>
      </c>
      <c r="Q4" s="29">
        <f t="shared" si="10"/>
        <v>54</v>
      </c>
      <c r="R4" s="29">
        <f t="shared" si="10"/>
        <v>53</v>
      </c>
      <c r="S4" s="29">
        <f t="shared" si="10"/>
        <v>52</v>
      </c>
      <c r="T4" s="29">
        <f t="shared" si="10"/>
        <v>51</v>
      </c>
      <c r="U4" s="29">
        <f t="shared" si="10"/>
        <v>50</v>
      </c>
      <c r="V4" s="29">
        <f t="shared" si="10"/>
        <v>49</v>
      </c>
      <c r="W4" s="29">
        <f t="shared" si="10"/>
        <v>48</v>
      </c>
      <c r="X4" s="29">
        <f t="shared" si="10"/>
        <v>47</v>
      </c>
      <c r="Y4" s="29">
        <f t="shared" si="10"/>
        <v>46</v>
      </c>
      <c r="Z4" s="29">
        <f t="shared" si="10"/>
        <v>45</v>
      </c>
      <c r="AA4" s="29">
        <f t="shared" si="10"/>
        <v>44</v>
      </c>
      <c r="AB4" s="29">
        <f t="shared" si="10"/>
        <v>43</v>
      </c>
      <c r="AC4" s="29">
        <f t="shared" si="10"/>
        <v>42</v>
      </c>
      <c r="AD4" s="29">
        <f t="shared" si="10"/>
        <v>41</v>
      </c>
      <c r="AE4" s="29">
        <f t="shared" si="10"/>
        <v>40</v>
      </c>
      <c r="AF4" s="29">
        <f t="shared" si="10"/>
        <v>39</v>
      </c>
      <c r="AG4" s="29">
        <f t="shared" si="10"/>
        <v>38</v>
      </c>
      <c r="AH4" s="29">
        <f t="shared" si="10"/>
        <v>37</v>
      </c>
      <c r="AI4" s="29">
        <f t="shared" si="10"/>
        <v>36</v>
      </c>
      <c r="AJ4" s="29">
        <f t="shared" si="10"/>
        <v>35</v>
      </c>
      <c r="AK4" s="29">
        <f t="shared" si="10"/>
        <v>34</v>
      </c>
      <c r="AL4" s="29">
        <f t="shared" si="10"/>
        <v>33</v>
      </c>
      <c r="AM4" s="29">
        <f t="shared" si="10"/>
        <v>32</v>
      </c>
      <c r="AN4" s="29">
        <f t="shared" si="10"/>
        <v>31</v>
      </c>
      <c r="AO4" s="29">
        <f t="shared" si="10"/>
        <v>30</v>
      </c>
      <c r="AP4" s="29">
        <f t="shared" si="10"/>
        <v>29</v>
      </c>
      <c r="AQ4" s="29">
        <f t="shared" si="10"/>
        <v>28</v>
      </c>
      <c r="AR4" s="29">
        <f t="shared" si="10"/>
        <v>27</v>
      </c>
      <c r="AS4" s="29">
        <f t="shared" si="10"/>
        <v>26</v>
      </c>
      <c r="AT4" s="29">
        <f t="shared" si="10"/>
        <v>25</v>
      </c>
      <c r="AU4" s="29">
        <f t="shared" si="10"/>
        <v>24</v>
      </c>
      <c r="AV4" s="29">
        <f t="shared" si="10"/>
        <v>23</v>
      </c>
      <c r="AW4" s="29">
        <f t="shared" si="10"/>
        <v>22</v>
      </c>
      <c r="AX4" s="29">
        <f t="shared" si="10"/>
        <v>21</v>
      </c>
      <c r="AY4" s="29">
        <f t="shared" si="10"/>
        <v>20</v>
      </c>
      <c r="AZ4" s="29">
        <f t="shared" si="10"/>
        <v>19</v>
      </c>
      <c r="BA4" s="29">
        <f t="shared" si="10"/>
        <v>18</v>
      </c>
      <c r="BB4" s="29">
        <f t="shared" si="10"/>
        <v>17</v>
      </c>
      <c r="BC4" s="29">
        <f t="shared" si="10"/>
        <v>16</v>
      </c>
      <c r="BD4" s="29">
        <f t="shared" si="10"/>
        <v>15</v>
      </c>
      <c r="BE4" s="29">
        <f t="shared" si="10"/>
        <v>14</v>
      </c>
      <c r="BF4" s="29">
        <f t="shared" si="10"/>
        <v>13</v>
      </c>
      <c r="BG4" s="29">
        <f t="shared" si="10"/>
        <v>12</v>
      </c>
      <c r="BH4" s="29">
        <f t="shared" si="10"/>
        <v>11</v>
      </c>
      <c r="BI4" s="29">
        <f t="shared" si="10"/>
        <v>10</v>
      </c>
      <c r="BJ4" s="29">
        <f t="shared" si="10"/>
        <v>9</v>
      </c>
      <c r="BK4" s="29">
        <f t="shared" si="10"/>
        <v>8</v>
      </c>
      <c r="BL4" s="29">
        <f t="shared" si="10"/>
        <v>7</v>
      </c>
      <c r="BM4" s="29">
        <f t="shared" si="10"/>
        <v>6</v>
      </c>
      <c r="BN4" s="29">
        <f t="shared" si="10"/>
        <v>5</v>
      </c>
      <c r="BO4" s="29">
        <f t="shared" si="10"/>
        <v>4</v>
      </c>
      <c r="BP4" s="29">
        <f>BQ4+1</f>
        <v>3</v>
      </c>
      <c r="BQ4" s="29">
        <v>2</v>
      </c>
    </row>
    <row r="5" spans="1:70" s="17" customFormat="1" ht="7.8" customHeight="1" x14ac:dyDescent="0.2">
      <c r="A5" s="18">
        <v>0.25</v>
      </c>
      <c r="B5" s="18" t="s">
        <v>3</v>
      </c>
      <c r="C5" s="21">
        <v>37</v>
      </c>
      <c r="D5" s="21">
        <v>34.299999999999997</v>
      </c>
      <c r="E5" s="21">
        <v>33.1</v>
      </c>
      <c r="F5" s="21">
        <v>32</v>
      </c>
      <c r="G5" s="21">
        <v>30.8</v>
      </c>
      <c r="H5" s="21">
        <v>29.8</v>
      </c>
      <c r="I5" s="31">
        <v>29.25</v>
      </c>
      <c r="J5" s="21">
        <v>28.7</v>
      </c>
      <c r="K5" s="21">
        <v>28.2</v>
      </c>
      <c r="L5" s="21">
        <v>27.5</v>
      </c>
      <c r="M5" s="21">
        <v>26.8</v>
      </c>
      <c r="N5" s="31">
        <v>26.2</v>
      </c>
      <c r="O5" s="21">
        <v>25.5</v>
      </c>
      <c r="P5" s="21">
        <v>25</v>
      </c>
      <c r="Q5" s="21">
        <v>24.7</v>
      </c>
      <c r="R5" s="21">
        <v>24.2</v>
      </c>
      <c r="S5" s="31">
        <v>23.2</v>
      </c>
      <c r="T5" s="21">
        <v>22.8</v>
      </c>
      <c r="U5" s="21">
        <v>22</v>
      </c>
      <c r="V5" s="21">
        <v>21.35</v>
      </c>
      <c r="W5" s="21">
        <v>20.6</v>
      </c>
      <c r="X5" s="31">
        <v>20</v>
      </c>
      <c r="Y5" s="21">
        <v>19.5</v>
      </c>
      <c r="Z5" s="21">
        <v>18.7</v>
      </c>
      <c r="AA5" s="21">
        <v>17.95</v>
      </c>
      <c r="AB5" s="21">
        <v>17.2</v>
      </c>
      <c r="AC5" s="31">
        <v>16.3</v>
      </c>
      <c r="AD5" s="21">
        <v>15.45</v>
      </c>
      <c r="AE5" s="21">
        <v>14.85</v>
      </c>
      <c r="AF5" s="21">
        <v>13.95</v>
      </c>
      <c r="AG5" s="21">
        <v>13</v>
      </c>
      <c r="AH5" s="31">
        <v>12.35</v>
      </c>
      <c r="AI5" s="21">
        <v>11.61</v>
      </c>
      <c r="AJ5" s="21">
        <v>11.03</v>
      </c>
      <c r="AK5" s="21">
        <v>10.46</v>
      </c>
      <c r="AL5" s="21">
        <v>9.86</v>
      </c>
      <c r="AM5" s="31">
        <v>9.2100000000000009</v>
      </c>
      <c r="AN5" s="21">
        <v>8.3800000000000008</v>
      </c>
      <c r="AO5" s="21">
        <v>7.73</v>
      </c>
      <c r="AP5" s="21">
        <v>7.07</v>
      </c>
      <c r="AQ5" s="21">
        <v>6.47</v>
      </c>
      <c r="AR5" s="31">
        <v>6.05</v>
      </c>
      <c r="AS5" s="21"/>
      <c r="AT5" s="21"/>
      <c r="AU5" s="21"/>
      <c r="AV5" s="21"/>
      <c r="AW5" s="31">
        <v>5.07</v>
      </c>
      <c r="AX5" s="21"/>
      <c r="AY5" s="21"/>
      <c r="AZ5" s="21"/>
      <c r="BA5" s="21"/>
      <c r="BB5" s="31">
        <v>4.32</v>
      </c>
      <c r="BC5" s="21"/>
      <c r="BD5" s="21"/>
      <c r="BE5" s="21"/>
      <c r="BF5" s="21"/>
      <c r="BG5" s="31">
        <v>3.39</v>
      </c>
      <c r="BH5" s="21"/>
      <c r="BI5" s="21"/>
      <c r="BJ5" s="21"/>
      <c r="BK5" s="21"/>
      <c r="BL5" s="31">
        <v>2.2599999999999998</v>
      </c>
      <c r="BM5" s="21"/>
      <c r="BN5" s="21"/>
      <c r="BO5" s="21"/>
      <c r="BP5" s="22"/>
      <c r="BQ5" s="36">
        <v>0.8</v>
      </c>
      <c r="BR5" s="22"/>
    </row>
    <row r="6" spans="1:70" s="9" customFormat="1" ht="7.8" customHeight="1" x14ac:dyDescent="0.2">
      <c r="A6" s="8">
        <v>0.25</v>
      </c>
      <c r="B6" s="8" t="s">
        <v>4</v>
      </c>
      <c r="C6" s="21">
        <v>48</v>
      </c>
      <c r="D6" s="21">
        <v>45.3</v>
      </c>
      <c r="E6" s="21">
        <v>43.6</v>
      </c>
      <c r="F6" s="21">
        <v>42.2</v>
      </c>
      <c r="G6" s="21">
        <v>40.9</v>
      </c>
      <c r="H6" s="21">
        <v>39.6</v>
      </c>
      <c r="I6" s="31">
        <v>38.6</v>
      </c>
      <c r="J6" s="21">
        <v>37.65</v>
      </c>
      <c r="K6" s="21">
        <v>36.450000000000003</v>
      </c>
      <c r="L6" s="21">
        <v>34.9</v>
      </c>
      <c r="M6" s="21">
        <v>33.200000000000003</v>
      </c>
      <c r="N6" s="31">
        <v>31.9</v>
      </c>
      <c r="O6" s="21">
        <v>31</v>
      </c>
      <c r="P6" s="21">
        <v>30.3</v>
      </c>
      <c r="Q6" s="21">
        <v>29.9</v>
      </c>
      <c r="R6" s="21">
        <v>29.2</v>
      </c>
      <c r="S6" s="31">
        <v>28.4</v>
      </c>
      <c r="T6" s="21">
        <v>27.4</v>
      </c>
      <c r="U6" s="21">
        <v>26.3</v>
      </c>
      <c r="V6" s="21">
        <v>25.3</v>
      </c>
      <c r="W6" s="21">
        <v>24.4</v>
      </c>
      <c r="X6" s="31">
        <v>23.5</v>
      </c>
      <c r="Y6" s="21">
        <v>22.7</v>
      </c>
      <c r="Z6" s="21">
        <v>21.9</v>
      </c>
      <c r="AA6" s="21">
        <v>21.2</v>
      </c>
      <c r="AB6" s="21">
        <v>20.55</v>
      </c>
      <c r="AC6" s="31">
        <v>19.8</v>
      </c>
      <c r="AD6" s="21">
        <v>18.850000000000001</v>
      </c>
      <c r="AE6" s="21">
        <v>18</v>
      </c>
      <c r="AF6" s="21">
        <v>17.100000000000001</v>
      </c>
      <c r="AG6" s="21">
        <v>16</v>
      </c>
      <c r="AH6" s="31">
        <v>15</v>
      </c>
      <c r="AI6" s="21">
        <v>14.06</v>
      </c>
      <c r="AJ6" s="21">
        <v>13.26</v>
      </c>
      <c r="AK6" s="21">
        <v>12.41</v>
      </c>
      <c r="AL6" s="21">
        <v>11.5</v>
      </c>
      <c r="AM6" s="31">
        <v>10.75</v>
      </c>
      <c r="AN6" s="21">
        <v>9.58</v>
      </c>
      <c r="AO6" s="21">
        <v>8.66</v>
      </c>
      <c r="AP6" s="21">
        <v>7.6</v>
      </c>
      <c r="AQ6" s="21">
        <v>6.78</v>
      </c>
      <c r="AR6" s="31">
        <v>6.13</v>
      </c>
      <c r="AS6" s="21"/>
      <c r="AT6" s="21"/>
      <c r="AU6" s="21"/>
      <c r="AV6" s="21"/>
      <c r="AW6" s="31">
        <v>5.1100000000000003</v>
      </c>
      <c r="AX6" s="21"/>
      <c r="AY6" s="21"/>
      <c r="AZ6" s="21"/>
      <c r="BA6" s="21"/>
      <c r="BB6" s="31">
        <v>4.25</v>
      </c>
      <c r="BC6" s="21"/>
      <c r="BD6" s="21"/>
      <c r="BE6" s="21"/>
      <c r="BF6" s="21"/>
      <c r="BG6" s="31">
        <v>3.2</v>
      </c>
      <c r="BH6" s="21"/>
      <c r="BI6" s="21"/>
      <c r="BJ6" s="21"/>
      <c r="BK6" s="21"/>
      <c r="BL6" s="31">
        <v>1.97</v>
      </c>
      <c r="BM6" s="21"/>
      <c r="BN6" s="21"/>
      <c r="BO6" s="21"/>
      <c r="BP6" s="22"/>
      <c r="BQ6" s="36">
        <v>0.7</v>
      </c>
      <c r="BR6" s="22"/>
    </row>
    <row r="7" spans="1:70" s="12" customFormat="1" ht="7.8" customHeight="1" x14ac:dyDescent="0.2">
      <c r="A7" s="10">
        <f>A6+(A9-A6)/2</f>
        <v>0.77500000000000002</v>
      </c>
      <c r="B7" s="10" t="s">
        <v>3</v>
      </c>
      <c r="C7" s="23">
        <v>32.299999999999997</v>
      </c>
      <c r="D7" s="23">
        <v>30.3</v>
      </c>
      <c r="E7" s="23">
        <v>29.2</v>
      </c>
      <c r="F7" s="23">
        <v>28.3</v>
      </c>
      <c r="G7" s="23">
        <v>27.2</v>
      </c>
      <c r="H7" s="23">
        <v>26.2</v>
      </c>
      <c r="I7" s="31">
        <v>25.5</v>
      </c>
      <c r="J7" s="23">
        <v>24.8</v>
      </c>
      <c r="K7" s="23">
        <v>24.2</v>
      </c>
      <c r="L7" s="23">
        <v>23.2</v>
      </c>
      <c r="M7" s="23">
        <v>22.2</v>
      </c>
      <c r="N7" s="31">
        <v>21.6</v>
      </c>
      <c r="O7" s="23">
        <v>21.2</v>
      </c>
      <c r="P7" s="23">
        <v>20.9</v>
      </c>
      <c r="Q7" s="23">
        <v>20.7</v>
      </c>
      <c r="R7" s="23">
        <v>20.25</v>
      </c>
      <c r="S7" s="31">
        <v>19.899999999999999</v>
      </c>
      <c r="T7" s="23">
        <v>19.399999999999999</v>
      </c>
      <c r="U7" s="23">
        <v>18.7</v>
      </c>
      <c r="V7" s="23">
        <v>17.8</v>
      </c>
      <c r="W7" s="23">
        <v>17.5</v>
      </c>
      <c r="X7" s="31">
        <v>17</v>
      </c>
      <c r="Y7" s="23">
        <v>16.600000000000001</v>
      </c>
      <c r="Z7" s="23">
        <v>16</v>
      </c>
      <c r="AA7" s="23">
        <v>15.5</v>
      </c>
      <c r="AB7" s="23">
        <v>14.9</v>
      </c>
      <c r="AC7" s="31">
        <v>14.2</v>
      </c>
      <c r="AD7" s="23">
        <v>13.47</v>
      </c>
      <c r="AE7" s="23">
        <v>12.86</v>
      </c>
      <c r="AF7" s="23">
        <v>12.25</v>
      </c>
      <c r="AG7" s="23">
        <v>11.52</v>
      </c>
      <c r="AH7" s="31">
        <v>10.97</v>
      </c>
      <c r="AI7" s="23">
        <v>10.47</v>
      </c>
      <c r="AJ7" s="23">
        <v>9.92</v>
      </c>
      <c r="AK7" s="23">
        <v>9.42</v>
      </c>
      <c r="AL7" s="23">
        <v>8.84</v>
      </c>
      <c r="AM7" s="31">
        <v>8.23</v>
      </c>
      <c r="AN7" s="23">
        <v>7.68</v>
      </c>
      <c r="AO7" s="23">
        <v>7.08</v>
      </c>
      <c r="AP7" s="23">
        <v>6.65</v>
      </c>
      <c r="AQ7" s="23">
        <v>6.2</v>
      </c>
      <c r="AR7" s="31">
        <v>5.8</v>
      </c>
      <c r="AS7" s="23"/>
      <c r="AT7" s="23"/>
      <c r="AU7" s="23"/>
      <c r="AV7" s="23"/>
      <c r="AW7" s="31">
        <v>5.03</v>
      </c>
      <c r="AX7" s="23"/>
      <c r="AY7" s="23"/>
      <c r="AZ7" s="23"/>
      <c r="BA7" s="23"/>
      <c r="BB7" s="31">
        <v>4.26</v>
      </c>
      <c r="BC7" s="23"/>
      <c r="BD7" s="23"/>
      <c r="BE7" s="23"/>
      <c r="BF7" s="23"/>
      <c r="BG7" s="31">
        <v>3.21</v>
      </c>
      <c r="BH7" s="23"/>
      <c r="BI7" s="23"/>
      <c r="BJ7" s="23"/>
      <c r="BK7" s="23"/>
      <c r="BL7" s="31">
        <v>1.65</v>
      </c>
      <c r="BM7" s="23"/>
      <c r="BN7" s="23"/>
      <c r="BO7" s="23">
        <v>0.6</v>
      </c>
      <c r="BP7" s="26"/>
      <c r="BQ7" s="36"/>
      <c r="BR7" s="26"/>
    </row>
    <row r="8" spans="1:70" s="12" customFormat="1" ht="7.8" customHeight="1" x14ac:dyDescent="0.2">
      <c r="A8" s="10">
        <v>0.78</v>
      </c>
      <c r="B8" s="10" t="s">
        <v>4</v>
      </c>
      <c r="C8" s="23">
        <v>35.6</v>
      </c>
      <c r="D8" s="23">
        <v>34</v>
      </c>
      <c r="E8" s="23">
        <v>32.799999999999997</v>
      </c>
      <c r="F8" s="23">
        <v>31.7</v>
      </c>
      <c r="G8" s="23">
        <v>30.8</v>
      </c>
      <c r="H8" s="23">
        <v>29.8</v>
      </c>
      <c r="I8" s="31">
        <v>29.2</v>
      </c>
      <c r="J8" s="23">
        <v>28.65</v>
      </c>
      <c r="K8" s="23">
        <v>28</v>
      </c>
      <c r="L8" s="23">
        <v>27</v>
      </c>
      <c r="M8" s="23">
        <v>25.7</v>
      </c>
      <c r="N8" s="31">
        <v>25</v>
      </c>
      <c r="O8" s="23">
        <v>24.6</v>
      </c>
      <c r="P8" s="23">
        <v>24.3</v>
      </c>
      <c r="Q8" s="23">
        <v>24</v>
      </c>
      <c r="R8" s="23">
        <v>23.55</v>
      </c>
      <c r="S8" s="31">
        <v>23</v>
      </c>
      <c r="T8" s="23">
        <v>22.3</v>
      </c>
      <c r="U8" s="23">
        <v>21.5</v>
      </c>
      <c r="V8" s="23">
        <v>20.6</v>
      </c>
      <c r="W8" s="23">
        <v>20</v>
      </c>
      <c r="X8" s="31">
        <v>19.399999999999999</v>
      </c>
      <c r="Y8" s="23">
        <v>18.8</v>
      </c>
      <c r="Z8" s="23">
        <v>18.399999999999999</v>
      </c>
      <c r="AA8" s="23">
        <v>17.8</v>
      </c>
      <c r="AB8" s="23">
        <v>17.3</v>
      </c>
      <c r="AC8" s="31">
        <v>16.600000000000001</v>
      </c>
      <c r="AD8" s="23">
        <v>15.75</v>
      </c>
      <c r="AE8" s="23">
        <v>15.1</v>
      </c>
      <c r="AF8" s="23">
        <v>14.3</v>
      </c>
      <c r="AG8" s="23">
        <v>13.5</v>
      </c>
      <c r="AH8" s="31">
        <v>12.85</v>
      </c>
      <c r="AI8" s="23">
        <v>12.15</v>
      </c>
      <c r="AJ8" s="23">
        <v>11.4</v>
      </c>
      <c r="AK8" s="23">
        <v>10.73</v>
      </c>
      <c r="AL8" s="23">
        <v>10.06</v>
      </c>
      <c r="AM8" s="31">
        <v>9.41</v>
      </c>
      <c r="AN8" s="23">
        <v>8.57</v>
      </c>
      <c r="AO8" s="23">
        <v>7.87</v>
      </c>
      <c r="AP8" s="23">
        <v>7.22</v>
      </c>
      <c r="AQ8" s="23">
        <v>6.55</v>
      </c>
      <c r="AR8" s="31">
        <v>6.07</v>
      </c>
      <c r="AS8" s="23"/>
      <c r="AT8" s="23"/>
      <c r="AU8" s="23"/>
      <c r="AV8" s="23"/>
      <c r="AW8" s="31">
        <v>5.0599999999999996</v>
      </c>
      <c r="AX8" s="23"/>
      <c r="AY8" s="23"/>
      <c r="AZ8" s="23"/>
      <c r="BA8" s="23"/>
      <c r="BB8" s="31">
        <v>4.32</v>
      </c>
      <c r="BC8" s="23"/>
      <c r="BD8" s="23"/>
      <c r="BE8" s="23"/>
      <c r="BF8" s="23"/>
      <c r="BG8" s="31">
        <v>3.36</v>
      </c>
      <c r="BH8" s="23"/>
      <c r="BI8" s="23"/>
      <c r="BJ8" s="23"/>
      <c r="BK8" s="23"/>
      <c r="BL8" s="31">
        <v>1.81</v>
      </c>
      <c r="BM8" s="23"/>
      <c r="BN8" s="23"/>
      <c r="BO8" s="23">
        <v>0.5</v>
      </c>
      <c r="BP8" s="26"/>
      <c r="BQ8" s="36"/>
      <c r="BR8" s="26"/>
    </row>
    <row r="9" spans="1:70" s="9" customFormat="1" ht="7.8" customHeight="1" x14ac:dyDescent="0.2">
      <c r="A9" s="8">
        <v>1.3</v>
      </c>
      <c r="B9" s="8" t="s">
        <v>3</v>
      </c>
      <c r="C9" s="21">
        <v>31</v>
      </c>
      <c r="D9" s="21">
        <v>29.8</v>
      </c>
      <c r="E9" s="21">
        <v>28.5</v>
      </c>
      <c r="F9" s="21">
        <v>27</v>
      </c>
      <c r="G9" s="21">
        <v>25.5</v>
      </c>
      <c r="H9" s="21">
        <v>24.3</v>
      </c>
      <c r="I9" s="31">
        <v>23.5</v>
      </c>
      <c r="J9" s="21">
        <v>23.1</v>
      </c>
      <c r="K9" s="21">
        <v>22.6</v>
      </c>
      <c r="L9" s="21">
        <v>21.7</v>
      </c>
      <c r="M9" s="21">
        <v>21.1</v>
      </c>
      <c r="N9" s="31">
        <v>20.55</v>
      </c>
      <c r="O9" s="21">
        <v>20.100000000000001</v>
      </c>
      <c r="P9" s="21">
        <v>19.899999999999999</v>
      </c>
      <c r="Q9" s="21">
        <v>19.7</v>
      </c>
      <c r="R9" s="21">
        <v>19.149999999999999</v>
      </c>
      <c r="S9" s="31">
        <v>18.95</v>
      </c>
      <c r="T9" s="21">
        <v>18.399999999999999</v>
      </c>
      <c r="U9" s="21">
        <v>17.8</v>
      </c>
      <c r="V9" s="21">
        <v>17.3</v>
      </c>
      <c r="W9" s="21">
        <v>16.7</v>
      </c>
      <c r="X9" s="31">
        <v>16.2</v>
      </c>
      <c r="Y9" s="21">
        <v>15.6</v>
      </c>
      <c r="Z9" s="21">
        <v>14.93</v>
      </c>
      <c r="AA9" s="21">
        <v>14.46</v>
      </c>
      <c r="AB9" s="21">
        <v>13.92</v>
      </c>
      <c r="AC9" s="31">
        <v>13.3</v>
      </c>
      <c r="AD9" s="21">
        <v>12.67</v>
      </c>
      <c r="AE9" s="21">
        <v>11.99</v>
      </c>
      <c r="AF9" s="21">
        <v>11.38</v>
      </c>
      <c r="AG9" s="21">
        <v>10.76</v>
      </c>
      <c r="AH9" s="31">
        <v>10.39</v>
      </c>
      <c r="AI9" s="21">
        <v>9.82</v>
      </c>
      <c r="AJ9" s="21">
        <v>9.27</v>
      </c>
      <c r="AK9" s="21">
        <v>8.6300000000000008</v>
      </c>
      <c r="AL9" s="21">
        <v>8.1199999999999992</v>
      </c>
      <c r="AM9" s="31">
        <v>7.66</v>
      </c>
      <c r="AN9" s="21">
        <v>7.08</v>
      </c>
      <c r="AO9" s="21">
        <v>6.55</v>
      </c>
      <c r="AP9" s="21">
        <v>6.06</v>
      </c>
      <c r="AQ9" s="21">
        <v>5.61</v>
      </c>
      <c r="AR9" s="31">
        <v>5.23</v>
      </c>
      <c r="AS9" s="21">
        <v>4.9400000000000004</v>
      </c>
      <c r="AT9" s="21">
        <v>4.7699999999999996</v>
      </c>
      <c r="AU9" s="21">
        <v>4.58</v>
      </c>
      <c r="AV9" s="21">
        <v>4.45</v>
      </c>
      <c r="AW9" s="31">
        <v>4.3499999999999996</v>
      </c>
      <c r="AX9" s="21">
        <v>4.22</v>
      </c>
      <c r="AY9" s="21">
        <v>4.0199999999999996</v>
      </c>
      <c r="AZ9" s="21">
        <v>3.93</v>
      </c>
      <c r="BA9" s="21">
        <v>3.78</v>
      </c>
      <c r="BB9" s="31">
        <v>3.56</v>
      </c>
      <c r="BC9" s="21">
        <v>3.39</v>
      </c>
      <c r="BD9" s="21">
        <v>3.43</v>
      </c>
      <c r="BE9" s="21">
        <v>2.82</v>
      </c>
      <c r="BF9" s="21">
        <v>2.73</v>
      </c>
      <c r="BG9" s="31">
        <v>2.46</v>
      </c>
      <c r="BH9" s="21">
        <v>2.15</v>
      </c>
      <c r="BI9" s="21">
        <v>1.88</v>
      </c>
      <c r="BJ9" s="21">
        <v>1.59</v>
      </c>
      <c r="BK9" s="21">
        <v>1.2</v>
      </c>
      <c r="BL9" s="31">
        <v>0.6</v>
      </c>
      <c r="BM9" s="21"/>
      <c r="BN9" s="21"/>
      <c r="BO9" s="21"/>
      <c r="BP9" s="22"/>
      <c r="BQ9" s="36"/>
      <c r="BR9" s="22"/>
    </row>
    <row r="10" spans="1:70" s="9" customFormat="1" ht="7.8" customHeight="1" x14ac:dyDescent="0.2">
      <c r="A10" s="8">
        <v>1.3</v>
      </c>
      <c r="B10" s="8" t="s">
        <v>4</v>
      </c>
      <c r="C10" s="21">
        <v>32.799999999999997</v>
      </c>
      <c r="D10" s="21">
        <v>31.2</v>
      </c>
      <c r="E10" s="21">
        <v>30.3</v>
      </c>
      <c r="F10" s="21">
        <v>29.2</v>
      </c>
      <c r="G10" s="21">
        <v>28.2</v>
      </c>
      <c r="H10" s="21">
        <v>27.5</v>
      </c>
      <c r="I10" s="31">
        <v>26.95</v>
      </c>
      <c r="J10" s="21">
        <v>26.4</v>
      </c>
      <c r="K10" s="21">
        <v>25.7</v>
      </c>
      <c r="L10" s="21">
        <v>25</v>
      </c>
      <c r="M10" s="21">
        <v>23.9</v>
      </c>
      <c r="N10" s="31">
        <v>23.2</v>
      </c>
      <c r="O10" s="21">
        <v>22.8</v>
      </c>
      <c r="P10" s="21">
        <v>22.5</v>
      </c>
      <c r="Q10" s="21">
        <v>22.1</v>
      </c>
      <c r="R10" s="21">
        <v>21.8</v>
      </c>
      <c r="S10" s="31">
        <v>21.3</v>
      </c>
      <c r="T10" s="21">
        <v>20.75</v>
      </c>
      <c r="U10" s="21">
        <v>20</v>
      </c>
      <c r="V10" s="21">
        <v>19.399999999999999</v>
      </c>
      <c r="W10" s="21">
        <v>18.8</v>
      </c>
      <c r="X10" s="31">
        <v>18.05</v>
      </c>
      <c r="Y10" s="21">
        <v>17.7</v>
      </c>
      <c r="Z10" s="21">
        <v>17.2</v>
      </c>
      <c r="AA10" s="21">
        <v>16.7</v>
      </c>
      <c r="AB10" s="21">
        <v>16.2</v>
      </c>
      <c r="AC10" s="31">
        <v>15.5</v>
      </c>
      <c r="AD10" s="21">
        <v>14.75</v>
      </c>
      <c r="AE10" s="21">
        <v>14.14</v>
      </c>
      <c r="AF10" s="21">
        <v>13.48</v>
      </c>
      <c r="AG10" s="21">
        <v>12.68</v>
      </c>
      <c r="AH10" s="31">
        <v>12.14</v>
      </c>
      <c r="AI10" s="21">
        <v>11.53</v>
      </c>
      <c r="AJ10" s="21">
        <v>10.9</v>
      </c>
      <c r="AK10" s="21">
        <v>10.130000000000001</v>
      </c>
      <c r="AL10" s="21">
        <v>9.48</v>
      </c>
      <c r="AM10" s="31">
        <v>8.8800000000000008</v>
      </c>
      <c r="AN10" s="21">
        <v>8.1199999999999992</v>
      </c>
      <c r="AO10" s="21">
        <v>7.48</v>
      </c>
      <c r="AP10" s="21">
        <v>6.86</v>
      </c>
      <c r="AQ10" s="21">
        <v>6.38</v>
      </c>
      <c r="AR10" s="31">
        <v>5.94</v>
      </c>
      <c r="AS10" s="21"/>
      <c r="AT10" s="21"/>
      <c r="AU10" s="21"/>
      <c r="AV10" s="21"/>
      <c r="AW10" s="31">
        <v>4.83</v>
      </c>
      <c r="AX10" s="21"/>
      <c r="AY10" s="21"/>
      <c r="AZ10" s="21"/>
      <c r="BA10" s="21"/>
      <c r="BB10" s="31">
        <v>3.96</v>
      </c>
      <c r="BC10" s="21"/>
      <c r="BD10" s="21"/>
      <c r="BE10" s="21"/>
      <c r="BF10" s="21"/>
      <c r="BG10" s="31">
        <v>2.63</v>
      </c>
      <c r="BH10" s="21"/>
      <c r="BI10" s="21"/>
      <c r="BJ10" s="21"/>
      <c r="BK10" s="21"/>
      <c r="BL10" s="31">
        <v>0.6</v>
      </c>
      <c r="BM10" s="21"/>
      <c r="BN10" s="21"/>
      <c r="BO10" s="21"/>
      <c r="BP10" s="22"/>
      <c r="BQ10" s="36"/>
      <c r="BR10" s="22"/>
    </row>
    <row r="11" spans="1:70" s="9" customFormat="1" ht="7.8" customHeight="1" x14ac:dyDescent="0.2">
      <c r="A11" s="8">
        <v>2</v>
      </c>
      <c r="B11" s="8" t="s">
        <v>3</v>
      </c>
      <c r="C11" s="21">
        <v>29.9</v>
      </c>
      <c r="D11" s="21">
        <v>28.3</v>
      </c>
      <c r="E11" s="21">
        <v>27.4</v>
      </c>
      <c r="F11" s="21">
        <v>26.2</v>
      </c>
      <c r="G11" s="21">
        <v>25.45</v>
      </c>
      <c r="H11" s="21">
        <v>24</v>
      </c>
      <c r="I11" s="31">
        <v>23.2</v>
      </c>
      <c r="J11" s="21">
        <v>22.75</v>
      </c>
      <c r="K11" s="21">
        <v>22.2</v>
      </c>
      <c r="L11" s="21">
        <v>21.6</v>
      </c>
      <c r="M11" s="21">
        <v>20.85</v>
      </c>
      <c r="N11" s="31">
        <v>20.350000000000001</v>
      </c>
      <c r="O11" s="21">
        <v>20</v>
      </c>
      <c r="P11" s="21">
        <v>19.75</v>
      </c>
      <c r="Q11" s="21">
        <v>19.55</v>
      </c>
      <c r="R11" s="21">
        <v>19.2</v>
      </c>
      <c r="S11" s="31">
        <v>18.7</v>
      </c>
      <c r="T11" s="21">
        <v>18.2</v>
      </c>
      <c r="U11" s="21">
        <v>17.55</v>
      </c>
      <c r="V11" s="21">
        <v>17</v>
      </c>
      <c r="W11" s="21">
        <v>16.45</v>
      </c>
      <c r="X11" s="31">
        <v>15.9</v>
      </c>
      <c r="Y11" s="21">
        <v>15.55</v>
      </c>
      <c r="Z11" s="21">
        <v>14.97</v>
      </c>
      <c r="AA11" s="21">
        <v>14.48</v>
      </c>
      <c r="AB11" s="21">
        <v>13.99</v>
      </c>
      <c r="AC11" s="31">
        <v>13.39</v>
      </c>
      <c r="AD11" s="21">
        <v>12.66</v>
      </c>
      <c r="AE11" s="21">
        <v>12.1</v>
      </c>
      <c r="AF11" s="21">
        <v>11.58</v>
      </c>
      <c r="AG11" s="21">
        <v>11</v>
      </c>
      <c r="AH11" s="31">
        <v>10.55</v>
      </c>
      <c r="AI11" s="21">
        <v>10</v>
      </c>
      <c r="AJ11" s="21">
        <v>9.48</v>
      </c>
      <c r="AK11" s="21">
        <v>8.85</v>
      </c>
      <c r="AL11" s="21">
        <v>8.2100000000000009</v>
      </c>
      <c r="AM11" s="31">
        <v>7.61</v>
      </c>
      <c r="AN11" s="21">
        <v>6.93</v>
      </c>
      <c r="AO11" s="21">
        <v>6.35</v>
      </c>
      <c r="AP11" s="21">
        <v>5.93</v>
      </c>
      <c r="AQ11" s="21">
        <v>5.4</v>
      </c>
      <c r="AR11" s="31">
        <v>4.99</v>
      </c>
      <c r="AS11" s="21">
        <v>4.7300000000000004</v>
      </c>
      <c r="AT11" s="21">
        <v>4.46</v>
      </c>
      <c r="AU11" s="21">
        <v>4.25</v>
      </c>
      <c r="AV11" s="21">
        <v>4.09</v>
      </c>
      <c r="AW11" s="31">
        <v>3.94</v>
      </c>
      <c r="AX11" s="21"/>
      <c r="AY11" s="21"/>
      <c r="AZ11" s="21"/>
      <c r="BA11" s="21"/>
      <c r="BB11" s="31">
        <v>3.28</v>
      </c>
      <c r="BC11" s="21"/>
      <c r="BD11" s="21"/>
      <c r="BE11" s="21"/>
      <c r="BF11" s="21"/>
      <c r="BG11" s="31">
        <v>2.0699999999999998</v>
      </c>
      <c r="BH11" s="21"/>
      <c r="BI11" s="21"/>
      <c r="BJ11" s="21">
        <v>0.6</v>
      </c>
      <c r="BK11" s="21"/>
      <c r="BL11" s="31"/>
      <c r="BM11" s="21"/>
      <c r="BN11" s="21"/>
      <c r="BO11" s="21"/>
      <c r="BP11" s="22"/>
      <c r="BQ11" s="36"/>
      <c r="BR11" s="22"/>
    </row>
    <row r="12" spans="1:70" s="9" customFormat="1" ht="7.8" customHeight="1" x14ac:dyDescent="0.2">
      <c r="A12" s="8">
        <f>2</f>
        <v>2</v>
      </c>
      <c r="B12" s="8" t="s">
        <v>4</v>
      </c>
      <c r="C12" s="21">
        <v>32</v>
      </c>
      <c r="D12" s="21">
        <v>30.5</v>
      </c>
      <c r="E12" s="21">
        <v>29.55</v>
      </c>
      <c r="F12" s="21">
        <v>28.45</v>
      </c>
      <c r="G12" s="21">
        <v>27.5</v>
      </c>
      <c r="H12" s="21">
        <v>26.9</v>
      </c>
      <c r="I12" s="31">
        <v>26.3</v>
      </c>
      <c r="J12" s="21">
        <v>25.8</v>
      </c>
      <c r="K12" s="21">
        <v>25.2</v>
      </c>
      <c r="L12" s="21">
        <v>24.3</v>
      </c>
      <c r="M12" s="21">
        <v>23.15</v>
      </c>
      <c r="N12" s="31">
        <v>22.3</v>
      </c>
      <c r="O12" s="21">
        <v>21.75</v>
      </c>
      <c r="P12" s="21">
        <v>21.55</v>
      </c>
      <c r="Q12" s="21">
        <v>21.3</v>
      </c>
      <c r="R12" s="21">
        <v>20.75</v>
      </c>
      <c r="S12" s="31">
        <v>20.25</v>
      </c>
      <c r="T12" s="21">
        <v>19.75</v>
      </c>
      <c r="U12" s="21">
        <v>19.05</v>
      </c>
      <c r="V12" s="21">
        <v>18.5</v>
      </c>
      <c r="W12" s="21">
        <v>18</v>
      </c>
      <c r="X12" s="31">
        <v>17.45</v>
      </c>
      <c r="Y12" s="21">
        <v>17</v>
      </c>
      <c r="Z12" s="21">
        <v>16.3</v>
      </c>
      <c r="AA12" s="21">
        <v>15.7</v>
      </c>
      <c r="AB12" s="21">
        <v>15.2</v>
      </c>
      <c r="AC12" s="31">
        <v>14.5</v>
      </c>
      <c r="AD12" s="21">
        <v>13.71</v>
      </c>
      <c r="AE12" s="21">
        <v>13.02</v>
      </c>
      <c r="AF12" s="21">
        <v>12.48</v>
      </c>
      <c r="AG12" s="21">
        <v>11.77</v>
      </c>
      <c r="AH12" s="31">
        <v>11.24</v>
      </c>
      <c r="AI12" s="21">
        <v>10.58</v>
      </c>
      <c r="AJ12" s="21">
        <v>10.029999999999999</v>
      </c>
      <c r="AK12" s="21">
        <v>9.32</v>
      </c>
      <c r="AL12" s="21">
        <v>8.7100000000000009</v>
      </c>
      <c r="AM12" s="31">
        <v>8.1300000000000008</v>
      </c>
      <c r="AN12" s="21">
        <v>7.4</v>
      </c>
      <c r="AO12" s="21">
        <v>6.79</v>
      </c>
      <c r="AP12" s="21">
        <v>6.22</v>
      </c>
      <c r="AQ12" s="21">
        <v>5.65</v>
      </c>
      <c r="AR12" s="31">
        <v>5.23</v>
      </c>
      <c r="AS12" s="21"/>
      <c r="AT12" s="21"/>
      <c r="AU12" s="21"/>
      <c r="AV12" s="21"/>
      <c r="AW12" s="31">
        <v>4.3</v>
      </c>
      <c r="AX12" s="21"/>
      <c r="AY12" s="21"/>
      <c r="AZ12" s="21"/>
      <c r="BA12" s="21"/>
      <c r="BB12" s="31">
        <v>3.3</v>
      </c>
      <c r="BC12" s="21"/>
      <c r="BD12" s="21"/>
      <c r="BE12" s="21"/>
      <c r="BF12" s="21"/>
      <c r="BG12" s="31">
        <v>2.2000000000000002</v>
      </c>
      <c r="BH12" s="21"/>
      <c r="BI12" s="21"/>
      <c r="BJ12" s="21">
        <v>0.6</v>
      </c>
      <c r="BK12" s="21"/>
      <c r="BL12" s="31"/>
      <c r="BM12" s="21"/>
      <c r="BN12" s="21"/>
      <c r="BO12" s="21"/>
      <c r="BP12" s="22"/>
      <c r="BQ12" s="36"/>
      <c r="BR12" s="22"/>
    </row>
    <row r="13" spans="1:70" s="12" customFormat="1" ht="7.8" customHeight="1" x14ac:dyDescent="0.2">
      <c r="A13" s="11">
        <f>A12+2</f>
        <v>4</v>
      </c>
      <c r="B13" s="11" t="s">
        <v>3</v>
      </c>
      <c r="C13" s="23">
        <v>28.3</v>
      </c>
      <c r="D13" s="23">
        <v>26.8</v>
      </c>
      <c r="E13" s="23">
        <v>25.85</v>
      </c>
      <c r="F13" s="23">
        <v>24.8</v>
      </c>
      <c r="G13" s="23">
        <v>23.75</v>
      </c>
      <c r="H13" s="23">
        <v>22.6</v>
      </c>
      <c r="I13" s="31">
        <v>22.2</v>
      </c>
      <c r="J13" s="23">
        <v>21.85</v>
      </c>
      <c r="K13" s="23">
        <v>21.35</v>
      </c>
      <c r="L13" s="23">
        <v>20.7</v>
      </c>
      <c r="M13" s="23">
        <v>20</v>
      </c>
      <c r="N13" s="31">
        <v>19.399999999999999</v>
      </c>
      <c r="O13" s="23">
        <v>18.8</v>
      </c>
      <c r="P13" s="23">
        <v>18.600000000000001</v>
      </c>
      <c r="Q13" s="23">
        <v>18.350000000000001</v>
      </c>
      <c r="R13" s="23">
        <v>18</v>
      </c>
      <c r="S13" s="31">
        <v>17.55</v>
      </c>
      <c r="T13" s="23">
        <v>17.05</v>
      </c>
      <c r="U13" s="23">
        <v>16.5</v>
      </c>
      <c r="V13" s="23">
        <v>16.100000000000001</v>
      </c>
      <c r="W13" s="23">
        <v>15.65</v>
      </c>
      <c r="X13" s="31">
        <v>15.2</v>
      </c>
      <c r="Y13" s="23">
        <v>14.67</v>
      </c>
      <c r="Z13" s="23">
        <v>14.16</v>
      </c>
      <c r="AA13" s="23">
        <v>13.66</v>
      </c>
      <c r="AB13" s="23">
        <v>13.22</v>
      </c>
      <c r="AC13" s="31">
        <v>12.54</v>
      </c>
      <c r="AD13" s="23">
        <v>11.78</v>
      </c>
      <c r="AE13" s="23">
        <v>11.13</v>
      </c>
      <c r="AF13" s="23">
        <v>10.38</v>
      </c>
      <c r="AG13" s="23">
        <v>9.7200000000000006</v>
      </c>
      <c r="AH13" s="31">
        <v>9.08</v>
      </c>
      <c r="AI13" s="23">
        <v>8.4700000000000006</v>
      </c>
      <c r="AJ13" s="23">
        <v>7.84</v>
      </c>
      <c r="AK13" s="23">
        <v>7.07</v>
      </c>
      <c r="AL13" s="23">
        <v>6.3</v>
      </c>
      <c r="AM13" s="31">
        <v>5.51</v>
      </c>
      <c r="AN13" s="23">
        <v>4.7</v>
      </c>
      <c r="AO13" s="23">
        <v>3.95</v>
      </c>
      <c r="AP13" s="23">
        <v>3.28</v>
      </c>
      <c r="AQ13" s="23">
        <v>2.63</v>
      </c>
      <c r="AR13" s="31">
        <v>2.2000000000000002</v>
      </c>
      <c r="AS13" s="23">
        <v>1.8</v>
      </c>
      <c r="AT13" s="23">
        <v>1.4</v>
      </c>
      <c r="AU13" s="23">
        <v>1.1000000000000001</v>
      </c>
      <c r="AV13" s="23">
        <v>0.9</v>
      </c>
      <c r="AW13" s="31">
        <v>0.56000000000000005</v>
      </c>
      <c r="AX13" s="23"/>
      <c r="AY13" s="23"/>
      <c r="AZ13" s="23"/>
      <c r="BA13" s="23"/>
      <c r="BB13" s="31"/>
      <c r="BC13" s="23"/>
      <c r="BD13" s="23"/>
      <c r="BE13" s="23"/>
      <c r="BF13" s="23"/>
      <c r="BG13" s="31"/>
      <c r="BH13" s="23"/>
      <c r="BI13" s="23"/>
      <c r="BJ13" s="23"/>
      <c r="BK13" s="23"/>
      <c r="BL13" s="31"/>
      <c r="BM13" s="23"/>
      <c r="BN13" s="23"/>
      <c r="BO13" s="23"/>
      <c r="BP13" s="26"/>
      <c r="BQ13" s="36"/>
      <c r="BR13" s="26"/>
    </row>
    <row r="14" spans="1:70" s="12" customFormat="1" ht="7.8" customHeight="1" x14ac:dyDescent="0.2">
      <c r="A14" s="11">
        <v>4</v>
      </c>
      <c r="B14" s="11" t="s">
        <v>4</v>
      </c>
      <c r="C14" s="23">
        <v>29.5</v>
      </c>
      <c r="D14" s="23">
        <v>27.9</v>
      </c>
      <c r="E14" s="23">
        <v>27.1</v>
      </c>
      <c r="F14" s="23">
        <v>26.2</v>
      </c>
      <c r="G14" s="23">
        <v>25.3</v>
      </c>
      <c r="H14" s="23">
        <v>24.75</v>
      </c>
      <c r="I14" s="31">
        <v>24.25</v>
      </c>
      <c r="J14" s="23">
        <v>23.75</v>
      </c>
      <c r="K14" s="23">
        <v>23.3</v>
      </c>
      <c r="L14" s="23">
        <v>22.5</v>
      </c>
      <c r="M14" s="23">
        <v>21.7</v>
      </c>
      <c r="N14" s="31">
        <v>21</v>
      </c>
      <c r="O14" s="23">
        <v>20.55</v>
      </c>
      <c r="P14" s="23">
        <v>20.3</v>
      </c>
      <c r="Q14" s="23">
        <v>20.100000000000001</v>
      </c>
      <c r="R14" s="23">
        <v>19.7</v>
      </c>
      <c r="S14" s="31">
        <v>19.25</v>
      </c>
      <c r="T14" s="23">
        <v>18.7</v>
      </c>
      <c r="U14" s="23">
        <v>18</v>
      </c>
      <c r="V14" s="23">
        <v>17.5</v>
      </c>
      <c r="W14" s="23">
        <v>17</v>
      </c>
      <c r="X14" s="31">
        <v>16.3</v>
      </c>
      <c r="Y14" s="23">
        <v>15.85</v>
      </c>
      <c r="Z14" s="23">
        <v>15.2</v>
      </c>
      <c r="AA14" s="23">
        <v>14.5</v>
      </c>
      <c r="AB14" s="23">
        <v>13.95</v>
      </c>
      <c r="AC14" s="31">
        <v>13.2</v>
      </c>
      <c r="AD14" s="23">
        <v>12.4</v>
      </c>
      <c r="AE14" s="23">
        <v>11.74</v>
      </c>
      <c r="AF14" s="23">
        <v>10.89</v>
      </c>
      <c r="AG14" s="23">
        <v>10.199999999999999</v>
      </c>
      <c r="AH14" s="31">
        <v>9.4700000000000006</v>
      </c>
      <c r="AI14" s="23">
        <v>8.81</v>
      </c>
      <c r="AJ14" s="23">
        <v>8.1</v>
      </c>
      <c r="AK14" s="23">
        <v>7.25</v>
      </c>
      <c r="AL14" s="23">
        <v>6.4</v>
      </c>
      <c r="AM14" s="31">
        <v>5.56</v>
      </c>
      <c r="AN14" s="23">
        <v>4.76</v>
      </c>
      <c r="AO14" s="23">
        <v>3.95</v>
      </c>
      <c r="AP14" s="23">
        <v>3.4</v>
      </c>
      <c r="AQ14" s="23">
        <v>2.66</v>
      </c>
      <c r="AR14" s="31">
        <v>2.2999999999999998</v>
      </c>
      <c r="AS14" s="23">
        <v>1.8</v>
      </c>
      <c r="AT14" s="23">
        <v>1.3</v>
      </c>
      <c r="AU14" s="23">
        <v>1.1000000000000001</v>
      </c>
      <c r="AV14" s="23">
        <v>0.8</v>
      </c>
      <c r="AW14" s="31">
        <v>0.5</v>
      </c>
      <c r="AX14" s="23"/>
      <c r="AY14" s="23"/>
      <c r="AZ14" s="23"/>
      <c r="BA14" s="23"/>
      <c r="BB14" s="31"/>
      <c r="BC14" s="23"/>
      <c r="BD14" s="23"/>
      <c r="BE14" s="23"/>
      <c r="BF14" s="23"/>
      <c r="BG14" s="31"/>
      <c r="BH14" s="23"/>
      <c r="BI14" s="23"/>
      <c r="BJ14" s="23"/>
      <c r="BK14" s="23"/>
      <c r="BL14" s="31"/>
      <c r="BM14" s="23"/>
      <c r="BN14" s="23"/>
      <c r="BO14" s="23"/>
      <c r="BP14" s="26"/>
      <c r="BQ14" s="36"/>
      <c r="BR14" s="26"/>
    </row>
    <row r="15" spans="1:70" s="20" customFormat="1" ht="7.8" customHeight="1" x14ac:dyDescent="0.2">
      <c r="A15" s="19">
        <v>6</v>
      </c>
      <c r="B15" s="19" t="s">
        <v>3</v>
      </c>
      <c r="C15" s="24">
        <v>26.7</v>
      </c>
      <c r="D15" s="24">
        <v>25.2</v>
      </c>
      <c r="E15" s="24">
        <v>24.15</v>
      </c>
      <c r="F15" s="24">
        <v>23.05</v>
      </c>
      <c r="G15" s="24">
        <v>22.05</v>
      </c>
      <c r="H15" s="24">
        <v>21.3</v>
      </c>
      <c r="I15" s="31">
        <v>20.75</v>
      </c>
      <c r="J15" s="24">
        <v>20.3</v>
      </c>
      <c r="K15" s="24">
        <v>19.850000000000001</v>
      </c>
      <c r="L15" s="24">
        <v>19.350000000000001</v>
      </c>
      <c r="M15" s="24">
        <v>18.75</v>
      </c>
      <c r="N15" s="31">
        <v>18.2</v>
      </c>
      <c r="O15" s="24">
        <v>17.75</v>
      </c>
      <c r="P15" s="24">
        <v>17.5</v>
      </c>
      <c r="Q15" s="24">
        <v>17.2</v>
      </c>
      <c r="R15" s="24">
        <v>16.850000000000001</v>
      </c>
      <c r="S15" s="31">
        <v>16.350000000000001</v>
      </c>
      <c r="T15" s="24">
        <v>15.85</v>
      </c>
      <c r="U15" s="24">
        <v>15.14</v>
      </c>
      <c r="V15" s="24">
        <v>14.65</v>
      </c>
      <c r="W15" s="24">
        <v>14.16</v>
      </c>
      <c r="X15" s="31">
        <v>13.63</v>
      </c>
      <c r="Y15" s="24">
        <v>13.15</v>
      </c>
      <c r="Z15" s="24">
        <v>12.61</v>
      </c>
      <c r="AA15" s="24">
        <v>12.02</v>
      </c>
      <c r="AB15" s="24">
        <v>11.56</v>
      </c>
      <c r="AC15" s="31">
        <v>10.84</v>
      </c>
      <c r="AD15" s="24">
        <v>10.039999999999999</v>
      </c>
      <c r="AE15" s="24">
        <v>9.23</v>
      </c>
      <c r="AF15" s="24">
        <v>8.4600000000000009</v>
      </c>
      <c r="AG15" s="24">
        <v>7.67</v>
      </c>
      <c r="AH15" s="31">
        <v>6.91</v>
      </c>
      <c r="AI15" s="24">
        <v>6.15</v>
      </c>
      <c r="AJ15" s="24">
        <v>5.42</v>
      </c>
      <c r="AK15" s="24">
        <v>4.76</v>
      </c>
      <c r="AL15" s="24">
        <v>4.03</v>
      </c>
      <c r="AM15" s="31">
        <v>3.1</v>
      </c>
      <c r="AN15" s="24">
        <v>2.06</v>
      </c>
      <c r="AO15" s="24">
        <v>1.2</v>
      </c>
      <c r="AP15" s="24">
        <v>0.6</v>
      </c>
      <c r="AQ15" s="24"/>
      <c r="AR15" s="31"/>
      <c r="AS15" s="24"/>
      <c r="AT15" s="24"/>
      <c r="AU15" s="24"/>
      <c r="AV15" s="24"/>
      <c r="AW15" s="31"/>
      <c r="AX15" s="24"/>
      <c r="AY15" s="24"/>
      <c r="AZ15" s="24"/>
      <c r="BA15" s="24"/>
      <c r="BB15" s="31"/>
      <c r="BC15" s="24"/>
      <c r="BD15" s="24"/>
      <c r="BE15" s="24"/>
      <c r="BF15" s="24"/>
      <c r="BG15" s="31"/>
      <c r="BH15" s="24"/>
      <c r="BI15" s="24"/>
      <c r="BJ15" s="24"/>
      <c r="BK15" s="24"/>
      <c r="BL15" s="31"/>
      <c r="BM15" s="24"/>
      <c r="BN15" s="24"/>
      <c r="BO15" s="24"/>
      <c r="BP15" s="27"/>
      <c r="BQ15" s="36"/>
      <c r="BR15" s="27"/>
    </row>
    <row r="16" spans="1:70" s="9" customFormat="1" ht="7.8" customHeight="1" x14ac:dyDescent="0.2">
      <c r="A16" s="8">
        <f>A13+2</f>
        <v>6</v>
      </c>
      <c r="B16" s="8" t="s">
        <v>4</v>
      </c>
      <c r="C16" s="21">
        <v>26.5</v>
      </c>
      <c r="D16" s="21">
        <v>24.8</v>
      </c>
      <c r="E16" s="21">
        <v>24</v>
      </c>
      <c r="F16" s="21">
        <v>23.3</v>
      </c>
      <c r="G16" s="21">
        <v>22.65</v>
      </c>
      <c r="H16" s="21">
        <v>22.1</v>
      </c>
      <c r="I16" s="31">
        <v>21.7</v>
      </c>
      <c r="J16" s="21">
        <v>21.2</v>
      </c>
      <c r="K16" s="21">
        <v>20.75</v>
      </c>
      <c r="L16" s="21">
        <v>20.05</v>
      </c>
      <c r="M16" s="21">
        <v>19.350000000000001</v>
      </c>
      <c r="N16" s="31">
        <v>18.7</v>
      </c>
      <c r="O16" s="21">
        <v>18.2</v>
      </c>
      <c r="P16" s="21">
        <v>17.95</v>
      </c>
      <c r="Q16" s="21">
        <v>17.649999999999999</v>
      </c>
      <c r="R16" s="21">
        <v>17.2</v>
      </c>
      <c r="S16" s="31">
        <v>16.7</v>
      </c>
      <c r="T16" s="21">
        <v>16.2</v>
      </c>
      <c r="U16" s="21">
        <v>15.55</v>
      </c>
      <c r="V16" s="21">
        <v>15</v>
      </c>
      <c r="W16" s="21">
        <v>14.5</v>
      </c>
      <c r="X16" s="31">
        <v>13.9</v>
      </c>
      <c r="Y16" s="21">
        <v>13.25</v>
      </c>
      <c r="Z16" s="21">
        <v>12.66</v>
      </c>
      <c r="AA16" s="21">
        <v>11.99</v>
      </c>
      <c r="AB16" s="21">
        <v>11.38</v>
      </c>
      <c r="AC16" s="31">
        <v>10.7</v>
      </c>
      <c r="AD16" s="21">
        <v>9.8000000000000007</v>
      </c>
      <c r="AE16" s="21">
        <v>9.1199999999999992</v>
      </c>
      <c r="AF16" s="21">
        <v>8.42</v>
      </c>
      <c r="AG16" s="21">
        <v>7.69</v>
      </c>
      <c r="AH16" s="31">
        <v>6.9</v>
      </c>
      <c r="AI16" s="21">
        <v>6.31</v>
      </c>
      <c r="AJ16" s="21">
        <v>5.57</v>
      </c>
      <c r="AK16" s="21">
        <v>4.87</v>
      </c>
      <c r="AL16" s="21">
        <v>4.0999999999999996</v>
      </c>
      <c r="AM16" s="31">
        <v>3.1</v>
      </c>
      <c r="AN16" s="21">
        <v>1.96</v>
      </c>
      <c r="AO16" s="21">
        <v>1.18</v>
      </c>
      <c r="AP16" s="21">
        <v>0.61</v>
      </c>
      <c r="AQ16" s="21"/>
      <c r="AR16" s="31"/>
      <c r="AS16" s="21"/>
      <c r="AT16" s="21"/>
      <c r="AU16" s="21"/>
      <c r="AV16" s="21"/>
      <c r="AW16" s="31"/>
      <c r="AX16" s="21"/>
      <c r="AY16" s="21"/>
      <c r="AZ16" s="21"/>
      <c r="BA16" s="21"/>
      <c r="BB16" s="31"/>
      <c r="BC16" s="21"/>
      <c r="BD16" s="21"/>
      <c r="BE16" s="21"/>
      <c r="BF16" s="21"/>
      <c r="BG16" s="31"/>
      <c r="BH16" s="21"/>
      <c r="BI16" s="21"/>
      <c r="BJ16" s="21"/>
      <c r="BK16" s="21"/>
      <c r="BL16" s="31"/>
      <c r="BM16" s="21"/>
      <c r="BN16" s="21"/>
      <c r="BO16" s="21"/>
      <c r="BP16" s="22"/>
      <c r="BQ16" s="36"/>
      <c r="BR16" s="22"/>
    </row>
    <row r="17" spans="1:70" s="9" customFormat="1" ht="7.8" customHeight="1" x14ac:dyDescent="0.2">
      <c r="A17" s="8">
        <v>8</v>
      </c>
      <c r="B17" s="8" t="s">
        <v>3</v>
      </c>
      <c r="C17" s="21">
        <v>25.4</v>
      </c>
      <c r="D17" s="21">
        <v>23.5</v>
      </c>
      <c r="E17" s="21">
        <v>22.7</v>
      </c>
      <c r="F17" s="21">
        <v>21.7</v>
      </c>
      <c r="G17" s="21">
        <v>20.8</v>
      </c>
      <c r="H17" s="21">
        <v>20.2</v>
      </c>
      <c r="I17" s="31">
        <v>19.600000000000001</v>
      </c>
      <c r="J17" s="21">
        <v>19.2</v>
      </c>
      <c r="K17" s="21">
        <v>18.600000000000001</v>
      </c>
      <c r="L17" s="21">
        <v>18</v>
      </c>
      <c r="M17" s="21">
        <v>17.3</v>
      </c>
      <c r="N17" s="31">
        <v>16.7</v>
      </c>
      <c r="O17" s="21">
        <v>16.3</v>
      </c>
      <c r="P17" s="21">
        <v>16.100000000000001</v>
      </c>
      <c r="Q17" s="21">
        <v>15.8</v>
      </c>
      <c r="R17" s="21">
        <v>15</v>
      </c>
      <c r="S17" s="31">
        <v>14.5</v>
      </c>
      <c r="T17" s="21">
        <v>13.96</v>
      </c>
      <c r="U17" s="21">
        <v>13.33</v>
      </c>
      <c r="V17" s="21">
        <v>12.75</v>
      </c>
      <c r="W17" s="21">
        <v>12.17</v>
      </c>
      <c r="X17" s="31">
        <v>11.6</v>
      </c>
      <c r="Y17" s="21">
        <v>10.99</v>
      </c>
      <c r="Z17" s="21">
        <v>10.35</v>
      </c>
      <c r="AA17" s="21">
        <v>9.6300000000000008</v>
      </c>
      <c r="AB17" s="21">
        <v>9</v>
      </c>
      <c r="AC17" s="31">
        <v>8.4499999999999993</v>
      </c>
      <c r="AD17" s="21">
        <v>7.63</v>
      </c>
      <c r="AE17" s="21">
        <v>6.78</v>
      </c>
      <c r="AF17" s="21">
        <v>5.67</v>
      </c>
      <c r="AG17" s="21">
        <v>4.47</v>
      </c>
      <c r="AH17" s="31">
        <v>3.68</v>
      </c>
      <c r="AI17" s="21">
        <v>2.73</v>
      </c>
      <c r="AJ17" s="21">
        <v>2.2799999999999998</v>
      </c>
      <c r="AK17" s="21">
        <v>1.8</v>
      </c>
      <c r="AL17" s="21">
        <v>1.4</v>
      </c>
      <c r="AM17" s="31">
        <v>0.7</v>
      </c>
      <c r="AN17" s="21"/>
      <c r="AO17" s="21" t="s">
        <v>2</v>
      </c>
      <c r="AP17" s="21"/>
      <c r="AQ17" s="21"/>
      <c r="AR17" s="31"/>
      <c r="AS17" s="21"/>
      <c r="AT17" s="21"/>
      <c r="AU17" s="21"/>
      <c r="AV17" s="21"/>
      <c r="AW17" s="31"/>
      <c r="AX17" s="21"/>
      <c r="AY17" s="21"/>
      <c r="AZ17" s="21"/>
      <c r="BA17" s="21"/>
      <c r="BB17" s="31"/>
      <c r="BC17" s="21"/>
      <c r="BD17" s="21"/>
      <c r="BE17" s="21"/>
      <c r="BF17" s="21"/>
      <c r="BG17" s="31"/>
      <c r="BH17" s="21"/>
      <c r="BI17" s="21"/>
      <c r="BJ17" s="21"/>
      <c r="BK17" s="21"/>
      <c r="BL17" s="31"/>
      <c r="BM17" s="21"/>
      <c r="BN17" s="21"/>
      <c r="BO17" s="21"/>
      <c r="BP17" s="22"/>
      <c r="BQ17" s="36"/>
      <c r="BR17" s="22"/>
    </row>
    <row r="18" spans="1:70" s="9" customFormat="1" ht="7.8" customHeight="1" x14ac:dyDescent="0.2">
      <c r="A18" s="8">
        <f>A16+2</f>
        <v>8</v>
      </c>
      <c r="B18" s="8" t="s">
        <v>4</v>
      </c>
      <c r="C18" s="21">
        <v>27.3</v>
      </c>
      <c r="D18" s="21">
        <v>25.9</v>
      </c>
      <c r="E18" s="21">
        <v>24.9</v>
      </c>
      <c r="F18" s="21">
        <v>24.1</v>
      </c>
      <c r="G18" s="21">
        <v>23.3</v>
      </c>
      <c r="H18" s="21">
        <v>22.6</v>
      </c>
      <c r="I18" s="31">
        <v>21.9</v>
      </c>
      <c r="J18" s="21">
        <v>21.3</v>
      </c>
      <c r="K18" s="21">
        <v>20.7</v>
      </c>
      <c r="L18" s="21">
        <v>20</v>
      </c>
      <c r="M18" s="21">
        <v>19.3</v>
      </c>
      <c r="N18" s="31">
        <v>18.55</v>
      </c>
      <c r="O18" s="21">
        <v>17.7</v>
      </c>
      <c r="P18" s="21">
        <v>17.399999999999999</v>
      </c>
      <c r="Q18" s="21">
        <v>17.100000000000001</v>
      </c>
      <c r="R18" s="21">
        <v>16.5</v>
      </c>
      <c r="S18" s="31">
        <v>15.9</v>
      </c>
      <c r="T18" s="21">
        <v>15.3</v>
      </c>
      <c r="U18" s="21">
        <v>14.4</v>
      </c>
      <c r="V18" s="21">
        <v>13.7</v>
      </c>
      <c r="W18" s="21">
        <v>13</v>
      </c>
      <c r="X18" s="31">
        <v>12.1</v>
      </c>
      <c r="Y18" s="21">
        <v>11.5</v>
      </c>
      <c r="Z18" s="21">
        <v>10.7</v>
      </c>
      <c r="AA18" s="21">
        <v>10</v>
      </c>
      <c r="AB18" s="21">
        <v>9.4</v>
      </c>
      <c r="AC18" s="31">
        <v>8.5500000000000007</v>
      </c>
      <c r="AD18" s="21">
        <v>7.74</v>
      </c>
      <c r="AE18" s="21">
        <v>6.92</v>
      </c>
      <c r="AF18" s="21">
        <v>5.82</v>
      </c>
      <c r="AG18" s="21">
        <v>4.8899999999999997</v>
      </c>
      <c r="AH18" s="31">
        <v>3.9</v>
      </c>
      <c r="AI18" s="21">
        <v>3.3</v>
      </c>
      <c r="AJ18" s="21">
        <v>2.7</v>
      </c>
      <c r="AK18" s="21">
        <v>2.2000000000000002</v>
      </c>
      <c r="AL18" s="21">
        <v>1.2</v>
      </c>
      <c r="AM18" s="31">
        <v>1.7</v>
      </c>
      <c r="AN18" s="21"/>
      <c r="AO18" s="21"/>
      <c r="AP18" s="21"/>
      <c r="AQ18" s="21"/>
      <c r="AR18" s="31"/>
      <c r="AS18" s="21"/>
      <c r="AT18" s="21"/>
      <c r="AU18" s="21"/>
      <c r="AV18" s="21"/>
      <c r="AW18" s="31"/>
      <c r="AX18" s="21"/>
      <c r="AY18" s="21"/>
      <c r="AZ18" s="21"/>
      <c r="BA18" s="21"/>
      <c r="BB18" s="31"/>
      <c r="BC18" s="21"/>
      <c r="BD18" s="21"/>
      <c r="BE18" s="21"/>
      <c r="BF18" s="21"/>
      <c r="BG18" s="31"/>
      <c r="BH18" s="21"/>
      <c r="BI18" s="21"/>
      <c r="BJ18" s="21"/>
      <c r="BK18" s="21"/>
      <c r="BL18" s="31"/>
      <c r="BM18" s="21"/>
      <c r="BN18" s="21"/>
      <c r="BO18" s="21"/>
      <c r="BP18" s="22"/>
      <c r="BQ18" s="36"/>
      <c r="BR18" s="22"/>
    </row>
    <row r="19" spans="1:70" s="12" customFormat="1" ht="7.8" customHeight="1" x14ac:dyDescent="0.2">
      <c r="A19" s="11">
        <v>10</v>
      </c>
      <c r="B19" s="11" t="s">
        <v>3</v>
      </c>
      <c r="C19" s="23">
        <v>22.5</v>
      </c>
      <c r="D19" s="23">
        <v>21</v>
      </c>
      <c r="E19" s="23">
        <v>20.3</v>
      </c>
      <c r="F19" s="23">
        <v>19.5</v>
      </c>
      <c r="G19" s="23">
        <v>18.7</v>
      </c>
      <c r="H19" s="23">
        <v>18</v>
      </c>
      <c r="I19" s="31">
        <v>17.5</v>
      </c>
      <c r="J19" s="23">
        <v>17</v>
      </c>
      <c r="K19" s="23">
        <v>16.600000000000001</v>
      </c>
      <c r="L19" s="23">
        <v>16</v>
      </c>
      <c r="M19" s="23">
        <v>15.35</v>
      </c>
      <c r="N19" s="31">
        <v>14.8</v>
      </c>
      <c r="O19" s="23">
        <v>14.2</v>
      </c>
      <c r="P19" s="23">
        <v>13.8</v>
      </c>
      <c r="Q19" s="23">
        <v>13.58</v>
      </c>
      <c r="R19" s="23">
        <v>13.14</v>
      </c>
      <c r="S19" s="31">
        <v>12.54</v>
      </c>
      <c r="T19" s="23">
        <v>12</v>
      </c>
      <c r="U19" s="23">
        <v>11.38</v>
      </c>
      <c r="V19" s="23">
        <v>10.85</v>
      </c>
      <c r="W19" s="23">
        <v>10.25</v>
      </c>
      <c r="X19" s="31">
        <v>9.57</v>
      </c>
      <c r="Y19" s="23">
        <v>8.89</v>
      </c>
      <c r="Z19" s="23">
        <v>8.07</v>
      </c>
      <c r="AA19" s="23">
        <v>7.23</v>
      </c>
      <c r="AB19" s="23">
        <v>6.34</v>
      </c>
      <c r="AC19" s="31">
        <v>5.5</v>
      </c>
      <c r="AD19" s="23">
        <v>4.4000000000000004</v>
      </c>
      <c r="AE19" s="23">
        <v>3.31</v>
      </c>
      <c r="AF19" s="23">
        <v>2.2000000000000002</v>
      </c>
      <c r="AG19" s="23">
        <v>1.1499999999999999</v>
      </c>
      <c r="AH19" s="31">
        <v>0.6</v>
      </c>
      <c r="AI19" s="23"/>
      <c r="AJ19" s="23"/>
      <c r="AK19" s="23"/>
      <c r="AL19" s="23"/>
      <c r="AM19" s="31"/>
      <c r="AN19" s="23"/>
      <c r="AO19" s="23"/>
      <c r="AP19" s="23"/>
      <c r="AQ19" s="23"/>
      <c r="AR19" s="31"/>
      <c r="AS19" s="23"/>
      <c r="AT19" s="23"/>
      <c r="AU19" s="23"/>
      <c r="AV19" s="23"/>
      <c r="AW19" s="31"/>
      <c r="AX19" s="23"/>
      <c r="AY19" s="23"/>
      <c r="AZ19" s="23"/>
      <c r="BA19" s="23"/>
      <c r="BB19" s="31"/>
      <c r="BC19" s="23"/>
      <c r="BD19" s="23"/>
      <c r="BE19" s="23"/>
      <c r="BF19" s="23"/>
      <c r="BG19" s="31"/>
      <c r="BH19" s="23"/>
      <c r="BI19" s="23"/>
      <c r="BJ19" s="23"/>
      <c r="BK19" s="23"/>
      <c r="BL19" s="31"/>
      <c r="BM19" s="23"/>
      <c r="BN19" s="23"/>
      <c r="BO19" s="23"/>
      <c r="BP19" s="26"/>
      <c r="BQ19" s="36"/>
      <c r="BR19" s="26"/>
    </row>
    <row r="20" spans="1:70" s="12" customFormat="1" ht="7.8" customHeight="1" x14ac:dyDescent="0.2">
      <c r="A20" s="11">
        <f>A18+2</f>
        <v>10</v>
      </c>
      <c r="B20" s="11" t="s">
        <v>4</v>
      </c>
      <c r="C20" s="23">
        <v>23</v>
      </c>
      <c r="D20" s="23">
        <v>21.85</v>
      </c>
      <c r="E20" s="23">
        <v>21.1</v>
      </c>
      <c r="F20" s="23">
        <v>20.45</v>
      </c>
      <c r="G20" s="23">
        <v>19.75</v>
      </c>
      <c r="H20" s="23">
        <v>19.2</v>
      </c>
      <c r="I20" s="31">
        <v>18.75</v>
      </c>
      <c r="J20" s="23">
        <v>18.3</v>
      </c>
      <c r="K20" s="23">
        <v>17.8</v>
      </c>
      <c r="L20" s="23">
        <v>17.25</v>
      </c>
      <c r="M20" s="23">
        <v>16.399999999999999</v>
      </c>
      <c r="N20" s="31">
        <v>15.6</v>
      </c>
      <c r="O20" s="23">
        <v>15.05</v>
      </c>
      <c r="P20" s="23">
        <v>14.61</v>
      </c>
      <c r="Q20" s="23">
        <v>14.27</v>
      </c>
      <c r="R20" s="23">
        <v>13.83</v>
      </c>
      <c r="S20" s="31">
        <v>13.28</v>
      </c>
      <c r="T20" s="23">
        <v>12.58</v>
      </c>
      <c r="U20" s="23">
        <v>11.81</v>
      </c>
      <c r="V20" s="23">
        <v>11.16</v>
      </c>
      <c r="W20" s="23">
        <v>10.49</v>
      </c>
      <c r="X20" s="31">
        <v>9.56</v>
      </c>
      <c r="Y20" s="23">
        <v>8.89</v>
      </c>
      <c r="Z20" s="23">
        <v>8.01</v>
      </c>
      <c r="AA20" s="23">
        <v>7.08</v>
      </c>
      <c r="AB20" s="23">
        <v>6.35</v>
      </c>
      <c r="AC20" s="31">
        <v>5.38</v>
      </c>
      <c r="AD20" s="23">
        <v>4.29</v>
      </c>
      <c r="AE20" s="23">
        <v>3.3</v>
      </c>
      <c r="AF20" s="23">
        <v>2.17</v>
      </c>
      <c r="AG20" s="23">
        <v>1.19</v>
      </c>
      <c r="AH20" s="31">
        <v>0.6</v>
      </c>
      <c r="AI20" s="23"/>
      <c r="AJ20" s="23"/>
      <c r="AK20" s="23"/>
      <c r="AL20" s="23"/>
      <c r="AM20" s="31"/>
      <c r="AN20" s="23"/>
      <c r="AO20" s="23"/>
      <c r="AP20" s="23"/>
      <c r="AQ20" s="23"/>
      <c r="AR20" s="31"/>
      <c r="AS20" s="23"/>
      <c r="AT20" s="23"/>
      <c r="AU20" s="23"/>
      <c r="AV20" s="23"/>
      <c r="AW20" s="31"/>
      <c r="AX20" s="23"/>
      <c r="AY20" s="23"/>
      <c r="AZ20" s="23"/>
      <c r="BA20" s="23"/>
      <c r="BB20" s="31"/>
      <c r="BC20" s="23"/>
      <c r="BD20" s="23"/>
      <c r="BE20" s="23"/>
      <c r="BF20" s="23"/>
      <c r="BG20" s="31"/>
      <c r="BH20" s="23"/>
      <c r="BI20" s="23"/>
      <c r="BJ20" s="23"/>
      <c r="BK20" s="23"/>
      <c r="BL20" s="31"/>
      <c r="BM20" s="23"/>
      <c r="BN20" s="23"/>
      <c r="BO20" s="23"/>
      <c r="BP20" s="26"/>
      <c r="BQ20" s="36"/>
      <c r="BR20" s="26"/>
    </row>
    <row r="21" spans="1:70" s="9" customFormat="1" ht="7.8" customHeight="1" x14ac:dyDescent="0.2">
      <c r="A21" s="8">
        <f>A20+2</f>
        <v>12</v>
      </c>
      <c r="B21" s="8" t="s">
        <v>3</v>
      </c>
      <c r="C21" s="21">
        <v>20.2</v>
      </c>
      <c r="D21" s="21">
        <v>18.899999999999999</v>
      </c>
      <c r="E21" s="21">
        <v>18.2</v>
      </c>
      <c r="F21" s="21">
        <v>17.3</v>
      </c>
      <c r="G21" s="21">
        <v>16.600000000000001</v>
      </c>
      <c r="H21" s="21">
        <v>15.85</v>
      </c>
      <c r="I21" s="31">
        <v>15.3</v>
      </c>
      <c r="J21" s="21">
        <v>15</v>
      </c>
      <c r="K21" s="21">
        <v>14.58</v>
      </c>
      <c r="L21" s="21">
        <v>14.13</v>
      </c>
      <c r="M21" s="21">
        <v>13.46</v>
      </c>
      <c r="N21" s="31">
        <v>12.84</v>
      </c>
      <c r="O21" s="21">
        <v>12.17</v>
      </c>
      <c r="P21" s="21">
        <v>11.75</v>
      </c>
      <c r="Q21" s="21">
        <v>11.44</v>
      </c>
      <c r="R21" s="21">
        <v>11.08</v>
      </c>
      <c r="S21" s="31">
        <v>10.56</v>
      </c>
      <c r="T21" s="21">
        <v>10</v>
      </c>
      <c r="U21" s="21">
        <v>9.33</v>
      </c>
      <c r="V21" s="21">
        <v>8.69</v>
      </c>
      <c r="W21" s="21">
        <v>8.14</v>
      </c>
      <c r="X21" s="31">
        <v>7.39</v>
      </c>
      <c r="Y21" s="21">
        <v>6.68</v>
      </c>
      <c r="Z21" s="21">
        <v>5.89</v>
      </c>
      <c r="AA21" s="21">
        <v>4.88</v>
      </c>
      <c r="AB21" s="21">
        <v>3.9</v>
      </c>
      <c r="AC21" s="31">
        <v>2.97</v>
      </c>
      <c r="AD21" s="21">
        <v>1.92</v>
      </c>
      <c r="AE21" s="21">
        <v>1.22</v>
      </c>
      <c r="AF21" s="21">
        <v>0.7</v>
      </c>
      <c r="AG21" s="21"/>
      <c r="AH21" s="31"/>
      <c r="AI21" s="21"/>
      <c r="AJ21" s="21"/>
      <c r="AK21" s="21"/>
      <c r="AL21" s="21"/>
      <c r="AM21" s="31"/>
      <c r="AN21" s="21"/>
      <c r="AO21" s="21"/>
      <c r="AP21" s="21"/>
      <c r="AQ21" s="21"/>
      <c r="AR21" s="31"/>
      <c r="AS21" s="21"/>
      <c r="AT21" s="21"/>
      <c r="AU21" s="21"/>
      <c r="AV21" s="21"/>
      <c r="AW21" s="31"/>
      <c r="AX21" s="21"/>
      <c r="AY21" s="21"/>
      <c r="AZ21" s="21"/>
      <c r="BA21" s="21"/>
      <c r="BB21" s="31"/>
      <c r="BC21" s="21"/>
      <c r="BD21" s="21"/>
      <c r="BE21" s="21"/>
      <c r="BF21" s="21"/>
      <c r="BG21" s="31"/>
      <c r="BH21" s="21"/>
      <c r="BI21" s="21"/>
      <c r="BJ21" s="21"/>
      <c r="BK21" s="21"/>
      <c r="BL21" s="31"/>
      <c r="BM21" s="21"/>
      <c r="BN21" s="21"/>
      <c r="BO21" s="21"/>
      <c r="BP21" s="22"/>
      <c r="BQ21" s="36"/>
      <c r="BR21" s="22"/>
    </row>
    <row r="22" spans="1:70" s="9" customFormat="1" ht="9" customHeight="1" x14ac:dyDescent="0.2">
      <c r="A22" s="8">
        <v>12</v>
      </c>
      <c r="B22" s="8" t="s">
        <v>4</v>
      </c>
      <c r="C22" s="21">
        <v>20.3</v>
      </c>
      <c r="D22" s="21">
        <v>19.2</v>
      </c>
      <c r="E22" s="21">
        <v>18.399999999999999</v>
      </c>
      <c r="F22" s="21">
        <v>17.75</v>
      </c>
      <c r="G22" s="21">
        <v>17.100000000000001</v>
      </c>
      <c r="H22" s="21">
        <v>16.5</v>
      </c>
      <c r="I22" s="31">
        <v>16.100000000000001</v>
      </c>
      <c r="J22" s="21">
        <v>15.55</v>
      </c>
      <c r="K22" s="21">
        <v>15.1</v>
      </c>
      <c r="L22" s="21">
        <v>14.5</v>
      </c>
      <c r="M22" s="21">
        <v>13.67</v>
      </c>
      <c r="N22" s="31">
        <v>12.92</v>
      </c>
      <c r="O22" s="21">
        <v>12.38</v>
      </c>
      <c r="P22" s="21">
        <v>11.96</v>
      </c>
      <c r="Q22" s="21">
        <v>11.63</v>
      </c>
      <c r="R22" s="21">
        <v>11.29</v>
      </c>
      <c r="S22" s="31">
        <v>10.73</v>
      </c>
      <c r="T22" s="21">
        <v>10.06</v>
      </c>
      <c r="U22" s="21">
        <v>9.32</v>
      </c>
      <c r="V22" s="21">
        <v>8.7100000000000009</v>
      </c>
      <c r="W22" s="21">
        <v>8.09</v>
      </c>
      <c r="X22" s="31">
        <v>7.32</v>
      </c>
      <c r="Y22" s="21">
        <v>6.62</v>
      </c>
      <c r="Z22" s="21">
        <v>5.7</v>
      </c>
      <c r="AA22" s="21">
        <v>4.6500000000000004</v>
      </c>
      <c r="AB22" s="21">
        <v>3.7</v>
      </c>
      <c r="AC22" s="31">
        <v>2.8</v>
      </c>
      <c r="AD22" s="21">
        <v>1.96</v>
      </c>
      <c r="AE22" s="21">
        <v>1.21</v>
      </c>
      <c r="AF22" s="21">
        <v>0.7</v>
      </c>
      <c r="AG22" s="21"/>
      <c r="AH22" s="31"/>
      <c r="AI22" s="21"/>
      <c r="AJ22" s="21"/>
      <c r="AK22" s="21"/>
      <c r="AL22" s="21"/>
      <c r="AM22" s="31"/>
      <c r="AN22" s="21"/>
      <c r="AO22" s="21"/>
      <c r="AP22" s="21"/>
      <c r="AQ22" s="21"/>
      <c r="AR22" s="31"/>
      <c r="AS22" s="21"/>
      <c r="AT22" s="21"/>
      <c r="AU22" s="21"/>
      <c r="AV22" s="21"/>
      <c r="AW22" s="31"/>
      <c r="AX22" s="21"/>
      <c r="AY22" s="21"/>
      <c r="AZ22" s="21"/>
      <c r="BA22" s="21"/>
      <c r="BB22" s="31"/>
      <c r="BC22" s="21"/>
      <c r="BD22" s="21"/>
      <c r="BE22" s="21"/>
      <c r="BF22" s="21"/>
      <c r="BG22" s="31"/>
      <c r="BH22" s="21"/>
      <c r="BI22" s="21"/>
      <c r="BJ22" s="21"/>
      <c r="BK22" s="21"/>
      <c r="BL22" s="31"/>
      <c r="BM22" s="21"/>
      <c r="BN22" s="21"/>
      <c r="BO22" s="21"/>
      <c r="BP22" s="22"/>
      <c r="BQ22" s="36"/>
      <c r="BR22" s="22"/>
    </row>
    <row r="23" spans="1:70" s="9" customFormat="1" ht="9" customHeight="1" x14ac:dyDescent="0.2">
      <c r="A23" s="8">
        <v>14</v>
      </c>
      <c r="B23" s="8" t="s">
        <v>3</v>
      </c>
      <c r="C23" s="21">
        <v>18.3</v>
      </c>
      <c r="D23" s="21">
        <v>17.100000000000001</v>
      </c>
      <c r="E23" s="21">
        <v>16.399999999999999</v>
      </c>
      <c r="F23" s="21">
        <v>15.6</v>
      </c>
      <c r="G23" s="21">
        <v>14.8</v>
      </c>
      <c r="H23" s="21">
        <v>14.1</v>
      </c>
      <c r="I23" s="31">
        <v>13.7</v>
      </c>
      <c r="J23" s="21">
        <v>13.11</v>
      </c>
      <c r="K23" s="21">
        <v>12.6</v>
      </c>
      <c r="L23" s="21">
        <v>12.1</v>
      </c>
      <c r="M23" s="21">
        <v>11.47</v>
      </c>
      <c r="N23" s="31">
        <v>10.8</v>
      </c>
      <c r="O23" s="21">
        <v>10.28</v>
      </c>
      <c r="P23" s="21">
        <v>9.8699999999999992</v>
      </c>
      <c r="Q23" s="21">
        <v>9.57</v>
      </c>
      <c r="R23" s="21">
        <v>9.17</v>
      </c>
      <c r="S23" s="31">
        <v>8.5399999999999991</v>
      </c>
      <c r="T23" s="21">
        <v>7.84</v>
      </c>
      <c r="U23" s="21">
        <v>7.12</v>
      </c>
      <c r="V23" s="21">
        <v>6.4</v>
      </c>
      <c r="W23" s="21">
        <v>5.78</v>
      </c>
      <c r="X23" s="31">
        <v>5.03</v>
      </c>
      <c r="Y23" s="21">
        <v>4.25</v>
      </c>
      <c r="Z23" s="21">
        <v>3.28</v>
      </c>
      <c r="AA23" s="21">
        <v>2.36</v>
      </c>
      <c r="AB23" s="21">
        <v>1.3</v>
      </c>
      <c r="AC23" s="31">
        <v>0.6</v>
      </c>
      <c r="AD23" s="21"/>
      <c r="AE23" s="21"/>
      <c r="AF23" s="21"/>
      <c r="AG23" s="21"/>
      <c r="AH23" s="31"/>
      <c r="AI23" s="21"/>
      <c r="AJ23" s="21"/>
      <c r="AK23" s="21"/>
      <c r="AL23" s="21"/>
      <c r="AM23" s="31"/>
      <c r="AN23" s="21"/>
      <c r="AO23" s="21"/>
      <c r="AP23" s="21"/>
      <c r="AQ23" s="21"/>
      <c r="AR23" s="31"/>
      <c r="AS23" s="21"/>
      <c r="AT23" s="21"/>
      <c r="AU23" s="21"/>
      <c r="AV23" s="21"/>
      <c r="AW23" s="31"/>
      <c r="AX23" s="21"/>
      <c r="AY23" s="21"/>
      <c r="AZ23" s="21"/>
      <c r="BA23" s="21"/>
      <c r="BB23" s="31"/>
      <c r="BC23" s="21"/>
      <c r="BD23" s="21"/>
      <c r="BE23" s="21"/>
      <c r="BF23" s="21"/>
      <c r="BG23" s="31"/>
      <c r="BH23" s="21"/>
      <c r="BI23" s="21"/>
      <c r="BJ23" s="21"/>
      <c r="BK23" s="21"/>
      <c r="BL23" s="31"/>
      <c r="BM23" s="21"/>
      <c r="BN23" s="21"/>
      <c r="BO23" s="21"/>
      <c r="BP23" s="22"/>
      <c r="BQ23" s="36"/>
      <c r="BR23" s="22"/>
    </row>
    <row r="24" spans="1:70" s="9" customFormat="1" ht="9" customHeight="1" x14ac:dyDescent="0.2">
      <c r="A24" s="8">
        <f>A21+2</f>
        <v>14</v>
      </c>
      <c r="B24" s="8" t="s">
        <v>4</v>
      </c>
      <c r="C24" s="21">
        <v>17.8</v>
      </c>
      <c r="D24" s="21">
        <v>16.8</v>
      </c>
      <c r="E24" s="21">
        <v>16</v>
      </c>
      <c r="F24" s="21">
        <v>15.3</v>
      </c>
      <c r="G24" s="21">
        <v>14.62</v>
      </c>
      <c r="H24" s="21">
        <v>14.03</v>
      </c>
      <c r="I24" s="31">
        <v>13.58</v>
      </c>
      <c r="J24" s="21">
        <v>13.16</v>
      </c>
      <c r="K24" s="21">
        <v>12.53</v>
      </c>
      <c r="L24" s="21">
        <v>11.98</v>
      </c>
      <c r="M24" s="21">
        <v>11.34</v>
      </c>
      <c r="N24" s="31">
        <v>10.64</v>
      </c>
      <c r="O24" s="21">
        <v>10.039999999999999</v>
      </c>
      <c r="P24" s="21">
        <v>9.57</v>
      </c>
      <c r="Q24" s="21">
        <v>9.27</v>
      </c>
      <c r="R24" s="21">
        <v>8.83</v>
      </c>
      <c r="S24" s="31">
        <v>8.32</v>
      </c>
      <c r="T24" s="21">
        <v>7.67</v>
      </c>
      <c r="U24" s="21">
        <v>6.98</v>
      </c>
      <c r="V24" s="21">
        <v>6.32</v>
      </c>
      <c r="W24" s="21">
        <v>5.69</v>
      </c>
      <c r="X24" s="31">
        <v>4.96</v>
      </c>
      <c r="Y24" s="21">
        <v>4.24</v>
      </c>
      <c r="Z24" s="21">
        <v>3.32</v>
      </c>
      <c r="AA24" s="21">
        <v>2.34</v>
      </c>
      <c r="AB24" s="21">
        <v>1.32</v>
      </c>
      <c r="AC24" s="31">
        <v>0.6</v>
      </c>
      <c r="AD24" s="21"/>
      <c r="AE24" s="21"/>
      <c r="AF24" s="21"/>
      <c r="AG24" s="21"/>
      <c r="AH24" s="31"/>
      <c r="AI24" s="21"/>
      <c r="AJ24" s="21"/>
      <c r="AK24" s="21"/>
      <c r="AL24" s="21"/>
      <c r="AM24" s="31"/>
      <c r="AN24" s="21"/>
      <c r="AO24" s="21"/>
      <c r="AP24" s="21"/>
      <c r="AQ24" s="21"/>
      <c r="AR24" s="31"/>
      <c r="AS24" s="21"/>
      <c r="AT24" s="21"/>
      <c r="AU24" s="21"/>
      <c r="AV24" s="21"/>
      <c r="AW24" s="31"/>
      <c r="AX24" s="21"/>
      <c r="AY24" s="21"/>
      <c r="AZ24" s="21"/>
      <c r="BA24" s="21"/>
      <c r="BB24" s="31"/>
      <c r="BC24" s="21"/>
      <c r="BD24" s="21"/>
      <c r="BE24" s="21"/>
      <c r="BF24" s="21"/>
      <c r="BG24" s="31"/>
      <c r="BH24" s="21"/>
      <c r="BI24" s="21"/>
      <c r="BJ24" s="21"/>
      <c r="BK24" s="21"/>
      <c r="BL24" s="31"/>
      <c r="BM24" s="21"/>
      <c r="BN24" s="21"/>
      <c r="BO24" s="21"/>
      <c r="BP24" s="22"/>
      <c r="BQ24" s="36"/>
      <c r="BR24" s="22"/>
    </row>
    <row r="25" spans="1:70" s="12" customFormat="1" ht="9" customHeight="1" x14ac:dyDescent="0.2">
      <c r="A25" s="11">
        <f>A24+2</f>
        <v>16</v>
      </c>
      <c r="B25" s="11" t="s">
        <v>3</v>
      </c>
      <c r="C25" s="23">
        <v>15.6</v>
      </c>
      <c r="D25" s="23">
        <v>14.63</v>
      </c>
      <c r="E25" s="23">
        <v>13.84</v>
      </c>
      <c r="F25" s="23">
        <v>13.19</v>
      </c>
      <c r="G25" s="23">
        <v>12.37</v>
      </c>
      <c r="H25" s="23">
        <v>11.74</v>
      </c>
      <c r="I25" s="31">
        <v>11.31</v>
      </c>
      <c r="J25" s="23">
        <v>10.82</v>
      </c>
      <c r="K25" s="23">
        <v>10.3</v>
      </c>
      <c r="L25" s="23">
        <v>9.83</v>
      </c>
      <c r="M25" s="23">
        <v>9.1999999999999993</v>
      </c>
      <c r="N25" s="31">
        <v>8.57</v>
      </c>
      <c r="O25" s="23">
        <v>8</v>
      </c>
      <c r="P25" s="23">
        <v>7.34</v>
      </c>
      <c r="Q25" s="23">
        <v>6.87</v>
      </c>
      <c r="R25" s="23">
        <v>6.36</v>
      </c>
      <c r="S25" s="31">
        <v>5.65</v>
      </c>
      <c r="T25" s="23">
        <v>4.8899999999999997</v>
      </c>
      <c r="U25" s="23">
        <v>4.1900000000000004</v>
      </c>
      <c r="V25" s="23">
        <v>3.48</v>
      </c>
      <c r="W25" s="23">
        <v>2.62</v>
      </c>
      <c r="X25" s="31">
        <v>1.93</v>
      </c>
      <c r="Y25" s="23">
        <v>0.97</v>
      </c>
      <c r="Z25" s="23">
        <v>0.6</v>
      </c>
      <c r="AA25" s="23"/>
      <c r="AB25" s="23"/>
      <c r="AC25" s="31"/>
      <c r="AD25" s="23"/>
      <c r="AE25" s="23"/>
      <c r="AF25" s="23"/>
      <c r="AG25" s="23"/>
      <c r="AH25" s="31"/>
      <c r="AI25" s="23"/>
      <c r="AJ25" s="23"/>
      <c r="AK25" s="23"/>
      <c r="AL25" s="23"/>
      <c r="AM25" s="31"/>
      <c r="AN25" s="23"/>
      <c r="AO25" s="23"/>
      <c r="AP25" s="23"/>
      <c r="AQ25" s="23"/>
      <c r="AR25" s="31"/>
      <c r="AS25" s="23"/>
      <c r="AT25" s="23"/>
      <c r="AU25" s="23"/>
      <c r="AV25" s="23"/>
      <c r="AW25" s="31"/>
      <c r="AX25" s="23"/>
      <c r="AY25" s="23"/>
      <c r="AZ25" s="23"/>
      <c r="BA25" s="23"/>
      <c r="BB25" s="31"/>
      <c r="BC25" s="23"/>
      <c r="BD25" s="23"/>
      <c r="BE25" s="23"/>
      <c r="BF25" s="23"/>
      <c r="BG25" s="31"/>
      <c r="BH25" s="23"/>
      <c r="BI25" s="23"/>
      <c r="BJ25" s="23"/>
      <c r="BK25" s="23"/>
      <c r="BL25" s="31"/>
      <c r="BM25" s="23"/>
      <c r="BN25" s="23"/>
      <c r="BO25" s="23"/>
      <c r="BP25" s="26"/>
      <c r="BQ25" s="36"/>
      <c r="BR25" s="26"/>
    </row>
    <row r="26" spans="1:70" s="12" customFormat="1" ht="9" customHeight="1" x14ac:dyDescent="0.2">
      <c r="A26" s="11">
        <v>16</v>
      </c>
      <c r="B26" s="11" t="s">
        <v>4</v>
      </c>
      <c r="C26" s="23">
        <v>14.99</v>
      </c>
      <c r="D26" s="23">
        <v>13.78</v>
      </c>
      <c r="E26" s="23">
        <v>13.17</v>
      </c>
      <c r="F26" s="23">
        <v>12.55</v>
      </c>
      <c r="G26" s="23">
        <v>11.86</v>
      </c>
      <c r="H26" s="23">
        <v>11.4</v>
      </c>
      <c r="I26" s="31">
        <v>10.95</v>
      </c>
      <c r="J26" s="23">
        <v>10.46</v>
      </c>
      <c r="K26" s="23">
        <v>10.02</v>
      </c>
      <c r="L26" s="23">
        <v>9.5500000000000007</v>
      </c>
      <c r="M26" s="23">
        <v>8.99</v>
      </c>
      <c r="N26" s="31">
        <v>8.3800000000000008</v>
      </c>
      <c r="O26" s="23">
        <v>7.79</v>
      </c>
      <c r="P26" s="23">
        <v>7.1</v>
      </c>
      <c r="Q26" s="23">
        <v>6.68</v>
      </c>
      <c r="R26" s="23">
        <v>6.09</v>
      </c>
      <c r="S26" s="31">
        <v>5.52</v>
      </c>
      <c r="T26" s="23">
        <v>4.7300000000000004</v>
      </c>
      <c r="U26" s="23">
        <v>4.05</v>
      </c>
      <c r="V26" s="23">
        <v>3.33</v>
      </c>
      <c r="W26" s="23">
        <v>2.56</v>
      </c>
      <c r="X26" s="31">
        <v>1.78</v>
      </c>
      <c r="Y26" s="23">
        <v>1.25</v>
      </c>
      <c r="Z26" s="23">
        <v>0.74</v>
      </c>
      <c r="AA26" s="23"/>
      <c r="AB26" s="23"/>
      <c r="AC26" s="31"/>
      <c r="AD26" s="23"/>
      <c r="AE26" s="23"/>
      <c r="AF26" s="23"/>
      <c r="AG26" s="23"/>
      <c r="AH26" s="31"/>
      <c r="AI26" s="23"/>
      <c r="AJ26" s="23"/>
      <c r="AK26" s="23"/>
      <c r="AL26" s="23"/>
      <c r="AM26" s="31"/>
      <c r="AN26" s="23"/>
      <c r="AO26" s="23"/>
      <c r="AP26" s="23"/>
      <c r="AQ26" s="23"/>
      <c r="AR26" s="31"/>
      <c r="AS26" s="23"/>
      <c r="AT26" s="23"/>
      <c r="AU26" s="23"/>
      <c r="AV26" s="23"/>
      <c r="AW26" s="31"/>
      <c r="AX26" s="23"/>
      <c r="AY26" s="23"/>
      <c r="AZ26" s="23"/>
      <c r="BA26" s="23"/>
      <c r="BB26" s="31"/>
      <c r="BC26" s="23"/>
      <c r="BD26" s="23"/>
      <c r="BE26" s="23"/>
      <c r="BF26" s="23"/>
      <c r="BG26" s="31"/>
      <c r="BH26" s="23"/>
      <c r="BI26" s="23"/>
      <c r="BJ26" s="23"/>
      <c r="BK26" s="23"/>
      <c r="BL26" s="31"/>
      <c r="BM26" s="23"/>
      <c r="BN26" s="23"/>
      <c r="BO26" s="23"/>
      <c r="BP26" s="26"/>
      <c r="BQ26" s="36"/>
      <c r="BR26" s="26"/>
    </row>
    <row r="27" spans="1:70" s="20" customFormat="1" ht="9" customHeight="1" x14ac:dyDescent="0.2">
      <c r="A27" s="19">
        <v>18</v>
      </c>
      <c r="B27" s="19" t="s">
        <v>3</v>
      </c>
      <c r="C27" s="24">
        <v>12.7</v>
      </c>
      <c r="D27" s="24">
        <v>12</v>
      </c>
      <c r="E27" s="24">
        <v>11.1</v>
      </c>
      <c r="F27" s="24">
        <v>10.5</v>
      </c>
      <c r="G27" s="24">
        <v>10.1</v>
      </c>
      <c r="H27" s="24">
        <v>9.2799999999999994</v>
      </c>
      <c r="I27" s="31">
        <v>8.81</v>
      </c>
      <c r="J27" s="24">
        <v>8.3000000000000007</v>
      </c>
      <c r="K27" s="24">
        <v>7.94</v>
      </c>
      <c r="L27" s="24">
        <v>7.54</v>
      </c>
      <c r="M27" s="24">
        <v>7.02</v>
      </c>
      <c r="N27" s="31">
        <v>6.39</v>
      </c>
      <c r="O27" s="24">
        <v>5.81</v>
      </c>
      <c r="P27" s="24">
        <v>5.3</v>
      </c>
      <c r="Q27" s="24">
        <v>5</v>
      </c>
      <c r="R27" s="24">
        <v>4.43</v>
      </c>
      <c r="S27" s="31">
        <v>3.75</v>
      </c>
      <c r="T27" s="24">
        <v>2.96</v>
      </c>
      <c r="U27" s="24">
        <v>2.0299999999999998</v>
      </c>
      <c r="V27" s="24">
        <v>1.3</v>
      </c>
      <c r="W27" s="24">
        <v>0.6</v>
      </c>
      <c r="X27" s="31"/>
      <c r="Y27" s="24"/>
      <c r="Z27" s="24"/>
      <c r="AA27" s="24"/>
      <c r="AB27" s="24"/>
      <c r="AC27" s="31"/>
      <c r="AD27" s="24"/>
      <c r="AE27" s="24"/>
      <c r="AF27" s="24"/>
      <c r="AG27" s="24"/>
      <c r="AH27" s="31"/>
      <c r="AI27" s="24"/>
      <c r="AJ27" s="24"/>
      <c r="AK27" s="24"/>
      <c r="AL27" s="24"/>
      <c r="AM27" s="31"/>
      <c r="AN27" s="24"/>
      <c r="AO27" s="24"/>
      <c r="AP27" s="24"/>
      <c r="AQ27" s="24"/>
      <c r="AR27" s="31"/>
      <c r="AS27" s="24"/>
      <c r="AT27" s="24"/>
      <c r="AU27" s="24"/>
      <c r="AV27" s="24"/>
      <c r="AW27" s="31"/>
      <c r="AX27" s="24"/>
      <c r="AY27" s="24"/>
      <c r="AZ27" s="24"/>
      <c r="BA27" s="24"/>
      <c r="BB27" s="31"/>
      <c r="BC27" s="24"/>
      <c r="BD27" s="24"/>
      <c r="BE27" s="24"/>
      <c r="BF27" s="24"/>
      <c r="BG27" s="31"/>
      <c r="BH27" s="24"/>
      <c r="BI27" s="24"/>
      <c r="BJ27" s="24"/>
      <c r="BK27" s="24"/>
      <c r="BL27" s="31"/>
      <c r="BM27" s="24"/>
      <c r="BN27" s="24"/>
      <c r="BO27" s="24"/>
      <c r="BP27" s="27"/>
      <c r="BQ27" s="36"/>
      <c r="BR27" s="27"/>
    </row>
    <row r="28" spans="1:70" s="9" customFormat="1" ht="9" customHeight="1" x14ac:dyDescent="0.2">
      <c r="A28" s="8">
        <f>A25+2</f>
        <v>18</v>
      </c>
      <c r="B28" s="8" t="s">
        <v>4</v>
      </c>
      <c r="C28" s="24">
        <v>12.89</v>
      </c>
      <c r="D28" s="24">
        <v>11.78</v>
      </c>
      <c r="E28" s="24">
        <v>11.18</v>
      </c>
      <c r="F28" s="24">
        <v>10.47</v>
      </c>
      <c r="G28" s="24">
        <v>9.83</v>
      </c>
      <c r="H28" s="24">
        <v>9.2200000000000006</v>
      </c>
      <c r="I28" s="31">
        <v>8.8000000000000007</v>
      </c>
      <c r="J28" s="24">
        <v>8.3000000000000007</v>
      </c>
      <c r="K28" s="24">
        <v>7.92</v>
      </c>
      <c r="L28" s="24">
        <v>7.47</v>
      </c>
      <c r="M28" s="24">
        <v>6.96</v>
      </c>
      <c r="N28" s="31">
        <v>6.37</v>
      </c>
      <c r="O28" s="24">
        <v>5.7</v>
      </c>
      <c r="P28" s="24">
        <v>5.2</v>
      </c>
      <c r="Q28" s="24">
        <v>4.92</v>
      </c>
      <c r="R28" s="24">
        <v>4.4000000000000004</v>
      </c>
      <c r="S28" s="31">
        <v>3.82</v>
      </c>
      <c r="T28" s="24">
        <v>2.96</v>
      </c>
      <c r="U28" s="24">
        <v>1.94</v>
      </c>
      <c r="V28" s="24">
        <v>1.23</v>
      </c>
      <c r="W28" s="24">
        <v>0.6</v>
      </c>
      <c r="X28" s="31"/>
      <c r="Y28" s="21"/>
      <c r="Z28" s="21"/>
      <c r="AA28" s="21"/>
      <c r="AB28" s="21"/>
      <c r="AC28" s="31"/>
      <c r="AD28" s="21"/>
      <c r="AE28" s="21"/>
      <c r="AF28" s="21"/>
      <c r="AG28" s="21"/>
      <c r="AH28" s="31"/>
      <c r="AI28" s="21"/>
      <c r="AJ28" s="21"/>
      <c r="AK28" s="21"/>
      <c r="AL28" s="21"/>
      <c r="AM28" s="31"/>
      <c r="AN28" s="21"/>
      <c r="AO28" s="21"/>
      <c r="AP28" s="21"/>
      <c r="AQ28" s="21"/>
      <c r="AR28" s="31"/>
      <c r="AS28" s="21"/>
      <c r="AT28" s="21"/>
      <c r="AU28" s="21"/>
      <c r="AV28" s="21"/>
      <c r="AW28" s="31"/>
      <c r="AX28" s="21"/>
      <c r="AY28" s="21"/>
      <c r="AZ28" s="21"/>
      <c r="BA28" s="21"/>
      <c r="BB28" s="31"/>
      <c r="BC28" s="21"/>
      <c r="BD28" s="21"/>
      <c r="BE28" s="21"/>
      <c r="BF28" s="21"/>
      <c r="BG28" s="31"/>
      <c r="BH28" s="21"/>
      <c r="BI28" s="21"/>
      <c r="BJ28" s="21"/>
      <c r="BK28" s="21"/>
      <c r="BL28" s="31"/>
      <c r="BM28" s="21"/>
      <c r="BN28" s="21"/>
      <c r="BO28" s="21"/>
      <c r="BP28" s="22"/>
      <c r="BQ28" s="36"/>
      <c r="BR28" s="22"/>
    </row>
    <row r="29" spans="1:70" s="9" customFormat="1" ht="9" customHeight="1" x14ac:dyDescent="0.2">
      <c r="A29" s="8">
        <v>20</v>
      </c>
      <c r="B29" s="8" t="s">
        <v>3</v>
      </c>
      <c r="C29" s="24">
        <v>10.029999999999999</v>
      </c>
      <c r="D29" s="24">
        <v>9.0500000000000007</v>
      </c>
      <c r="E29" s="24">
        <v>8.3800000000000008</v>
      </c>
      <c r="F29" s="24">
        <v>7.81</v>
      </c>
      <c r="G29" s="24">
        <v>7.12</v>
      </c>
      <c r="H29" s="24">
        <v>6.46</v>
      </c>
      <c r="I29" s="31">
        <v>6</v>
      </c>
      <c r="J29" s="24">
        <v>5.45</v>
      </c>
      <c r="K29" s="24">
        <v>4.9800000000000004</v>
      </c>
      <c r="L29" s="24">
        <v>4.41</v>
      </c>
      <c r="M29" s="24">
        <v>3.77</v>
      </c>
      <c r="N29" s="31">
        <v>3.14</v>
      </c>
      <c r="O29" s="24">
        <v>2.42</v>
      </c>
      <c r="P29" s="24">
        <v>1.9</v>
      </c>
      <c r="Q29" s="24">
        <v>1.6</v>
      </c>
      <c r="R29" s="24">
        <v>1.1000000000000001</v>
      </c>
      <c r="S29" s="31">
        <v>0.6</v>
      </c>
      <c r="T29" s="24"/>
      <c r="U29" s="24"/>
      <c r="V29" s="24"/>
      <c r="W29" s="24"/>
      <c r="X29" s="31"/>
      <c r="Y29" s="21"/>
      <c r="Z29" s="21"/>
      <c r="AA29" s="21"/>
      <c r="AB29" s="21"/>
      <c r="AC29" s="31"/>
      <c r="AD29" s="21"/>
      <c r="AE29" s="21"/>
      <c r="AF29" s="21"/>
      <c r="AG29" s="21"/>
      <c r="AH29" s="31"/>
      <c r="AI29" s="21"/>
      <c r="AJ29" s="21"/>
      <c r="AK29" s="21"/>
      <c r="AL29" s="21"/>
      <c r="AM29" s="31"/>
      <c r="AN29" s="21"/>
      <c r="AO29" s="21"/>
      <c r="AP29" s="21"/>
      <c r="AQ29" s="21"/>
      <c r="AR29" s="31"/>
      <c r="AS29" s="21"/>
      <c r="AT29" s="21"/>
      <c r="AU29" s="21"/>
      <c r="AV29" s="21"/>
      <c r="AW29" s="31"/>
      <c r="AX29" s="21"/>
      <c r="AY29" s="21"/>
      <c r="AZ29" s="21"/>
      <c r="BA29" s="21"/>
      <c r="BB29" s="31"/>
      <c r="BC29" s="21"/>
      <c r="BD29" s="21"/>
      <c r="BE29" s="21"/>
      <c r="BF29" s="21"/>
      <c r="BG29" s="31"/>
      <c r="BH29" s="21"/>
      <c r="BI29" s="21"/>
      <c r="BJ29" s="21"/>
      <c r="BK29" s="21"/>
      <c r="BL29" s="31"/>
      <c r="BM29" s="21"/>
      <c r="BN29" s="21"/>
      <c r="BO29" s="21"/>
      <c r="BP29" s="22"/>
      <c r="BQ29" s="36"/>
      <c r="BR29" s="22"/>
    </row>
    <row r="30" spans="1:70" ht="9" customHeight="1" x14ac:dyDescent="0.3">
      <c r="A30" s="8">
        <f>A28+2</f>
        <v>20</v>
      </c>
      <c r="B30" s="8" t="s">
        <v>4</v>
      </c>
      <c r="C30" s="21">
        <v>9.92</v>
      </c>
      <c r="D30" s="21">
        <v>8.91</v>
      </c>
      <c r="E30" s="21">
        <v>8.31</v>
      </c>
      <c r="F30" s="21">
        <v>7.74</v>
      </c>
      <c r="G30" s="21">
        <v>7.14</v>
      </c>
      <c r="H30" s="21">
        <v>6.54</v>
      </c>
      <c r="I30" s="31">
        <v>5.92</v>
      </c>
      <c r="J30" s="21">
        <v>5.4</v>
      </c>
      <c r="K30" s="21">
        <v>4.97</v>
      </c>
      <c r="L30" s="21">
        <v>4.4400000000000004</v>
      </c>
      <c r="M30" s="21">
        <v>3.79</v>
      </c>
      <c r="N30" s="31">
        <v>3.11</v>
      </c>
      <c r="O30" s="21">
        <v>2.4500000000000002</v>
      </c>
      <c r="P30" s="21">
        <v>1.92</v>
      </c>
      <c r="Q30" s="21">
        <v>1.6</v>
      </c>
      <c r="R30" s="21">
        <v>1.1000000000000001</v>
      </c>
      <c r="S30" s="31">
        <v>0.6</v>
      </c>
      <c r="T30" s="25"/>
      <c r="U30" s="25"/>
      <c r="V30" s="25"/>
      <c r="W30" s="25"/>
      <c r="X30" s="33"/>
      <c r="Y30" s="25"/>
      <c r="Z30" s="25"/>
      <c r="AA30" s="25"/>
      <c r="AB30" s="25"/>
      <c r="AC30" s="33"/>
      <c r="AD30" s="25"/>
      <c r="AE30" s="25"/>
      <c r="AF30" s="25"/>
      <c r="AG30" s="25"/>
      <c r="AH30" s="33"/>
      <c r="AI30" s="25"/>
      <c r="AJ30" s="25"/>
      <c r="AK30" s="25"/>
      <c r="AL30" s="25"/>
      <c r="AM30" s="33"/>
      <c r="AN30" s="25"/>
      <c r="AO30" s="25"/>
      <c r="AP30" s="25"/>
      <c r="AQ30" s="25"/>
      <c r="AR30" s="33"/>
      <c r="AS30" s="25"/>
      <c r="AT30" s="25"/>
      <c r="AU30" s="25"/>
      <c r="AV30" s="25"/>
      <c r="AW30" s="33"/>
      <c r="AX30" s="25"/>
      <c r="AY30" s="25"/>
      <c r="AZ30" s="25"/>
      <c r="BA30" s="25"/>
      <c r="BB30" s="33"/>
      <c r="BC30" s="25"/>
      <c r="BD30" s="25"/>
      <c r="BE30" s="25"/>
      <c r="BF30" s="25"/>
      <c r="BG30" s="33"/>
      <c r="BH30" s="25"/>
      <c r="BI30" s="25"/>
      <c r="BJ30" s="25"/>
      <c r="BK30" s="25"/>
      <c r="BL30" s="33"/>
      <c r="BM30" s="25"/>
      <c r="BN30" s="25"/>
      <c r="BO30" s="25"/>
      <c r="BP30" s="28"/>
      <c r="BQ30" s="37"/>
      <c r="BR30" s="28"/>
    </row>
    <row r="31" spans="1:70" ht="9" customHeight="1" x14ac:dyDescent="0.3">
      <c r="A31" s="8">
        <v>22</v>
      </c>
      <c r="B31" s="8" t="s">
        <v>3</v>
      </c>
      <c r="C31" s="21">
        <v>7.01</v>
      </c>
      <c r="D31" s="21">
        <v>6.17</v>
      </c>
      <c r="E31" s="21">
        <v>5.44</v>
      </c>
      <c r="F31" s="21">
        <v>4.76</v>
      </c>
      <c r="G31" s="21">
        <v>4.1399999999999997</v>
      </c>
      <c r="H31" s="21">
        <v>3.42</v>
      </c>
      <c r="I31" s="31">
        <v>2.85</v>
      </c>
      <c r="J31" s="21">
        <v>2.16</v>
      </c>
      <c r="K31" s="21">
        <v>1.64</v>
      </c>
      <c r="L31" s="21">
        <v>1.2</v>
      </c>
      <c r="M31" s="21">
        <v>0.6</v>
      </c>
      <c r="N31" s="31"/>
      <c r="O31" s="21"/>
      <c r="P31" s="21"/>
      <c r="Q31" s="21"/>
      <c r="R31" s="21"/>
      <c r="S31" s="31"/>
      <c r="T31" s="25"/>
      <c r="U31" s="25"/>
      <c r="V31" s="25"/>
      <c r="W31" s="25"/>
      <c r="X31" s="33"/>
      <c r="Y31" s="25"/>
      <c r="Z31" s="25"/>
      <c r="AA31" s="25"/>
      <c r="AB31" s="25"/>
      <c r="AC31" s="33"/>
      <c r="AD31" s="25"/>
      <c r="AE31" s="25"/>
      <c r="AF31" s="25"/>
      <c r="AG31" s="25"/>
      <c r="AH31" s="33"/>
      <c r="AI31" s="25"/>
      <c r="AJ31" s="25"/>
      <c r="AK31" s="25"/>
      <c r="AL31" s="25"/>
      <c r="AM31" s="33"/>
      <c r="AN31" s="25"/>
      <c r="AO31" s="25"/>
      <c r="AP31" s="25"/>
      <c r="AQ31" s="25"/>
      <c r="AR31" s="33"/>
      <c r="AS31" s="25"/>
      <c r="AT31" s="25"/>
      <c r="AU31" s="25"/>
      <c r="AV31" s="25"/>
      <c r="AW31" s="33"/>
      <c r="AX31" s="25"/>
      <c r="AY31" s="25"/>
      <c r="AZ31" s="25"/>
      <c r="BA31" s="25"/>
      <c r="BB31" s="33"/>
      <c r="BC31" s="25"/>
      <c r="BD31" s="25"/>
      <c r="BE31" s="25"/>
      <c r="BF31" s="25"/>
      <c r="BG31" s="33"/>
      <c r="BH31" s="25"/>
      <c r="BI31" s="25"/>
      <c r="BJ31" s="25"/>
      <c r="BK31" s="25"/>
      <c r="BL31" s="33"/>
      <c r="BM31" s="25"/>
      <c r="BN31" s="25"/>
      <c r="BO31" s="25"/>
      <c r="BP31" s="28"/>
      <c r="BQ31" s="37"/>
      <c r="BR31" s="28"/>
    </row>
    <row r="32" spans="1:70" ht="9" customHeight="1" x14ac:dyDescent="0.3">
      <c r="A32" s="8">
        <v>22</v>
      </c>
      <c r="B32" s="8" t="s">
        <v>4</v>
      </c>
      <c r="C32" s="21">
        <v>6.9</v>
      </c>
      <c r="D32" s="21">
        <v>6.07</v>
      </c>
      <c r="E32" s="21">
        <v>5.39</v>
      </c>
      <c r="F32" s="21">
        <v>4.72</v>
      </c>
      <c r="G32" s="21">
        <v>4.22</v>
      </c>
      <c r="H32" s="21">
        <v>3.49</v>
      </c>
      <c r="I32" s="31">
        <v>3.01</v>
      </c>
      <c r="J32" s="21">
        <v>2.19</v>
      </c>
      <c r="K32" s="21">
        <v>1.7</v>
      </c>
      <c r="L32" s="21">
        <v>1.1200000000000001</v>
      </c>
      <c r="M32" s="21">
        <v>0.6</v>
      </c>
      <c r="N32" s="31"/>
      <c r="O32" s="21"/>
      <c r="P32" s="21"/>
      <c r="Q32" s="21"/>
      <c r="R32" s="21"/>
      <c r="S32" s="31"/>
      <c r="T32" s="25"/>
      <c r="U32" s="25"/>
      <c r="V32" s="25"/>
      <c r="W32" s="25"/>
      <c r="X32" s="33"/>
      <c r="Y32" s="25"/>
      <c r="Z32" s="25"/>
      <c r="AA32" s="25"/>
      <c r="AB32" s="25"/>
      <c r="AC32" s="33"/>
      <c r="AD32" s="25"/>
      <c r="AE32" s="25"/>
      <c r="AF32" s="25"/>
      <c r="AG32" s="25"/>
      <c r="AH32" s="33"/>
      <c r="AI32" s="25"/>
      <c r="AJ32" s="25"/>
      <c r="AK32" s="25"/>
      <c r="AL32" s="25"/>
      <c r="AM32" s="33"/>
      <c r="AN32" s="25"/>
      <c r="AO32" s="25"/>
      <c r="AP32" s="25"/>
      <c r="AQ32" s="25"/>
      <c r="AR32" s="33"/>
      <c r="AS32" s="25"/>
      <c r="AT32" s="25"/>
      <c r="AU32" s="25"/>
      <c r="AV32" s="25"/>
      <c r="AW32" s="33"/>
      <c r="AX32" s="25"/>
      <c r="AY32" s="25"/>
      <c r="AZ32" s="25"/>
      <c r="BA32" s="25"/>
      <c r="BB32" s="33"/>
      <c r="BC32" s="25"/>
      <c r="BD32" s="25"/>
      <c r="BE32" s="25"/>
      <c r="BF32" s="25"/>
      <c r="BG32" s="33"/>
      <c r="BH32" s="25"/>
      <c r="BI32" s="25"/>
      <c r="BJ32" s="25"/>
      <c r="BK32" s="25"/>
      <c r="BL32" s="33"/>
      <c r="BM32" s="25"/>
      <c r="BN32" s="25"/>
      <c r="BO32" s="25"/>
      <c r="BP32" s="28"/>
      <c r="BQ32" s="37"/>
      <c r="BR32" s="28"/>
    </row>
    <row r="33" spans="1:70" ht="9" customHeight="1" x14ac:dyDescent="0.3">
      <c r="A33" s="8">
        <v>24</v>
      </c>
      <c r="B33" s="8" t="s">
        <v>3</v>
      </c>
      <c r="C33" s="21">
        <v>2.8</v>
      </c>
      <c r="D33" s="21">
        <v>2.2000000000000002</v>
      </c>
      <c r="E33" s="21">
        <v>1.6</v>
      </c>
      <c r="F33" s="21">
        <v>1.2</v>
      </c>
      <c r="G33" s="21">
        <v>0.6</v>
      </c>
      <c r="H33" s="21"/>
      <c r="I33" s="31"/>
      <c r="J33" s="21"/>
      <c r="K33" s="21"/>
      <c r="L33" s="21"/>
      <c r="M33" s="21"/>
      <c r="N33" s="31"/>
      <c r="O33" s="21"/>
      <c r="P33" s="21"/>
      <c r="Q33" s="21"/>
      <c r="R33" s="21"/>
      <c r="S33" s="31"/>
      <c r="T33" s="25"/>
      <c r="U33" s="25"/>
      <c r="V33" s="25"/>
      <c r="W33" s="25"/>
      <c r="X33" s="33"/>
      <c r="Y33" s="25"/>
      <c r="Z33" s="25"/>
      <c r="AA33" s="25"/>
      <c r="AB33" s="25"/>
      <c r="AC33" s="33"/>
      <c r="AD33" s="25"/>
      <c r="AE33" s="25"/>
      <c r="AF33" s="25"/>
      <c r="AG33" s="25"/>
      <c r="AH33" s="33"/>
      <c r="AI33" s="25"/>
      <c r="AJ33" s="25"/>
      <c r="AK33" s="25"/>
      <c r="AL33" s="25"/>
      <c r="AM33" s="33"/>
      <c r="AN33" s="25"/>
      <c r="AO33" s="25"/>
      <c r="AP33" s="25"/>
      <c r="AQ33" s="25"/>
      <c r="AR33" s="33"/>
      <c r="AS33" s="25"/>
      <c r="AT33" s="25"/>
      <c r="AU33" s="25"/>
      <c r="AV33" s="25"/>
      <c r="AW33" s="33"/>
      <c r="AX33" s="25"/>
      <c r="AY33" s="25"/>
      <c r="AZ33" s="25"/>
      <c r="BA33" s="25"/>
      <c r="BB33" s="33"/>
      <c r="BC33" s="25"/>
      <c r="BD33" s="25"/>
      <c r="BE33" s="25"/>
      <c r="BF33" s="25"/>
      <c r="BG33" s="33"/>
      <c r="BH33" s="25"/>
      <c r="BI33" s="25"/>
      <c r="BJ33" s="25"/>
      <c r="BK33" s="25"/>
      <c r="BL33" s="33"/>
      <c r="BM33" s="25"/>
      <c r="BN33" s="25"/>
      <c r="BO33" s="25"/>
      <c r="BP33" s="28"/>
      <c r="BQ33" s="37"/>
      <c r="BR33" s="28"/>
    </row>
    <row r="34" spans="1:70" s="9" customFormat="1" ht="9" customHeight="1" x14ac:dyDescent="0.2">
      <c r="A34" s="8">
        <v>24</v>
      </c>
      <c r="B34" s="8" t="s">
        <v>4</v>
      </c>
      <c r="C34" s="21">
        <v>2.8</v>
      </c>
      <c r="D34" s="21">
        <v>2.2000000000000002</v>
      </c>
      <c r="E34" s="21">
        <v>1.6</v>
      </c>
      <c r="F34" s="21">
        <v>1.2</v>
      </c>
      <c r="G34" s="21">
        <v>0.6</v>
      </c>
      <c r="H34" s="24"/>
      <c r="I34" s="31"/>
      <c r="J34" s="24"/>
      <c r="K34" s="24"/>
      <c r="L34" s="24"/>
      <c r="M34" s="24"/>
      <c r="N34" s="31"/>
      <c r="O34" s="24"/>
      <c r="P34" s="24"/>
      <c r="Q34" s="24"/>
      <c r="R34" s="24"/>
      <c r="S34" s="31"/>
      <c r="T34" s="24"/>
      <c r="U34" s="24"/>
      <c r="V34" s="24"/>
      <c r="W34" s="24"/>
      <c r="X34" s="31"/>
      <c r="Y34" s="21"/>
      <c r="Z34" s="21"/>
      <c r="AA34" s="21"/>
      <c r="AB34" s="21"/>
      <c r="AC34" s="31"/>
      <c r="AD34" s="21"/>
      <c r="AE34" s="21"/>
      <c r="AF34" s="21"/>
      <c r="AG34" s="21"/>
      <c r="AH34" s="31"/>
      <c r="AI34" s="21"/>
      <c r="AJ34" s="21"/>
      <c r="AK34" s="21"/>
      <c r="AL34" s="21"/>
      <c r="AM34" s="31"/>
      <c r="AN34" s="21"/>
      <c r="AO34" s="21"/>
      <c r="AP34" s="21"/>
      <c r="AQ34" s="21"/>
      <c r="AR34" s="31"/>
      <c r="AS34" s="21"/>
      <c r="AT34" s="21"/>
      <c r="AU34" s="21"/>
      <c r="AV34" s="21"/>
      <c r="AW34" s="31"/>
      <c r="AX34" s="21"/>
      <c r="AY34" s="21"/>
      <c r="AZ34" s="21"/>
      <c r="BA34" s="21"/>
      <c r="BB34" s="31"/>
      <c r="BC34" s="21"/>
      <c r="BD34" s="21"/>
      <c r="BE34" s="21"/>
      <c r="BF34" s="21"/>
      <c r="BG34" s="31"/>
      <c r="BH34" s="21"/>
      <c r="BI34" s="21"/>
      <c r="BJ34" s="21"/>
      <c r="BK34" s="21"/>
      <c r="BL34" s="31"/>
      <c r="BM34" s="21"/>
      <c r="BN34" s="21"/>
      <c r="BO34" s="21"/>
      <c r="BP34" s="22"/>
      <c r="BQ34" s="36"/>
      <c r="BR34" s="22"/>
    </row>
    <row r="35" spans="1:70" s="6" customFormat="1" x14ac:dyDescent="0.3">
      <c r="A35" s="4"/>
      <c r="B35" s="4"/>
      <c r="C35" s="14"/>
      <c r="D35" s="14"/>
      <c r="E35" s="14"/>
      <c r="F35" s="14"/>
      <c r="G35" s="14"/>
      <c r="H35" s="14"/>
      <c r="I35" s="32"/>
      <c r="J35" s="14"/>
      <c r="K35" s="14"/>
      <c r="L35" s="14"/>
      <c r="M35" s="14"/>
      <c r="N35" s="32"/>
      <c r="O35" s="14"/>
      <c r="P35" s="14"/>
      <c r="Q35" s="14"/>
      <c r="R35" s="14"/>
      <c r="S35" s="32"/>
      <c r="T35" s="16"/>
      <c r="U35" s="16"/>
      <c r="V35" s="16"/>
      <c r="W35" s="16"/>
      <c r="X35" s="34"/>
      <c r="Y35" s="16"/>
      <c r="Z35" s="16"/>
      <c r="AA35" s="16"/>
      <c r="AB35" s="16"/>
      <c r="AC35" s="34"/>
      <c r="AD35" s="16"/>
      <c r="AE35" s="16"/>
      <c r="AF35" s="5"/>
      <c r="AG35" s="5"/>
      <c r="AH35" s="35"/>
      <c r="AI35" s="5"/>
      <c r="AJ35" s="5"/>
      <c r="AK35" s="5"/>
      <c r="AL35" s="5"/>
      <c r="AM35" s="35"/>
      <c r="AN35" s="5"/>
      <c r="AO35" s="5"/>
      <c r="AP35" s="5"/>
      <c r="AQ35" s="5"/>
      <c r="AR35" s="35"/>
      <c r="AS35" s="5"/>
      <c r="AT35" s="5"/>
      <c r="AU35" s="5"/>
      <c r="AV35" s="5"/>
      <c r="AW35" s="35"/>
      <c r="AX35" s="5"/>
      <c r="AY35" s="5"/>
      <c r="AZ35" s="5"/>
      <c r="BA35" s="5"/>
      <c r="BB35" s="35"/>
      <c r="BC35" s="5"/>
      <c r="BD35" s="5"/>
      <c r="BE35" s="5"/>
      <c r="BF35" s="5"/>
      <c r="BG35" s="35"/>
      <c r="BH35" s="5"/>
      <c r="BI35" s="5"/>
      <c r="BJ35" s="5"/>
      <c r="BK35" s="5"/>
      <c r="BL35" s="35"/>
      <c r="BM35" s="5"/>
      <c r="BN35" s="5"/>
      <c r="BO35" s="5"/>
      <c r="BQ35" s="29"/>
    </row>
    <row r="36" spans="1:70" x14ac:dyDescent="0.3">
      <c r="A36" s="3"/>
      <c r="B36" s="3"/>
      <c r="C36" s="13"/>
      <c r="D36" s="13"/>
      <c r="E36" s="13"/>
      <c r="F36" s="13"/>
      <c r="G36" s="13"/>
      <c r="H36" s="13"/>
      <c r="I36" s="32"/>
      <c r="J36" s="13"/>
      <c r="K36" s="13"/>
      <c r="L36" s="13"/>
      <c r="M36" s="13"/>
      <c r="N36" s="32"/>
      <c r="O36" s="13"/>
      <c r="P36" s="13"/>
      <c r="Q36" s="13"/>
      <c r="R36" s="13"/>
      <c r="S36" s="32"/>
      <c r="T36" s="15"/>
      <c r="U36" s="15"/>
      <c r="V36" s="15"/>
      <c r="W36" s="15"/>
      <c r="X36" s="34"/>
      <c r="Y36" s="15"/>
      <c r="Z36" s="15"/>
      <c r="AA36" s="15"/>
      <c r="AB36" s="15"/>
      <c r="AC36" s="34"/>
      <c r="AD36" s="15"/>
      <c r="AE36" s="15"/>
      <c r="AF36" s="2"/>
      <c r="AG36" s="2"/>
      <c r="AH36" s="35"/>
      <c r="AI36" s="2"/>
      <c r="AJ36" s="2"/>
      <c r="AK36" s="2"/>
      <c r="AL36" s="2"/>
      <c r="AM36" s="35"/>
      <c r="AN36" s="2"/>
      <c r="AO36" s="2"/>
      <c r="AP36" s="2"/>
      <c r="AQ36" s="2"/>
      <c r="AR36" s="35"/>
      <c r="AS36" s="2"/>
      <c r="AT36" s="2"/>
      <c r="AU36" s="2"/>
      <c r="AV36" s="2"/>
      <c r="AW36" s="35"/>
      <c r="AX36" s="2"/>
      <c r="AY36" s="2"/>
      <c r="AZ36" s="2"/>
      <c r="BA36" s="2"/>
      <c r="BB36" s="35"/>
      <c r="BC36" s="2"/>
      <c r="BD36" s="2"/>
      <c r="BE36" s="2"/>
      <c r="BF36" s="2"/>
      <c r="BG36" s="35"/>
      <c r="BH36" s="2"/>
      <c r="BI36" s="2"/>
      <c r="BJ36" s="2"/>
      <c r="BK36" s="2"/>
      <c r="BL36" s="35"/>
      <c r="BM36" s="2"/>
      <c r="BN36" s="2"/>
      <c r="BO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R125"/>
  <sheetViews>
    <sheetView tabSelected="1" workbookViewId="0">
      <selection activeCell="E12" sqref="E12"/>
    </sheetView>
  </sheetViews>
  <sheetFormatPr defaultRowHeight="14.4" x14ac:dyDescent="0.3"/>
  <cols>
    <col min="1" max="1" width="10.5546875" customWidth="1"/>
  </cols>
  <sheetData>
    <row r="2" spans="1:70" x14ac:dyDescent="0.3">
      <c r="A2" s="1" t="s">
        <v>38</v>
      </c>
      <c r="C2" t="s">
        <v>40</v>
      </c>
    </row>
    <row r="3" spans="1:70" x14ac:dyDescent="0.3">
      <c r="C3" s="1">
        <v>2018</v>
      </c>
      <c r="D3" s="1">
        <v>2018</v>
      </c>
      <c r="E3" s="1">
        <v>2017</v>
      </c>
      <c r="F3" s="1">
        <v>2016</v>
      </c>
      <c r="G3" s="1">
        <v>2015</v>
      </c>
      <c r="H3" s="1">
        <v>2014</v>
      </c>
      <c r="I3" s="1">
        <v>2013</v>
      </c>
      <c r="J3" s="1">
        <v>2012</v>
      </c>
      <c r="K3" s="1">
        <v>2011</v>
      </c>
      <c r="L3" s="1">
        <v>2010</v>
      </c>
      <c r="M3" s="1">
        <v>2009</v>
      </c>
      <c r="N3" s="1">
        <v>2008</v>
      </c>
      <c r="O3" s="1">
        <v>2007</v>
      </c>
      <c r="P3" s="1">
        <v>2006</v>
      </c>
      <c r="Q3" s="1">
        <v>2005</v>
      </c>
      <c r="R3" s="1">
        <v>2004</v>
      </c>
      <c r="S3" s="1">
        <v>2003</v>
      </c>
      <c r="T3" s="1">
        <v>2002</v>
      </c>
      <c r="U3" s="1">
        <v>2001</v>
      </c>
      <c r="V3" s="1">
        <v>2000</v>
      </c>
      <c r="W3" s="1">
        <v>1999</v>
      </c>
      <c r="X3" s="1">
        <v>1998</v>
      </c>
      <c r="Y3" s="1">
        <v>1997</v>
      </c>
      <c r="Z3" s="1">
        <v>1996</v>
      </c>
      <c r="AA3" s="1">
        <v>1995</v>
      </c>
      <c r="AB3" s="1">
        <v>1994</v>
      </c>
      <c r="AC3" s="1">
        <v>1993</v>
      </c>
      <c r="AD3" s="1">
        <v>1992</v>
      </c>
      <c r="AE3" s="1">
        <v>1991</v>
      </c>
      <c r="AF3" s="1">
        <v>1990</v>
      </c>
      <c r="AG3" s="1">
        <v>1989</v>
      </c>
      <c r="AH3" s="1">
        <v>1988</v>
      </c>
      <c r="AI3" s="1">
        <v>1987</v>
      </c>
      <c r="AJ3" s="1">
        <v>1986</v>
      </c>
      <c r="AK3" s="1">
        <v>1985</v>
      </c>
      <c r="AL3" s="1">
        <v>1984</v>
      </c>
      <c r="AM3" s="1">
        <v>1983</v>
      </c>
      <c r="AN3" s="1">
        <v>1982</v>
      </c>
      <c r="AO3" s="1">
        <v>1981</v>
      </c>
      <c r="AP3" s="1">
        <v>1980</v>
      </c>
      <c r="AQ3" s="1">
        <v>1979</v>
      </c>
      <c r="AR3" s="1">
        <v>1978</v>
      </c>
      <c r="AS3" s="1">
        <v>1977</v>
      </c>
      <c r="AT3" s="1">
        <v>1976</v>
      </c>
      <c r="AU3" s="1">
        <v>1975</v>
      </c>
      <c r="AV3" s="1">
        <v>1974</v>
      </c>
      <c r="AW3" s="1">
        <v>1973</v>
      </c>
      <c r="AX3" s="1">
        <v>1972</v>
      </c>
      <c r="AY3" s="1">
        <v>1971</v>
      </c>
      <c r="AZ3" s="1">
        <v>1970</v>
      </c>
      <c r="BA3" s="1">
        <v>1969</v>
      </c>
      <c r="BB3" s="1">
        <v>1968</v>
      </c>
      <c r="BC3" s="1">
        <v>1967</v>
      </c>
      <c r="BD3" s="1">
        <v>1966</v>
      </c>
      <c r="BE3" s="1">
        <v>1965</v>
      </c>
      <c r="BF3" s="1">
        <v>1964</v>
      </c>
      <c r="BG3" s="1">
        <v>1963</v>
      </c>
      <c r="BH3" s="1">
        <v>1962</v>
      </c>
      <c r="BI3" s="1">
        <v>1961</v>
      </c>
      <c r="BJ3" s="1">
        <v>1960</v>
      </c>
      <c r="BK3" s="1">
        <v>1959</v>
      </c>
      <c r="BL3" s="1">
        <v>1958</v>
      </c>
      <c r="BM3" s="1">
        <v>1957</v>
      </c>
      <c r="BN3" s="1">
        <v>1956</v>
      </c>
      <c r="BO3" s="1">
        <v>1955</v>
      </c>
      <c r="BP3" s="1">
        <v>1954</v>
      </c>
      <c r="BQ3" s="1">
        <v>1953</v>
      </c>
      <c r="BR3" s="1">
        <v>1952</v>
      </c>
    </row>
    <row r="4" spans="1:70" x14ac:dyDescent="0.3">
      <c r="A4" s="1" t="s">
        <v>5</v>
      </c>
      <c r="B4" s="1" t="s">
        <v>39</v>
      </c>
      <c r="C4" s="1">
        <v>0</v>
      </c>
      <c r="D4" s="1">
        <v>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</row>
    <row r="5" spans="1:70" x14ac:dyDescent="0.3">
      <c r="C5" s="1">
        <v>67</v>
      </c>
      <c r="D5" s="1">
        <v>67</v>
      </c>
      <c r="E5" s="1">
        <v>66</v>
      </c>
      <c r="F5" s="1">
        <v>65</v>
      </c>
      <c r="G5" s="1">
        <v>64</v>
      </c>
      <c r="H5" s="1">
        <v>63</v>
      </c>
      <c r="I5" s="1">
        <v>62</v>
      </c>
      <c r="J5" s="1">
        <v>61</v>
      </c>
      <c r="K5" s="1">
        <v>60</v>
      </c>
      <c r="L5" s="1">
        <v>59</v>
      </c>
      <c r="M5" s="1">
        <v>58</v>
      </c>
      <c r="N5" s="1">
        <v>57</v>
      </c>
      <c r="O5" s="1">
        <v>56</v>
      </c>
      <c r="P5" s="1">
        <v>55</v>
      </c>
      <c r="Q5" s="1">
        <v>54</v>
      </c>
      <c r="R5" s="1">
        <v>53</v>
      </c>
      <c r="S5" s="1">
        <v>52</v>
      </c>
      <c r="T5" s="1">
        <v>51</v>
      </c>
      <c r="U5" s="1">
        <v>50</v>
      </c>
      <c r="V5" s="1">
        <v>49</v>
      </c>
      <c r="W5" s="1">
        <v>48</v>
      </c>
      <c r="X5" s="1">
        <v>47</v>
      </c>
      <c r="Y5" s="1">
        <v>46</v>
      </c>
      <c r="Z5" s="1">
        <v>45</v>
      </c>
      <c r="AA5" s="1">
        <v>44</v>
      </c>
      <c r="AB5" s="1">
        <v>43</v>
      </c>
      <c r="AC5" s="1">
        <v>42</v>
      </c>
      <c r="AD5" s="1">
        <v>41</v>
      </c>
      <c r="AE5" s="1">
        <v>40</v>
      </c>
      <c r="AF5" s="1">
        <v>39</v>
      </c>
      <c r="AG5" s="1">
        <v>38</v>
      </c>
      <c r="AH5" s="1">
        <v>37</v>
      </c>
      <c r="AI5" s="1">
        <v>36</v>
      </c>
      <c r="AJ5" s="1">
        <v>35</v>
      </c>
      <c r="AK5" s="1">
        <v>34</v>
      </c>
      <c r="AL5" s="1">
        <v>33</v>
      </c>
      <c r="AM5" s="1">
        <v>32</v>
      </c>
      <c r="AN5" s="1">
        <v>31</v>
      </c>
      <c r="AO5" s="1">
        <v>30</v>
      </c>
      <c r="AP5" s="1">
        <v>29</v>
      </c>
      <c r="AQ5" s="1">
        <v>28</v>
      </c>
      <c r="AR5" s="1">
        <v>27</v>
      </c>
      <c r="AS5" s="1">
        <v>26</v>
      </c>
      <c r="AT5" s="1">
        <v>25</v>
      </c>
      <c r="AU5" s="1">
        <v>24</v>
      </c>
      <c r="AV5" s="1">
        <v>23</v>
      </c>
      <c r="AW5" s="1">
        <v>22</v>
      </c>
      <c r="AX5" s="1">
        <v>21</v>
      </c>
      <c r="AY5" s="1">
        <v>20</v>
      </c>
      <c r="AZ5" s="1">
        <v>19</v>
      </c>
      <c r="BA5" s="1">
        <v>18</v>
      </c>
      <c r="BB5" s="1">
        <v>17</v>
      </c>
      <c r="BC5" s="1">
        <v>16</v>
      </c>
      <c r="BD5" s="1">
        <v>15</v>
      </c>
      <c r="BE5" s="1">
        <v>14</v>
      </c>
      <c r="BF5" s="1">
        <v>13</v>
      </c>
      <c r="BG5" s="1">
        <v>12</v>
      </c>
      <c r="BH5" s="1">
        <v>11</v>
      </c>
      <c r="BI5" s="1">
        <v>10</v>
      </c>
      <c r="BJ5" s="1">
        <v>9</v>
      </c>
      <c r="BK5" s="1">
        <v>8</v>
      </c>
      <c r="BL5" s="1">
        <v>7</v>
      </c>
      <c r="BM5" s="1">
        <v>6</v>
      </c>
      <c r="BN5" s="1">
        <v>5</v>
      </c>
      <c r="BO5" s="1">
        <v>4</v>
      </c>
      <c r="BP5" s="1">
        <v>3</v>
      </c>
      <c r="BQ5" s="1">
        <v>2</v>
      </c>
      <c r="BR5" s="1"/>
    </row>
    <row r="6" spans="1:70" x14ac:dyDescent="0.3">
      <c r="A6">
        <v>0.25</v>
      </c>
      <c r="B6" t="s">
        <v>3</v>
      </c>
      <c r="C6">
        <v>37</v>
      </c>
      <c r="D6">
        <v>34.299999999999997</v>
      </c>
      <c r="E6">
        <v>33.1</v>
      </c>
      <c r="F6">
        <v>32</v>
      </c>
      <c r="G6">
        <v>30.8</v>
      </c>
      <c r="H6">
        <v>29.8</v>
      </c>
      <c r="I6">
        <v>29.25</v>
      </c>
      <c r="J6">
        <v>28.7</v>
      </c>
      <c r="K6">
        <v>28.2</v>
      </c>
      <c r="L6">
        <v>27.5</v>
      </c>
      <c r="M6">
        <v>26.8</v>
      </c>
      <c r="N6">
        <v>26.2</v>
      </c>
      <c r="O6">
        <v>25.5</v>
      </c>
      <c r="P6">
        <v>25</v>
      </c>
      <c r="Q6">
        <v>24.7</v>
      </c>
      <c r="R6">
        <v>24.2</v>
      </c>
      <c r="S6">
        <v>23.2</v>
      </c>
      <c r="T6">
        <v>22.8</v>
      </c>
      <c r="U6">
        <v>22</v>
      </c>
      <c r="V6">
        <v>21.35</v>
      </c>
      <c r="W6">
        <v>20.6</v>
      </c>
      <c r="X6">
        <v>20</v>
      </c>
      <c r="Y6">
        <v>19.5</v>
      </c>
      <c r="Z6">
        <v>18.7</v>
      </c>
      <c r="AA6">
        <v>17.95</v>
      </c>
      <c r="AB6">
        <v>17.2</v>
      </c>
      <c r="AC6">
        <v>16.3</v>
      </c>
      <c r="AD6">
        <v>15.45</v>
      </c>
      <c r="AE6">
        <v>14.85</v>
      </c>
      <c r="AF6">
        <v>13.95</v>
      </c>
      <c r="AG6">
        <v>13</v>
      </c>
      <c r="AH6">
        <v>12.35</v>
      </c>
      <c r="AI6">
        <v>11.61</v>
      </c>
      <c r="AJ6">
        <v>11.03</v>
      </c>
      <c r="AK6">
        <v>10.46</v>
      </c>
      <c r="AL6">
        <v>9.86</v>
      </c>
      <c r="AM6">
        <v>9.2100000000000009</v>
      </c>
      <c r="AN6">
        <v>8.3800000000000008</v>
      </c>
      <c r="AO6">
        <v>7.73</v>
      </c>
      <c r="AP6">
        <v>7.07</v>
      </c>
      <c r="AQ6">
        <v>6.47</v>
      </c>
      <c r="AR6">
        <v>6.05</v>
      </c>
      <c r="AW6">
        <v>5.07</v>
      </c>
      <c r="BB6">
        <v>4.32</v>
      </c>
      <c r="BG6">
        <v>3.39</v>
      </c>
      <c r="BL6">
        <v>2.2599999999999998</v>
      </c>
      <c r="BQ6">
        <v>0.8</v>
      </c>
    </row>
    <row r="7" spans="1:70" x14ac:dyDescent="0.3">
      <c r="A7">
        <v>0.25</v>
      </c>
      <c r="B7" t="s">
        <v>4</v>
      </c>
      <c r="C7">
        <v>48</v>
      </c>
      <c r="D7">
        <v>45.3</v>
      </c>
      <c r="E7">
        <v>43.6</v>
      </c>
      <c r="F7">
        <v>42.2</v>
      </c>
      <c r="G7">
        <v>40.9</v>
      </c>
      <c r="H7">
        <v>39.6</v>
      </c>
      <c r="I7">
        <v>38.6</v>
      </c>
      <c r="J7">
        <v>37.65</v>
      </c>
      <c r="K7">
        <v>36.450000000000003</v>
      </c>
      <c r="L7">
        <v>34.9</v>
      </c>
      <c r="M7">
        <v>33.200000000000003</v>
      </c>
      <c r="N7">
        <v>31.9</v>
      </c>
      <c r="O7">
        <v>31</v>
      </c>
      <c r="P7">
        <v>30.3</v>
      </c>
      <c r="Q7">
        <v>29.9</v>
      </c>
      <c r="R7">
        <v>29.2</v>
      </c>
      <c r="S7">
        <v>28.4</v>
      </c>
      <c r="T7">
        <v>27.4</v>
      </c>
      <c r="U7">
        <v>26.3</v>
      </c>
      <c r="V7">
        <v>25.3</v>
      </c>
      <c r="W7">
        <v>24.4</v>
      </c>
      <c r="X7">
        <v>23.5</v>
      </c>
      <c r="Y7">
        <v>22.7</v>
      </c>
      <c r="Z7">
        <v>21.9</v>
      </c>
      <c r="AA7">
        <v>21.2</v>
      </c>
      <c r="AB7">
        <v>20.55</v>
      </c>
      <c r="AC7">
        <v>19.8</v>
      </c>
      <c r="AD7">
        <v>18.850000000000001</v>
      </c>
      <c r="AE7">
        <v>18</v>
      </c>
      <c r="AF7">
        <v>17.100000000000001</v>
      </c>
      <c r="AG7">
        <v>16</v>
      </c>
      <c r="AH7">
        <v>15</v>
      </c>
      <c r="AI7">
        <v>14.06</v>
      </c>
      <c r="AJ7">
        <v>13.26</v>
      </c>
      <c r="AK7">
        <v>12.41</v>
      </c>
      <c r="AL7">
        <v>11.5</v>
      </c>
      <c r="AM7">
        <v>10.75</v>
      </c>
      <c r="AN7">
        <v>9.58</v>
      </c>
      <c r="AO7">
        <v>8.66</v>
      </c>
      <c r="AP7">
        <v>7.6</v>
      </c>
      <c r="AQ7">
        <v>6.78</v>
      </c>
      <c r="AR7">
        <v>6.13</v>
      </c>
      <c r="AW7">
        <v>5.1100000000000003</v>
      </c>
      <c r="BB7">
        <v>4.25</v>
      </c>
      <c r="BG7">
        <v>3.2</v>
      </c>
      <c r="BL7">
        <v>1.97</v>
      </c>
      <c r="BQ7">
        <v>0.7</v>
      </c>
    </row>
    <row r="8" spans="1:70" x14ac:dyDescent="0.3">
      <c r="A8">
        <v>0.77500000000000002</v>
      </c>
      <c r="B8" t="s">
        <v>3</v>
      </c>
      <c r="C8">
        <v>32.299999999999997</v>
      </c>
      <c r="D8">
        <v>30.3</v>
      </c>
      <c r="E8">
        <v>29.2</v>
      </c>
      <c r="F8">
        <v>28.3</v>
      </c>
      <c r="G8">
        <v>27.2</v>
      </c>
      <c r="H8">
        <v>26.2</v>
      </c>
      <c r="I8">
        <v>25.5</v>
      </c>
      <c r="J8">
        <v>24.8</v>
      </c>
      <c r="K8">
        <v>24.2</v>
      </c>
      <c r="L8">
        <v>23.2</v>
      </c>
      <c r="M8">
        <v>22.2</v>
      </c>
      <c r="N8">
        <v>21.6</v>
      </c>
      <c r="O8">
        <v>21.2</v>
      </c>
      <c r="P8">
        <v>20.9</v>
      </c>
      <c r="Q8">
        <v>20.7</v>
      </c>
      <c r="R8">
        <v>20.25</v>
      </c>
      <c r="S8">
        <v>19.899999999999999</v>
      </c>
      <c r="T8">
        <v>19.399999999999999</v>
      </c>
      <c r="U8">
        <v>18.7</v>
      </c>
      <c r="V8">
        <v>17.8</v>
      </c>
      <c r="W8">
        <v>17.5</v>
      </c>
      <c r="X8">
        <v>17</v>
      </c>
      <c r="Y8">
        <v>16.600000000000001</v>
      </c>
      <c r="Z8">
        <v>16</v>
      </c>
      <c r="AA8">
        <v>15.5</v>
      </c>
      <c r="AB8">
        <v>14.9</v>
      </c>
      <c r="AC8">
        <v>14.2</v>
      </c>
      <c r="AD8">
        <v>13.47</v>
      </c>
      <c r="AE8">
        <v>12.86</v>
      </c>
      <c r="AF8">
        <v>12.25</v>
      </c>
      <c r="AG8">
        <v>11.52</v>
      </c>
      <c r="AH8">
        <v>10.97</v>
      </c>
      <c r="AI8">
        <v>10.47</v>
      </c>
      <c r="AJ8">
        <v>9.92</v>
      </c>
      <c r="AK8">
        <v>9.42</v>
      </c>
      <c r="AL8">
        <v>8.84</v>
      </c>
      <c r="AM8">
        <v>8.23</v>
      </c>
      <c r="AN8">
        <v>7.68</v>
      </c>
      <c r="AO8">
        <v>7.08</v>
      </c>
      <c r="AP8">
        <v>6.65</v>
      </c>
      <c r="AQ8">
        <v>6.2</v>
      </c>
      <c r="AR8">
        <v>5.8</v>
      </c>
      <c r="AW8">
        <v>5.03</v>
      </c>
      <c r="BB8">
        <v>4.26</v>
      </c>
      <c r="BG8">
        <v>3.21</v>
      </c>
      <c r="BL8">
        <v>1.65</v>
      </c>
      <c r="BO8">
        <v>0.6</v>
      </c>
    </row>
    <row r="9" spans="1:70" x14ac:dyDescent="0.3">
      <c r="A9">
        <v>0.78</v>
      </c>
      <c r="B9" t="s">
        <v>4</v>
      </c>
      <c r="C9">
        <v>35.6</v>
      </c>
      <c r="D9">
        <v>34</v>
      </c>
      <c r="E9">
        <v>32.799999999999997</v>
      </c>
      <c r="F9">
        <v>31.7</v>
      </c>
      <c r="G9">
        <v>30.8</v>
      </c>
      <c r="H9">
        <v>29.8</v>
      </c>
      <c r="I9">
        <v>29.2</v>
      </c>
      <c r="J9">
        <v>28.65</v>
      </c>
      <c r="K9">
        <v>28</v>
      </c>
      <c r="L9">
        <v>27</v>
      </c>
      <c r="M9">
        <v>25.7</v>
      </c>
      <c r="N9">
        <v>25</v>
      </c>
      <c r="O9">
        <v>24.6</v>
      </c>
      <c r="P9">
        <v>24.3</v>
      </c>
      <c r="Q9">
        <v>24</v>
      </c>
      <c r="R9">
        <v>23.55</v>
      </c>
      <c r="S9">
        <v>23</v>
      </c>
      <c r="T9">
        <v>22.3</v>
      </c>
      <c r="U9">
        <v>21.5</v>
      </c>
      <c r="V9">
        <v>20.6</v>
      </c>
      <c r="W9">
        <v>20</v>
      </c>
      <c r="X9">
        <v>19.399999999999999</v>
      </c>
      <c r="Y9">
        <v>18.8</v>
      </c>
      <c r="Z9">
        <v>18.399999999999999</v>
      </c>
      <c r="AA9">
        <v>17.8</v>
      </c>
      <c r="AB9">
        <v>17.3</v>
      </c>
      <c r="AC9">
        <v>16.600000000000001</v>
      </c>
      <c r="AD9">
        <v>15.75</v>
      </c>
      <c r="AE9">
        <v>15.1</v>
      </c>
      <c r="AF9">
        <v>14.3</v>
      </c>
      <c r="AG9">
        <v>13.5</v>
      </c>
      <c r="AH9">
        <v>12.85</v>
      </c>
      <c r="AI9">
        <v>12.15</v>
      </c>
      <c r="AJ9">
        <v>11.4</v>
      </c>
      <c r="AK9">
        <v>10.73</v>
      </c>
      <c r="AL9">
        <v>10.06</v>
      </c>
      <c r="AM9">
        <v>9.41</v>
      </c>
      <c r="AN9">
        <v>8.57</v>
      </c>
      <c r="AO9">
        <v>7.87</v>
      </c>
      <c r="AP9">
        <v>7.22</v>
      </c>
      <c r="AQ9">
        <v>6.55</v>
      </c>
      <c r="AR9">
        <v>6.07</v>
      </c>
      <c r="AW9">
        <v>5.0599999999999996</v>
      </c>
      <c r="BB9">
        <v>4.32</v>
      </c>
      <c r="BG9">
        <v>3.36</v>
      </c>
      <c r="BL9">
        <v>1.81</v>
      </c>
      <c r="BO9">
        <v>0.5</v>
      </c>
    </row>
    <row r="10" spans="1:70" x14ac:dyDescent="0.3">
      <c r="A10">
        <v>1.3</v>
      </c>
      <c r="B10" t="s">
        <v>3</v>
      </c>
      <c r="C10">
        <v>31</v>
      </c>
      <c r="D10">
        <v>29.8</v>
      </c>
      <c r="E10">
        <v>28.5</v>
      </c>
      <c r="F10">
        <v>27</v>
      </c>
      <c r="G10">
        <v>25.5</v>
      </c>
      <c r="H10">
        <v>24.3</v>
      </c>
      <c r="I10">
        <v>23.5</v>
      </c>
      <c r="J10">
        <v>23.1</v>
      </c>
      <c r="K10">
        <v>22.6</v>
      </c>
      <c r="L10">
        <v>21.7</v>
      </c>
      <c r="M10">
        <v>21.1</v>
      </c>
      <c r="N10">
        <v>20.55</v>
      </c>
      <c r="O10">
        <v>20.100000000000001</v>
      </c>
      <c r="P10">
        <v>19.899999999999999</v>
      </c>
      <c r="Q10">
        <v>19.7</v>
      </c>
      <c r="R10">
        <v>19.149999999999999</v>
      </c>
      <c r="S10">
        <v>18.95</v>
      </c>
      <c r="T10">
        <v>18.399999999999999</v>
      </c>
      <c r="U10">
        <v>17.8</v>
      </c>
      <c r="V10">
        <v>17.3</v>
      </c>
      <c r="W10">
        <v>16.7</v>
      </c>
      <c r="X10">
        <v>16.2</v>
      </c>
      <c r="Y10">
        <v>15.6</v>
      </c>
      <c r="Z10">
        <v>14.93</v>
      </c>
      <c r="AA10">
        <v>14.46</v>
      </c>
      <c r="AB10">
        <v>13.92</v>
      </c>
      <c r="AC10">
        <v>13.3</v>
      </c>
      <c r="AD10">
        <v>12.67</v>
      </c>
      <c r="AE10">
        <v>11.99</v>
      </c>
      <c r="AF10">
        <v>11.38</v>
      </c>
      <c r="AG10">
        <v>10.76</v>
      </c>
      <c r="AH10">
        <v>10.39</v>
      </c>
      <c r="AI10">
        <v>9.82</v>
      </c>
      <c r="AJ10">
        <v>9.27</v>
      </c>
      <c r="AK10">
        <v>8.6300000000000008</v>
      </c>
      <c r="AL10">
        <v>8.1199999999999992</v>
      </c>
      <c r="AM10">
        <v>7.66</v>
      </c>
      <c r="AN10">
        <v>7.08</v>
      </c>
      <c r="AO10">
        <v>6.55</v>
      </c>
      <c r="AP10">
        <v>6.06</v>
      </c>
      <c r="AQ10">
        <v>5.61</v>
      </c>
      <c r="AR10">
        <v>5.23</v>
      </c>
      <c r="AS10">
        <v>4.9400000000000004</v>
      </c>
      <c r="AT10">
        <v>4.7699999999999996</v>
      </c>
      <c r="AU10">
        <v>4.58</v>
      </c>
      <c r="AV10">
        <v>4.45</v>
      </c>
      <c r="AW10">
        <v>4.3499999999999996</v>
      </c>
      <c r="AX10">
        <v>4.22</v>
      </c>
      <c r="AY10">
        <v>4.0199999999999996</v>
      </c>
      <c r="AZ10">
        <v>3.93</v>
      </c>
      <c r="BA10">
        <v>3.78</v>
      </c>
      <c r="BB10">
        <v>3.56</v>
      </c>
      <c r="BC10">
        <v>3.39</v>
      </c>
      <c r="BD10">
        <v>3.43</v>
      </c>
      <c r="BE10">
        <v>2.82</v>
      </c>
      <c r="BF10">
        <v>2.73</v>
      </c>
      <c r="BG10">
        <v>2.46</v>
      </c>
      <c r="BH10">
        <v>2.15</v>
      </c>
      <c r="BI10">
        <v>1.88</v>
      </c>
      <c r="BJ10">
        <v>1.59</v>
      </c>
      <c r="BK10">
        <v>1.2</v>
      </c>
      <c r="BL10">
        <v>0.6</v>
      </c>
    </row>
    <row r="11" spans="1:70" x14ac:dyDescent="0.3">
      <c r="A11">
        <v>1.3</v>
      </c>
      <c r="B11" t="s">
        <v>4</v>
      </c>
      <c r="C11">
        <v>32.799999999999997</v>
      </c>
      <c r="D11">
        <v>31.2</v>
      </c>
      <c r="E11">
        <v>30.3</v>
      </c>
      <c r="F11">
        <v>29.2</v>
      </c>
      <c r="G11">
        <v>28.2</v>
      </c>
      <c r="H11">
        <v>27.5</v>
      </c>
      <c r="I11">
        <v>26.95</v>
      </c>
      <c r="J11">
        <v>26.4</v>
      </c>
      <c r="K11">
        <v>25.7</v>
      </c>
      <c r="L11">
        <v>25</v>
      </c>
      <c r="M11">
        <v>23.9</v>
      </c>
      <c r="N11">
        <v>23.2</v>
      </c>
      <c r="O11">
        <v>22.8</v>
      </c>
      <c r="P11">
        <v>22.5</v>
      </c>
      <c r="Q11">
        <v>22.1</v>
      </c>
      <c r="R11">
        <v>21.8</v>
      </c>
      <c r="S11">
        <v>21.3</v>
      </c>
      <c r="T11">
        <v>20.75</v>
      </c>
      <c r="U11">
        <v>20</v>
      </c>
      <c r="V11">
        <v>19.399999999999999</v>
      </c>
      <c r="W11">
        <v>18.8</v>
      </c>
      <c r="X11">
        <v>18.05</v>
      </c>
      <c r="Y11">
        <v>17.7</v>
      </c>
      <c r="Z11">
        <v>17.2</v>
      </c>
      <c r="AA11">
        <v>16.7</v>
      </c>
      <c r="AB11">
        <v>16.2</v>
      </c>
      <c r="AC11">
        <v>15.5</v>
      </c>
      <c r="AD11">
        <v>14.75</v>
      </c>
      <c r="AE11">
        <v>14.14</v>
      </c>
      <c r="AF11">
        <v>13.48</v>
      </c>
      <c r="AG11">
        <v>12.68</v>
      </c>
      <c r="AH11">
        <v>12.14</v>
      </c>
      <c r="AI11">
        <v>11.53</v>
      </c>
      <c r="AJ11">
        <v>10.9</v>
      </c>
      <c r="AK11">
        <v>10.130000000000001</v>
      </c>
      <c r="AL11">
        <v>9.48</v>
      </c>
      <c r="AM11">
        <v>8.8800000000000008</v>
      </c>
      <c r="AN11">
        <v>8.1199999999999992</v>
      </c>
      <c r="AO11">
        <v>7.48</v>
      </c>
      <c r="AP11">
        <v>6.86</v>
      </c>
      <c r="AQ11">
        <v>6.38</v>
      </c>
      <c r="AR11">
        <v>5.94</v>
      </c>
      <c r="AW11">
        <v>4.83</v>
      </c>
      <c r="BB11">
        <v>3.96</v>
      </c>
      <c r="BG11">
        <v>2.63</v>
      </c>
      <c r="BL11">
        <v>0.6</v>
      </c>
    </row>
    <row r="12" spans="1:70" x14ac:dyDescent="0.3">
      <c r="A12">
        <v>2</v>
      </c>
      <c r="B12" t="s">
        <v>3</v>
      </c>
      <c r="C12">
        <v>29.9</v>
      </c>
      <c r="D12">
        <v>28.3</v>
      </c>
      <c r="E12">
        <v>27.4</v>
      </c>
      <c r="F12">
        <v>26.2</v>
      </c>
      <c r="G12">
        <v>25.45</v>
      </c>
      <c r="H12">
        <v>24</v>
      </c>
      <c r="I12">
        <v>23.2</v>
      </c>
      <c r="J12">
        <v>22.75</v>
      </c>
      <c r="K12">
        <v>22.2</v>
      </c>
      <c r="L12">
        <v>21.6</v>
      </c>
      <c r="M12">
        <v>20.85</v>
      </c>
      <c r="N12">
        <v>20.350000000000001</v>
      </c>
      <c r="O12">
        <v>20</v>
      </c>
      <c r="P12">
        <v>19.75</v>
      </c>
      <c r="Q12">
        <v>19.55</v>
      </c>
      <c r="R12">
        <v>19.2</v>
      </c>
      <c r="S12">
        <v>18.7</v>
      </c>
      <c r="T12">
        <v>18.2</v>
      </c>
      <c r="U12">
        <v>17.55</v>
      </c>
      <c r="V12">
        <v>17</v>
      </c>
      <c r="W12">
        <v>16.45</v>
      </c>
      <c r="X12">
        <v>15.9</v>
      </c>
      <c r="Y12">
        <v>15.55</v>
      </c>
      <c r="Z12">
        <v>14.97</v>
      </c>
      <c r="AA12">
        <v>14.48</v>
      </c>
      <c r="AB12">
        <v>13.99</v>
      </c>
      <c r="AC12">
        <v>13.39</v>
      </c>
      <c r="AD12">
        <v>12.66</v>
      </c>
      <c r="AE12">
        <v>12.1</v>
      </c>
      <c r="AF12">
        <v>11.58</v>
      </c>
      <c r="AG12">
        <v>11</v>
      </c>
      <c r="AH12">
        <v>10.55</v>
      </c>
      <c r="AI12">
        <v>10</v>
      </c>
      <c r="AJ12">
        <v>9.48</v>
      </c>
      <c r="AK12">
        <v>8.85</v>
      </c>
      <c r="AL12">
        <v>8.2100000000000009</v>
      </c>
      <c r="AM12">
        <v>7.61</v>
      </c>
      <c r="AN12">
        <v>6.93</v>
      </c>
      <c r="AO12">
        <v>6.35</v>
      </c>
      <c r="AP12">
        <v>5.93</v>
      </c>
      <c r="AQ12">
        <v>5.4</v>
      </c>
      <c r="AR12">
        <v>4.99</v>
      </c>
      <c r="AS12">
        <v>4.7300000000000004</v>
      </c>
      <c r="AT12">
        <v>4.46</v>
      </c>
      <c r="AU12">
        <v>4.25</v>
      </c>
      <c r="AV12">
        <v>4.09</v>
      </c>
      <c r="AW12">
        <v>3.94</v>
      </c>
      <c r="BB12">
        <v>3.28</v>
      </c>
      <c r="BG12">
        <v>2.0699999999999998</v>
      </c>
      <c r="BJ12">
        <v>0.6</v>
      </c>
    </row>
    <row r="13" spans="1:70" x14ac:dyDescent="0.3">
      <c r="A13">
        <v>2</v>
      </c>
      <c r="B13" t="s">
        <v>4</v>
      </c>
      <c r="C13">
        <v>32</v>
      </c>
      <c r="D13">
        <v>30.5</v>
      </c>
      <c r="E13">
        <v>29.55</v>
      </c>
      <c r="F13">
        <v>28.45</v>
      </c>
      <c r="G13">
        <v>27.5</v>
      </c>
      <c r="H13">
        <v>26.9</v>
      </c>
      <c r="I13">
        <v>26.3</v>
      </c>
      <c r="J13">
        <v>25.8</v>
      </c>
      <c r="K13">
        <v>25.2</v>
      </c>
      <c r="L13">
        <v>24.3</v>
      </c>
      <c r="M13">
        <v>23.15</v>
      </c>
      <c r="N13">
        <v>22.3</v>
      </c>
      <c r="O13">
        <v>21.75</v>
      </c>
      <c r="P13">
        <v>21.55</v>
      </c>
      <c r="Q13">
        <v>21.3</v>
      </c>
      <c r="R13">
        <v>20.75</v>
      </c>
      <c r="S13">
        <v>20.25</v>
      </c>
      <c r="T13">
        <v>19.75</v>
      </c>
      <c r="U13">
        <v>19.05</v>
      </c>
      <c r="V13">
        <v>18.5</v>
      </c>
      <c r="W13">
        <v>18</v>
      </c>
      <c r="X13">
        <v>17.45</v>
      </c>
      <c r="Y13">
        <v>17</v>
      </c>
      <c r="Z13">
        <v>16.3</v>
      </c>
      <c r="AA13">
        <v>15.7</v>
      </c>
      <c r="AB13">
        <v>15.2</v>
      </c>
      <c r="AC13">
        <v>14.5</v>
      </c>
      <c r="AD13">
        <v>13.71</v>
      </c>
      <c r="AE13">
        <v>13.02</v>
      </c>
      <c r="AF13">
        <v>12.48</v>
      </c>
      <c r="AG13">
        <v>11.77</v>
      </c>
      <c r="AH13">
        <v>11.24</v>
      </c>
      <c r="AI13">
        <v>10.58</v>
      </c>
      <c r="AJ13">
        <v>10.029999999999999</v>
      </c>
      <c r="AK13">
        <v>9.32</v>
      </c>
      <c r="AL13">
        <v>8.7100000000000009</v>
      </c>
      <c r="AM13">
        <v>8.1300000000000008</v>
      </c>
      <c r="AN13">
        <v>7.4</v>
      </c>
      <c r="AO13">
        <v>6.79</v>
      </c>
      <c r="AP13">
        <v>6.22</v>
      </c>
      <c r="AQ13">
        <v>5.65</v>
      </c>
      <c r="AR13">
        <v>5.23</v>
      </c>
      <c r="AW13">
        <v>4.3</v>
      </c>
      <c r="BB13">
        <v>3.3</v>
      </c>
      <c r="BG13">
        <v>2.2000000000000002</v>
      </c>
      <c r="BJ13">
        <v>0.6</v>
      </c>
    </row>
    <row r="14" spans="1:70" x14ac:dyDescent="0.3">
      <c r="A14">
        <v>4</v>
      </c>
      <c r="B14" t="s">
        <v>3</v>
      </c>
      <c r="C14">
        <v>28.3</v>
      </c>
      <c r="D14">
        <v>26.8</v>
      </c>
      <c r="E14">
        <v>25.85</v>
      </c>
      <c r="F14">
        <v>24.8</v>
      </c>
      <c r="G14">
        <v>23.75</v>
      </c>
      <c r="H14">
        <v>22.6</v>
      </c>
      <c r="I14">
        <v>22.2</v>
      </c>
      <c r="J14">
        <v>21.85</v>
      </c>
      <c r="K14">
        <v>21.35</v>
      </c>
      <c r="L14">
        <v>20.7</v>
      </c>
      <c r="M14">
        <v>20</v>
      </c>
      <c r="N14">
        <v>19.399999999999999</v>
      </c>
      <c r="O14">
        <v>18.8</v>
      </c>
      <c r="P14">
        <v>18.600000000000001</v>
      </c>
      <c r="Q14">
        <v>18.350000000000001</v>
      </c>
      <c r="R14">
        <v>18</v>
      </c>
      <c r="S14">
        <v>17.55</v>
      </c>
      <c r="T14">
        <v>17.05</v>
      </c>
      <c r="U14">
        <v>16.5</v>
      </c>
      <c r="V14">
        <v>16.100000000000001</v>
      </c>
      <c r="W14">
        <v>15.65</v>
      </c>
      <c r="X14">
        <v>15.2</v>
      </c>
      <c r="Y14">
        <v>14.67</v>
      </c>
      <c r="Z14">
        <v>14.16</v>
      </c>
      <c r="AA14">
        <v>13.66</v>
      </c>
      <c r="AB14">
        <v>13.22</v>
      </c>
      <c r="AC14">
        <v>12.54</v>
      </c>
      <c r="AD14">
        <v>11.78</v>
      </c>
      <c r="AE14">
        <v>11.13</v>
      </c>
      <c r="AF14">
        <v>10.38</v>
      </c>
      <c r="AG14">
        <v>9.7200000000000006</v>
      </c>
      <c r="AH14">
        <v>9.08</v>
      </c>
      <c r="AI14">
        <v>8.4700000000000006</v>
      </c>
      <c r="AJ14">
        <v>7.84</v>
      </c>
      <c r="AK14">
        <v>7.07</v>
      </c>
      <c r="AL14">
        <v>6.3</v>
      </c>
      <c r="AM14">
        <v>5.51</v>
      </c>
      <c r="AN14">
        <v>4.7</v>
      </c>
      <c r="AO14">
        <v>3.95</v>
      </c>
      <c r="AP14">
        <v>3.28</v>
      </c>
      <c r="AQ14">
        <v>2.63</v>
      </c>
      <c r="AR14">
        <v>2.2000000000000002</v>
      </c>
      <c r="AS14">
        <v>1.8</v>
      </c>
      <c r="AT14">
        <v>1.4</v>
      </c>
      <c r="AU14">
        <v>1.1000000000000001</v>
      </c>
      <c r="AV14">
        <v>0.9</v>
      </c>
      <c r="AW14">
        <v>0.56000000000000005</v>
      </c>
    </row>
    <row r="15" spans="1:70" x14ac:dyDescent="0.3">
      <c r="A15">
        <v>4</v>
      </c>
      <c r="B15" t="s">
        <v>4</v>
      </c>
      <c r="C15">
        <v>29.5</v>
      </c>
      <c r="D15">
        <v>27.9</v>
      </c>
      <c r="E15">
        <v>27.1</v>
      </c>
      <c r="F15">
        <v>26.2</v>
      </c>
      <c r="G15">
        <v>25.3</v>
      </c>
      <c r="H15">
        <v>24.75</v>
      </c>
      <c r="I15">
        <v>24.25</v>
      </c>
      <c r="J15">
        <v>23.75</v>
      </c>
      <c r="K15">
        <v>23.3</v>
      </c>
      <c r="L15">
        <v>22.5</v>
      </c>
      <c r="M15">
        <v>21.7</v>
      </c>
      <c r="N15">
        <v>21</v>
      </c>
      <c r="O15">
        <v>20.55</v>
      </c>
      <c r="P15">
        <v>20.3</v>
      </c>
      <c r="Q15">
        <v>20.100000000000001</v>
      </c>
      <c r="R15">
        <v>19.7</v>
      </c>
      <c r="S15">
        <v>19.25</v>
      </c>
      <c r="T15">
        <v>18.7</v>
      </c>
      <c r="U15">
        <v>18</v>
      </c>
      <c r="V15">
        <v>17.5</v>
      </c>
      <c r="W15">
        <v>17</v>
      </c>
      <c r="X15">
        <v>16.3</v>
      </c>
      <c r="Y15">
        <v>15.85</v>
      </c>
      <c r="Z15">
        <v>15.2</v>
      </c>
      <c r="AA15">
        <v>14.5</v>
      </c>
      <c r="AB15">
        <v>13.95</v>
      </c>
      <c r="AC15">
        <v>13.2</v>
      </c>
      <c r="AD15">
        <v>12.4</v>
      </c>
      <c r="AE15">
        <v>11.74</v>
      </c>
      <c r="AF15">
        <v>10.89</v>
      </c>
      <c r="AG15">
        <v>10.199999999999999</v>
      </c>
      <c r="AH15">
        <v>9.4700000000000006</v>
      </c>
      <c r="AI15">
        <v>8.81</v>
      </c>
      <c r="AJ15">
        <v>8.1</v>
      </c>
      <c r="AK15">
        <v>7.25</v>
      </c>
      <c r="AL15">
        <v>6.4</v>
      </c>
      <c r="AM15">
        <v>5.56</v>
      </c>
      <c r="AN15">
        <v>4.76</v>
      </c>
      <c r="AO15">
        <v>3.95</v>
      </c>
      <c r="AP15">
        <v>3.4</v>
      </c>
      <c r="AQ15">
        <v>2.66</v>
      </c>
      <c r="AR15">
        <v>2.2999999999999998</v>
      </c>
      <c r="AS15">
        <v>1.8</v>
      </c>
      <c r="AT15">
        <v>1.3</v>
      </c>
      <c r="AU15">
        <v>1.1000000000000001</v>
      </c>
      <c r="AV15">
        <v>0.8</v>
      </c>
      <c r="AW15">
        <v>0.5</v>
      </c>
    </row>
    <row r="16" spans="1:70" x14ac:dyDescent="0.3">
      <c r="A16">
        <v>6</v>
      </c>
      <c r="B16" t="s">
        <v>3</v>
      </c>
      <c r="C16">
        <v>26.7</v>
      </c>
      <c r="D16">
        <v>25.2</v>
      </c>
      <c r="E16">
        <v>24.15</v>
      </c>
      <c r="F16">
        <v>23.05</v>
      </c>
      <c r="G16">
        <v>22.05</v>
      </c>
      <c r="H16">
        <v>21.3</v>
      </c>
      <c r="I16">
        <v>20.75</v>
      </c>
      <c r="J16">
        <v>20.3</v>
      </c>
      <c r="K16">
        <v>19.850000000000001</v>
      </c>
      <c r="L16">
        <v>19.350000000000001</v>
      </c>
      <c r="M16">
        <v>18.75</v>
      </c>
      <c r="N16">
        <v>18.2</v>
      </c>
      <c r="O16">
        <v>17.75</v>
      </c>
      <c r="P16">
        <v>17.5</v>
      </c>
      <c r="Q16">
        <v>17.2</v>
      </c>
      <c r="R16">
        <v>16.850000000000001</v>
      </c>
      <c r="S16">
        <v>16.350000000000001</v>
      </c>
      <c r="T16">
        <v>15.85</v>
      </c>
      <c r="U16">
        <v>15.14</v>
      </c>
      <c r="V16">
        <v>14.65</v>
      </c>
      <c r="W16">
        <v>14.16</v>
      </c>
      <c r="X16">
        <v>13.63</v>
      </c>
      <c r="Y16">
        <v>13.15</v>
      </c>
      <c r="Z16">
        <v>12.61</v>
      </c>
      <c r="AA16">
        <v>12.02</v>
      </c>
      <c r="AB16">
        <v>11.56</v>
      </c>
      <c r="AC16">
        <v>10.84</v>
      </c>
      <c r="AD16">
        <v>10.039999999999999</v>
      </c>
      <c r="AE16">
        <v>9.23</v>
      </c>
      <c r="AF16">
        <v>8.4600000000000009</v>
      </c>
      <c r="AG16">
        <v>7.67</v>
      </c>
      <c r="AH16">
        <v>6.91</v>
      </c>
      <c r="AI16">
        <v>6.15</v>
      </c>
      <c r="AJ16">
        <v>5.42</v>
      </c>
      <c r="AK16">
        <v>4.76</v>
      </c>
      <c r="AL16">
        <v>4.03</v>
      </c>
      <c r="AM16">
        <v>3.1</v>
      </c>
      <c r="AN16">
        <v>2.06</v>
      </c>
      <c r="AO16">
        <v>1.2</v>
      </c>
      <c r="AP16">
        <v>0.6</v>
      </c>
    </row>
    <row r="17" spans="1:42" x14ac:dyDescent="0.3">
      <c r="A17">
        <v>6</v>
      </c>
      <c r="B17" t="s">
        <v>4</v>
      </c>
      <c r="C17">
        <v>26.5</v>
      </c>
      <c r="D17">
        <v>24.8</v>
      </c>
      <c r="E17">
        <v>24</v>
      </c>
      <c r="F17">
        <v>23.3</v>
      </c>
      <c r="G17">
        <v>22.65</v>
      </c>
      <c r="H17">
        <v>22.1</v>
      </c>
      <c r="I17">
        <v>21.7</v>
      </c>
      <c r="J17">
        <v>21.2</v>
      </c>
      <c r="K17">
        <v>20.75</v>
      </c>
      <c r="L17">
        <v>20.05</v>
      </c>
      <c r="M17">
        <v>19.350000000000001</v>
      </c>
      <c r="N17">
        <v>18.7</v>
      </c>
      <c r="O17">
        <v>18.2</v>
      </c>
      <c r="P17">
        <v>17.95</v>
      </c>
      <c r="Q17">
        <v>17.649999999999999</v>
      </c>
      <c r="R17">
        <v>17.2</v>
      </c>
      <c r="S17">
        <v>16.7</v>
      </c>
      <c r="T17">
        <v>16.2</v>
      </c>
      <c r="U17">
        <v>15.55</v>
      </c>
      <c r="V17">
        <v>15</v>
      </c>
      <c r="W17">
        <v>14.5</v>
      </c>
      <c r="X17">
        <v>13.9</v>
      </c>
      <c r="Y17">
        <v>13.25</v>
      </c>
      <c r="Z17">
        <v>12.66</v>
      </c>
      <c r="AA17">
        <v>11.99</v>
      </c>
      <c r="AB17">
        <v>11.38</v>
      </c>
      <c r="AC17">
        <v>10.7</v>
      </c>
      <c r="AD17">
        <v>9.8000000000000007</v>
      </c>
      <c r="AE17">
        <v>9.1199999999999992</v>
      </c>
      <c r="AF17">
        <v>8.42</v>
      </c>
      <c r="AG17">
        <v>7.69</v>
      </c>
      <c r="AH17">
        <v>6.9</v>
      </c>
      <c r="AI17">
        <v>6.31</v>
      </c>
      <c r="AJ17">
        <v>5.57</v>
      </c>
      <c r="AK17">
        <v>4.87</v>
      </c>
      <c r="AL17">
        <v>4.0999999999999996</v>
      </c>
      <c r="AM17">
        <v>3.1</v>
      </c>
      <c r="AN17">
        <v>1.96</v>
      </c>
      <c r="AO17">
        <v>1.18</v>
      </c>
      <c r="AP17">
        <v>0.61</v>
      </c>
    </row>
    <row r="18" spans="1:42" x14ac:dyDescent="0.3">
      <c r="A18">
        <v>8</v>
      </c>
      <c r="B18" t="s">
        <v>3</v>
      </c>
      <c r="C18">
        <v>25.4</v>
      </c>
      <c r="D18">
        <v>23.5</v>
      </c>
      <c r="E18">
        <v>22.7</v>
      </c>
      <c r="F18">
        <v>21.7</v>
      </c>
      <c r="G18">
        <v>20.8</v>
      </c>
      <c r="H18">
        <v>20.2</v>
      </c>
      <c r="I18">
        <v>19.600000000000001</v>
      </c>
      <c r="J18">
        <v>19.2</v>
      </c>
      <c r="K18">
        <v>18.600000000000001</v>
      </c>
      <c r="L18">
        <v>18</v>
      </c>
      <c r="M18">
        <v>17.3</v>
      </c>
      <c r="N18">
        <v>16.7</v>
      </c>
      <c r="O18">
        <v>16.3</v>
      </c>
      <c r="P18">
        <v>16.100000000000001</v>
      </c>
      <c r="Q18">
        <v>15.8</v>
      </c>
      <c r="R18">
        <v>15</v>
      </c>
      <c r="S18">
        <v>14.5</v>
      </c>
      <c r="T18">
        <v>13.96</v>
      </c>
      <c r="U18">
        <v>13.33</v>
      </c>
      <c r="V18">
        <v>12.75</v>
      </c>
      <c r="W18">
        <v>12.17</v>
      </c>
      <c r="X18">
        <v>11.6</v>
      </c>
      <c r="Y18">
        <v>10.99</v>
      </c>
      <c r="Z18">
        <v>10.35</v>
      </c>
      <c r="AA18">
        <v>9.6300000000000008</v>
      </c>
      <c r="AB18">
        <v>9</v>
      </c>
      <c r="AC18">
        <v>8.4499999999999993</v>
      </c>
      <c r="AD18">
        <v>7.63</v>
      </c>
      <c r="AE18">
        <v>6.78</v>
      </c>
      <c r="AF18">
        <v>5.67</v>
      </c>
      <c r="AG18">
        <v>4.47</v>
      </c>
      <c r="AH18">
        <v>3.68</v>
      </c>
      <c r="AI18">
        <v>2.73</v>
      </c>
      <c r="AJ18">
        <v>2.2799999999999998</v>
      </c>
      <c r="AK18">
        <v>1.8</v>
      </c>
      <c r="AL18">
        <v>1.4</v>
      </c>
      <c r="AM18">
        <v>0.7</v>
      </c>
      <c r="AO18" t="s">
        <v>2</v>
      </c>
    </row>
    <row r="19" spans="1:42" x14ac:dyDescent="0.3">
      <c r="A19">
        <v>8</v>
      </c>
      <c r="B19" t="s">
        <v>4</v>
      </c>
      <c r="C19">
        <v>27.3</v>
      </c>
      <c r="D19">
        <v>25.9</v>
      </c>
      <c r="E19">
        <v>24.9</v>
      </c>
      <c r="F19">
        <v>24.1</v>
      </c>
      <c r="G19">
        <v>23.3</v>
      </c>
      <c r="H19">
        <v>22.6</v>
      </c>
      <c r="I19">
        <v>21.9</v>
      </c>
      <c r="J19">
        <v>21.3</v>
      </c>
      <c r="K19">
        <v>20.7</v>
      </c>
      <c r="L19">
        <v>20</v>
      </c>
      <c r="M19">
        <v>19.3</v>
      </c>
      <c r="N19">
        <v>18.55</v>
      </c>
      <c r="O19">
        <v>17.7</v>
      </c>
      <c r="P19">
        <v>17.399999999999999</v>
      </c>
      <c r="Q19">
        <v>17.100000000000001</v>
      </c>
      <c r="R19">
        <v>16.5</v>
      </c>
      <c r="S19">
        <v>15.9</v>
      </c>
      <c r="T19">
        <v>15.3</v>
      </c>
      <c r="U19">
        <v>14.4</v>
      </c>
      <c r="V19">
        <v>13.7</v>
      </c>
      <c r="W19">
        <v>13</v>
      </c>
      <c r="X19">
        <v>12.1</v>
      </c>
      <c r="Y19">
        <v>11.5</v>
      </c>
      <c r="Z19">
        <v>10.7</v>
      </c>
      <c r="AA19">
        <v>10</v>
      </c>
      <c r="AB19">
        <v>9.4</v>
      </c>
      <c r="AC19">
        <v>8.5500000000000007</v>
      </c>
      <c r="AD19">
        <v>7.74</v>
      </c>
      <c r="AE19">
        <v>6.92</v>
      </c>
      <c r="AF19">
        <v>5.82</v>
      </c>
      <c r="AG19">
        <v>4.8899999999999997</v>
      </c>
      <c r="AH19">
        <v>3.9</v>
      </c>
      <c r="AI19">
        <v>3.3</v>
      </c>
      <c r="AJ19">
        <v>2.7</v>
      </c>
      <c r="AK19">
        <v>2.2000000000000002</v>
      </c>
      <c r="AL19">
        <v>1.2</v>
      </c>
      <c r="AM19">
        <v>0.7</v>
      </c>
    </row>
    <row r="20" spans="1:42" x14ac:dyDescent="0.3">
      <c r="A20">
        <v>10</v>
      </c>
      <c r="B20" t="s">
        <v>3</v>
      </c>
      <c r="C20">
        <v>22.5</v>
      </c>
      <c r="D20">
        <v>21</v>
      </c>
      <c r="E20">
        <v>20.3</v>
      </c>
      <c r="F20">
        <v>19.5</v>
      </c>
      <c r="G20">
        <v>18.7</v>
      </c>
      <c r="H20">
        <v>18</v>
      </c>
      <c r="I20">
        <v>17.5</v>
      </c>
      <c r="J20">
        <v>17</v>
      </c>
      <c r="K20">
        <v>16.600000000000001</v>
      </c>
      <c r="L20">
        <v>16</v>
      </c>
      <c r="M20">
        <v>15.35</v>
      </c>
      <c r="N20">
        <v>14.8</v>
      </c>
      <c r="O20">
        <v>14.2</v>
      </c>
      <c r="P20">
        <v>13.8</v>
      </c>
      <c r="Q20">
        <v>13.58</v>
      </c>
      <c r="R20">
        <v>13.14</v>
      </c>
      <c r="S20">
        <v>12.54</v>
      </c>
      <c r="T20">
        <v>12</v>
      </c>
      <c r="U20">
        <v>11.38</v>
      </c>
      <c r="V20">
        <v>10.85</v>
      </c>
      <c r="W20">
        <v>10.25</v>
      </c>
      <c r="X20">
        <v>9.57</v>
      </c>
      <c r="Y20">
        <v>8.89</v>
      </c>
      <c r="Z20">
        <v>8.07</v>
      </c>
      <c r="AA20">
        <v>7.23</v>
      </c>
      <c r="AB20">
        <v>6.34</v>
      </c>
      <c r="AC20">
        <v>5.5</v>
      </c>
      <c r="AD20">
        <v>4.4000000000000004</v>
      </c>
      <c r="AE20">
        <v>3.31</v>
      </c>
      <c r="AF20">
        <v>2.2000000000000002</v>
      </c>
      <c r="AG20">
        <v>1.1499999999999999</v>
      </c>
      <c r="AH20">
        <v>0.6</v>
      </c>
    </row>
    <row r="21" spans="1:42" x14ac:dyDescent="0.3">
      <c r="A21">
        <v>10</v>
      </c>
      <c r="B21" t="s">
        <v>4</v>
      </c>
      <c r="C21">
        <v>23</v>
      </c>
      <c r="D21">
        <v>21.85</v>
      </c>
      <c r="E21">
        <v>21.1</v>
      </c>
      <c r="F21">
        <v>20.45</v>
      </c>
      <c r="G21">
        <v>19.75</v>
      </c>
      <c r="H21">
        <v>19.2</v>
      </c>
      <c r="I21">
        <v>18.75</v>
      </c>
      <c r="J21">
        <v>18.3</v>
      </c>
      <c r="K21">
        <v>17.8</v>
      </c>
      <c r="L21">
        <v>17.25</v>
      </c>
      <c r="M21">
        <v>16.399999999999999</v>
      </c>
      <c r="N21">
        <v>15.6</v>
      </c>
      <c r="O21">
        <v>15.05</v>
      </c>
      <c r="P21">
        <v>14.61</v>
      </c>
      <c r="Q21">
        <v>14.27</v>
      </c>
      <c r="R21">
        <v>13.83</v>
      </c>
      <c r="S21">
        <v>13.28</v>
      </c>
      <c r="T21">
        <v>12.58</v>
      </c>
      <c r="U21">
        <v>11.81</v>
      </c>
      <c r="V21">
        <v>11.16</v>
      </c>
      <c r="W21">
        <v>10.49</v>
      </c>
      <c r="X21">
        <v>9.56</v>
      </c>
      <c r="Y21">
        <v>8.89</v>
      </c>
      <c r="Z21">
        <v>8.01</v>
      </c>
      <c r="AA21">
        <v>7.08</v>
      </c>
      <c r="AB21">
        <v>6.35</v>
      </c>
      <c r="AC21">
        <v>5.38</v>
      </c>
      <c r="AD21">
        <v>4.29</v>
      </c>
      <c r="AE21">
        <v>3.3</v>
      </c>
      <c r="AF21">
        <v>2.17</v>
      </c>
      <c r="AG21">
        <v>1.19</v>
      </c>
      <c r="AH21">
        <v>0.6</v>
      </c>
    </row>
    <row r="22" spans="1:42" x14ac:dyDescent="0.3">
      <c r="A22">
        <v>12</v>
      </c>
      <c r="B22" t="s">
        <v>3</v>
      </c>
      <c r="C22">
        <v>20.2</v>
      </c>
      <c r="D22">
        <v>18.899999999999999</v>
      </c>
      <c r="E22">
        <v>18.2</v>
      </c>
      <c r="F22">
        <v>17.3</v>
      </c>
      <c r="G22">
        <v>16.600000000000001</v>
      </c>
      <c r="H22">
        <v>15.85</v>
      </c>
      <c r="I22">
        <v>15.3</v>
      </c>
      <c r="J22">
        <v>15</v>
      </c>
      <c r="K22">
        <v>14.58</v>
      </c>
      <c r="L22">
        <v>14.13</v>
      </c>
      <c r="M22">
        <v>13.46</v>
      </c>
      <c r="N22">
        <v>12.84</v>
      </c>
      <c r="O22">
        <v>12.17</v>
      </c>
      <c r="P22">
        <v>11.75</v>
      </c>
      <c r="Q22">
        <v>11.44</v>
      </c>
      <c r="R22">
        <v>11.08</v>
      </c>
      <c r="S22">
        <v>10.56</v>
      </c>
      <c r="T22">
        <v>10</v>
      </c>
      <c r="U22">
        <v>9.33</v>
      </c>
      <c r="V22">
        <v>8.69</v>
      </c>
      <c r="W22">
        <v>8.14</v>
      </c>
      <c r="X22">
        <v>7.39</v>
      </c>
      <c r="Y22">
        <v>6.68</v>
      </c>
      <c r="Z22">
        <v>5.89</v>
      </c>
      <c r="AA22">
        <v>4.88</v>
      </c>
      <c r="AB22">
        <v>3.9</v>
      </c>
      <c r="AC22">
        <v>2.97</v>
      </c>
      <c r="AD22">
        <v>1.92</v>
      </c>
      <c r="AE22">
        <v>1.22</v>
      </c>
      <c r="AF22">
        <v>0.7</v>
      </c>
    </row>
    <row r="23" spans="1:42" x14ac:dyDescent="0.3">
      <c r="A23">
        <v>12</v>
      </c>
      <c r="B23" t="s">
        <v>4</v>
      </c>
      <c r="C23">
        <v>20.3</v>
      </c>
      <c r="D23">
        <v>19.2</v>
      </c>
      <c r="E23">
        <v>18.399999999999999</v>
      </c>
      <c r="F23">
        <v>17.75</v>
      </c>
      <c r="G23">
        <v>17.100000000000001</v>
      </c>
      <c r="H23">
        <v>16.5</v>
      </c>
      <c r="I23">
        <v>16.100000000000001</v>
      </c>
      <c r="J23">
        <v>15.55</v>
      </c>
      <c r="K23">
        <v>15.1</v>
      </c>
      <c r="L23">
        <v>14.5</v>
      </c>
      <c r="M23">
        <v>13.67</v>
      </c>
      <c r="N23">
        <v>12.92</v>
      </c>
      <c r="O23">
        <v>12.38</v>
      </c>
      <c r="P23">
        <v>11.96</v>
      </c>
      <c r="Q23">
        <v>11.63</v>
      </c>
      <c r="R23">
        <v>11.29</v>
      </c>
      <c r="S23">
        <v>10.73</v>
      </c>
      <c r="T23">
        <v>10.06</v>
      </c>
      <c r="U23">
        <v>9.32</v>
      </c>
      <c r="V23">
        <v>8.7100000000000009</v>
      </c>
      <c r="W23">
        <v>8.09</v>
      </c>
      <c r="X23">
        <v>7.32</v>
      </c>
      <c r="Y23">
        <v>6.62</v>
      </c>
      <c r="Z23">
        <v>5.7</v>
      </c>
      <c r="AA23">
        <v>4.6500000000000004</v>
      </c>
      <c r="AB23">
        <v>3.7</v>
      </c>
      <c r="AC23">
        <v>2.8</v>
      </c>
      <c r="AD23">
        <v>1.96</v>
      </c>
      <c r="AE23">
        <v>1.21</v>
      </c>
      <c r="AF23">
        <v>0.7</v>
      </c>
    </row>
    <row r="24" spans="1:42" x14ac:dyDescent="0.3">
      <c r="A24">
        <v>14</v>
      </c>
      <c r="B24" t="s">
        <v>3</v>
      </c>
      <c r="C24">
        <v>18.3</v>
      </c>
      <c r="D24">
        <v>17.100000000000001</v>
      </c>
      <c r="E24">
        <v>16.399999999999999</v>
      </c>
      <c r="F24">
        <v>15.6</v>
      </c>
      <c r="G24">
        <v>14.8</v>
      </c>
      <c r="H24">
        <v>14.1</v>
      </c>
      <c r="I24">
        <v>13.7</v>
      </c>
      <c r="J24">
        <v>13.11</v>
      </c>
      <c r="K24">
        <v>12.6</v>
      </c>
      <c r="L24">
        <v>12.1</v>
      </c>
      <c r="M24">
        <v>11.47</v>
      </c>
      <c r="N24">
        <v>10.8</v>
      </c>
      <c r="O24">
        <v>10.28</v>
      </c>
      <c r="P24">
        <v>9.8699999999999992</v>
      </c>
      <c r="Q24">
        <v>9.57</v>
      </c>
      <c r="R24">
        <v>9.17</v>
      </c>
      <c r="S24">
        <v>8.5399999999999991</v>
      </c>
      <c r="T24">
        <v>7.84</v>
      </c>
      <c r="U24">
        <v>7.12</v>
      </c>
      <c r="V24">
        <v>6.4</v>
      </c>
      <c r="W24">
        <v>5.78</v>
      </c>
      <c r="X24">
        <v>5.03</v>
      </c>
      <c r="Y24">
        <v>4.25</v>
      </c>
      <c r="Z24">
        <v>3.28</v>
      </c>
      <c r="AA24">
        <v>2.36</v>
      </c>
      <c r="AB24">
        <v>1.3</v>
      </c>
      <c r="AC24">
        <v>0.6</v>
      </c>
    </row>
    <row r="25" spans="1:42" x14ac:dyDescent="0.3">
      <c r="A25">
        <v>14</v>
      </c>
      <c r="B25" t="s">
        <v>4</v>
      </c>
      <c r="C25">
        <v>17.8</v>
      </c>
      <c r="D25">
        <v>16.8</v>
      </c>
      <c r="E25">
        <v>16</v>
      </c>
      <c r="F25">
        <v>15.3</v>
      </c>
      <c r="G25">
        <v>14.62</v>
      </c>
      <c r="H25">
        <v>14.03</v>
      </c>
      <c r="I25">
        <v>13.58</v>
      </c>
      <c r="J25">
        <v>13.16</v>
      </c>
      <c r="K25">
        <v>12.53</v>
      </c>
      <c r="L25">
        <v>11.98</v>
      </c>
      <c r="M25">
        <v>11.34</v>
      </c>
      <c r="N25">
        <v>10.64</v>
      </c>
      <c r="O25">
        <v>10.039999999999999</v>
      </c>
      <c r="P25">
        <v>9.57</v>
      </c>
      <c r="Q25">
        <v>9.27</v>
      </c>
      <c r="R25">
        <v>8.83</v>
      </c>
      <c r="S25">
        <v>8.32</v>
      </c>
      <c r="T25">
        <v>7.67</v>
      </c>
      <c r="U25">
        <v>6.98</v>
      </c>
      <c r="V25">
        <v>6.32</v>
      </c>
      <c r="W25">
        <v>5.69</v>
      </c>
      <c r="X25">
        <v>4.96</v>
      </c>
      <c r="Y25">
        <v>4.24</v>
      </c>
      <c r="Z25">
        <v>3.32</v>
      </c>
      <c r="AA25">
        <v>2.34</v>
      </c>
      <c r="AB25">
        <v>1.32</v>
      </c>
      <c r="AC25">
        <v>0.6</v>
      </c>
    </row>
    <row r="26" spans="1:42" x14ac:dyDescent="0.3">
      <c r="A26">
        <v>16</v>
      </c>
      <c r="B26" t="s">
        <v>3</v>
      </c>
      <c r="C26">
        <v>15.6</v>
      </c>
      <c r="D26">
        <v>14.63</v>
      </c>
      <c r="E26">
        <v>13.84</v>
      </c>
      <c r="F26">
        <v>13.19</v>
      </c>
      <c r="G26">
        <v>12.37</v>
      </c>
      <c r="H26">
        <v>11.74</v>
      </c>
      <c r="I26">
        <v>11.31</v>
      </c>
      <c r="J26">
        <v>10.82</v>
      </c>
      <c r="K26">
        <v>10.3</v>
      </c>
      <c r="L26">
        <v>9.83</v>
      </c>
      <c r="M26">
        <v>9.1999999999999993</v>
      </c>
      <c r="N26">
        <v>8.57</v>
      </c>
      <c r="O26">
        <v>8</v>
      </c>
      <c r="P26">
        <v>7.34</v>
      </c>
      <c r="Q26">
        <v>6.87</v>
      </c>
      <c r="R26">
        <v>6.36</v>
      </c>
      <c r="S26">
        <v>5.65</v>
      </c>
      <c r="T26">
        <v>4.8899999999999997</v>
      </c>
      <c r="U26">
        <v>4.1900000000000004</v>
      </c>
      <c r="V26">
        <v>3.48</v>
      </c>
      <c r="W26">
        <v>2.62</v>
      </c>
      <c r="X26">
        <v>1.93</v>
      </c>
      <c r="Y26">
        <v>0.97</v>
      </c>
      <c r="Z26">
        <v>0.6</v>
      </c>
    </row>
    <row r="27" spans="1:42" x14ac:dyDescent="0.3">
      <c r="A27">
        <v>16</v>
      </c>
      <c r="B27" t="s">
        <v>4</v>
      </c>
      <c r="C27">
        <v>14.99</v>
      </c>
      <c r="D27">
        <v>13.78</v>
      </c>
      <c r="E27">
        <v>13.17</v>
      </c>
      <c r="F27">
        <v>12.55</v>
      </c>
      <c r="G27">
        <v>11.86</v>
      </c>
      <c r="H27">
        <v>11.4</v>
      </c>
      <c r="I27">
        <v>10.95</v>
      </c>
      <c r="J27">
        <v>10.46</v>
      </c>
      <c r="K27">
        <v>10.02</v>
      </c>
      <c r="L27">
        <v>9.5500000000000007</v>
      </c>
      <c r="M27">
        <v>8.99</v>
      </c>
      <c r="N27">
        <v>8.3800000000000008</v>
      </c>
      <c r="O27">
        <v>7.79</v>
      </c>
      <c r="P27">
        <v>7.1</v>
      </c>
      <c r="Q27">
        <v>6.68</v>
      </c>
      <c r="R27">
        <v>6.09</v>
      </c>
      <c r="S27">
        <v>5.52</v>
      </c>
      <c r="T27">
        <v>4.7300000000000004</v>
      </c>
      <c r="U27">
        <v>4.05</v>
      </c>
      <c r="V27">
        <v>3.33</v>
      </c>
      <c r="W27">
        <v>2.56</v>
      </c>
      <c r="X27">
        <v>1.78</v>
      </c>
      <c r="Y27">
        <v>1.25</v>
      </c>
      <c r="Z27">
        <v>0.74</v>
      </c>
    </row>
    <row r="28" spans="1:42" x14ac:dyDescent="0.3">
      <c r="A28">
        <v>18</v>
      </c>
      <c r="B28" t="s">
        <v>3</v>
      </c>
      <c r="C28">
        <v>12.7</v>
      </c>
      <c r="D28">
        <v>12</v>
      </c>
      <c r="E28">
        <v>11.1</v>
      </c>
      <c r="F28">
        <v>10.5</v>
      </c>
      <c r="G28">
        <v>10.1</v>
      </c>
      <c r="H28">
        <v>9.2799999999999994</v>
      </c>
      <c r="I28">
        <v>8.81</v>
      </c>
      <c r="J28">
        <v>8.3000000000000007</v>
      </c>
      <c r="K28">
        <v>7.94</v>
      </c>
      <c r="L28">
        <v>7.54</v>
      </c>
      <c r="M28">
        <v>7.02</v>
      </c>
      <c r="N28">
        <v>6.39</v>
      </c>
      <c r="O28">
        <v>5.81</v>
      </c>
      <c r="P28">
        <v>5.3</v>
      </c>
      <c r="Q28">
        <v>5</v>
      </c>
      <c r="R28">
        <v>4.43</v>
      </c>
      <c r="S28">
        <v>3.75</v>
      </c>
      <c r="T28">
        <v>2.96</v>
      </c>
      <c r="U28">
        <v>2.0299999999999998</v>
      </c>
      <c r="V28">
        <v>1.3</v>
      </c>
      <c r="W28">
        <v>0.6</v>
      </c>
    </row>
    <row r="29" spans="1:42" x14ac:dyDescent="0.3">
      <c r="A29">
        <v>18</v>
      </c>
      <c r="B29" t="s">
        <v>4</v>
      </c>
      <c r="C29">
        <v>12.89</v>
      </c>
      <c r="D29">
        <v>11.78</v>
      </c>
      <c r="E29">
        <v>11.18</v>
      </c>
      <c r="F29">
        <v>10.47</v>
      </c>
      <c r="G29">
        <v>9.83</v>
      </c>
      <c r="H29">
        <v>9.2200000000000006</v>
      </c>
      <c r="I29">
        <v>8.8000000000000007</v>
      </c>
      <c r="J29">
        <v>8.3000000000000007</v>
      </c>
      <c r="K29">
        <v>7.92</v>
      </c>
      <c r="L29">
        <v>7.47</v>
      </c>
      <c r="M29">
        <v>6.96</v>
      </c>
      <c r="N29">
        <v>6.37</v>
      </c>
      <c r="O29">
        <v>5.7</v>
      </c>
      <c r="P29">
        <v>5.2</v>
      </c>
      <c r="Q29">
        <v>4.92</v>
      </c>
      <c r="R29">
        <v>4.4000000000000004</v>
      </c>
      <c r="S29">
        <v>3.82</v>
      </c>
      <c r="T29">
        <v>2.96</v>
      </c>
      <c r="U29">
        <v>1.94</v>
      </c>
      <c r="V29">
        <v>1.23</v>
      </c>
      <c r="W29">
        <v>0.6</v>
      </c>
    </row>
    <row r="30" spans="1:42" x14ac:dyDescent="0.3">
      <c r="A30">
        <v>20</v>
      </c>
      <c r="B30" t="s">
        <v>3</v>
      </c>
      <c r="C30">
        <v>10.029999999999999</v>
      </c>
      <c r="D30">
        <v>9.0500000000000007</v>
      </c>
      <c r="E30">
        <v>8.3800000000000008</v>
      </c>
      <c r="F30">
        <v>7.81</v>
      </c>
      <c r="G30">
        <v>7.12</v>
      </c>
      <c r="H30">
        <v>6.46</v>
      </c>
      <c r="I30">
        <v>6</v>
      </c>
      <c r="J30">
        <v>5.45</v>
      </c>
      <c r="K30">
        <v>4.9800000000000004</v>
      </c>
      <c r="L30">
        <v>4.41</v>
      </c>
      <c r="M30">
        <v>3.77</v>
      </c>
      <c r="N30">
        <v>3.14</v>
      </c>
      <c r="O30">
        <v>2.42</v>
      </c>
      <c r="P30">
        <v>1.9</v>
      </c>
      <c r="Q30">
        <v>1.6</v>
      </c>
      <c r="R30">
        <v>1.1000000000000001</v>
      </c>
      <c r="S30">
        <v>0.6</v>
      </c>
    </row>
    <row r="31" spans="1:42" x14ac:dyDescent="0.3">
      <c r="A31">
        <v>20</v>
      </c>
      <c r="B31" t="s">
        <v>4</v>
      </c>
      <c r="C31">
        <v>9.92</v>
      </c>
      <c r="D31">
        <v>8.91</v>
      </c>
      <c r="E31">
        <v>8.31</v>
      </c>
      <c r="F31">
        <v>7.74</v>
      </c>
      <c r="G31">
        <v>7.14</v>
      </c>
      <c r="H31">
        <v>6.54</v>
      </c>
      <c r="I31">
        <v>5.92</v>
      </c>
      <c r="J31">
        <v>5.4</v>
      </c>
      <c r="K31">
        <v>4.97</v>
      </c>
      <c r="L31">
        <v>4.4400000000000004</v>
      </c>
      <c r="M31">
        <v>3.79</v>
      </c>
      <c r="N31">
        <v>3.11</v>
      </c>
      <c r="O31">
        <v>2.4500000000000002</v>
      </c>
      <c r="P31">
        <v>1.92</v>
      </c>
      <c r="Q31">
        <v>1.6</v>
      </c>
      <c r="R31">
        <v>1.1000000000000001</v>
      </c>
      <c r="S31">
        <v>0.6</v>
      </c>
    </row>
    <row r="32" spans="1:42" x14ac:dyDescent="0.3">
      <c r="A32">
        <v>22</v>
      </c>
      <c r="B32" t="s">
        <v>3</v>
      </c>
      <c r="C32">
        <v>7.01</v>
      </c>
      <c r="D32">
        <v>6.17</v>
      </c>
      <c r="E32">
        <v>5.44</v>
      </c>
      <c r="F32">
        <v>4.76</v>
      </c>
      <c r="G32">
        <v>4.1399999999999997</v>
      </c>
      <c r="H32">
        <v>3.42</v>
      </c>
      <c r="I32">
        <v>2.85</v>
      </c>
      <c r="J32">
        <v>2.16</v>
      </c>
      <c r="K32">
        <v>1.64</v>
      </c>
      <c r="L32">
        <v>1.2</v>
      </c>
      <c r="M32">
        <v>0.6</v>
      </c>
    </row>
    <row r="33" spans="1:70" x14ac:dyDescent="0.3">
      <c r="A33">
        <v>22</v>
      </c>
      <c r="B33" t="s">
        <v>4</v>
      </c>
      <c r="C33">
        <v>6.9</v>
      </c>
      <c r="D33">
        <v>6.07</v>
      </c>
      <c r="E33">
        <v>5.39</v>
      </c>
      <c r="F33">
        <v>4.72</v>
      </c>
      <c r="G33">
        <v>4.22</v>
      </c>
      <c r="H33">
        <v>3.49</v>
      </c>
      <c r="I33">
        <v>3.01</v>
      </c>
      <c r="J33">
        <v>2.19</v>
      </c>
      <c r="K33">
        <v>1.7</v>
      </c>
      <c r="L33">
        <v>1.1200000000000001</v>
      </c>
      <c r="M33">
        <v>0.6</v>
      </c>
    </row>
    <row r="34" spans="1:70" x14ac:dyDescent="0.3">
      <c r="A34">
        <v>24</v>
      </c>
      <c r="B34" t="s">
        <v>3</v>
      </c>
      <c r="C34">
        <v>2.8</v>
      </c>
      <c r="D34">
        <v>2.2000000000000002</v>
      </c>
      <c r="E34">
        <v>1.6</v>
      </c>
      <c r="F34">
        <v>1.2</v>
      </c>
      <c r="G34">
        <v>0.6</v>
      </c>
    </row>
    <row r="35" spans="1:70" x14ac:dyDescent="0.3">
      <c r="A35">
        <v>24</v>
      </c>
      <c r="B35" t="s">
        <v>4</v>
      </c>
      <c r="C35">
        <v>2.8</v>
      </c>
      <c r="D35">
        <v>2.2000000000000002</v>
      </c>
      <c r="E35">
        <v>1.6</v>
      </c>
      <c r="F35">
        <v>1.2</v>
      </c>
      <c r="G35">
        <v>0.6</v>
      </c>
    </row>
    <row r="37" spans="1:70" x14ac:dyDescent="0.3">
      <c r="A37" s="1" t="s">
        <v>37</v>
      </c>
    </row>
    <row r="38" spans="1:70" x14ac:dyDescent="0.3">
      <c r="C38" t="s">
        <v>40</v>
      </c>
      <c r="D38" t="s">
        <v>41</v>
      </c>
    </row>
    <row r="39" spans="1:70" x14ac:dyDescent="0.3">
      <c r="B39" t="s">
        <v>43</v>
      </c>
      <c r="C39">
        <v>2018</v>
      </c>
      <c r="D39">
        <v>2018</v>
      </c>
      <c r="E39">
        <v>2017</v>
      </c>
      <c r="F39">
        <v>2016</v>
      </c>
      <c r="G39">
        <v>2015</v>
      </c>
      <c r="H39">
        <v>2014</v>
      </c>
      <c r="I39">
        <v>2013</v>
      </c>
      <c r="J39">
        <v>2012</v>
      </c>
      <c r="K39">
        <v>2011</v>
      </c>
      <c r="L39">
        <v>2010</v>
      </c>
      <c r="M39">
        <v>2009</v>
      </c>
      <c r="N39">
        <v>2008</v>
      </c>
      <c r="O39">
        <v>2007</v>
      </c>
      <c r="P39">
        <v>2006</v>
      </c>
      <c r="Q39">
        <v>2005</v>
      </c>
      <c r="R39">
        <v>2004</v>
      </c>
      <c r="S39">
        <v>2003</v>
      </c>
      <c r="T39">
        <v>2002</v>
      </c>
      <c r="U39">
        <v>2001</v>
      </c>
      <c r="V39">
        <v>2000</v>
      </c>
      <c r="W39">
        <v>1999</v>
      </c>
      <c r="X39">
        <v>1998</v>
      </c>
      <c r="Y39">
        <v>1997</v>
      </c>
      <c r="Z39">
        <v>1996</v>
      </c>
      <c r="AA39">
        <v>1995</v>
      </c>
      <c r="AB39">
        <v>1994</v>
      </c>
      <c r="AC39">
        <v>1993</v>
      </c>
      <c r="AD39">
        <v>1992</v>
      </c>
      <c r="AE39">
        <v>1991</v>
      </c>
      <c r="AF39">
        <v>1990</v>
      </c>
      <c r="AG39">
        <v>1989</v>
      </c>
      <c r="AH39">
        <v>1988</v>
      </c>
      <c r="AI39">
        <v>1987</v>
      </c>
      <c r="AJ39">
        <v>1986</v>
      </c>
      <c r="AK39">
        <v>1985</v>
      </c>
      <c r="AL39">
        <v>1984</v>
      </c>
      <c r="AM39">
        <v>1983</v>
      </c>
      <c r="AN39">
        <v>1982</v>
      </c>
      <c r="AO39">
        <v>1981</v>
      </c>
      <c r="AP39">
        <v>1980</v>
      </c>
      <c r="AQ39">
        <v>1979</v>
      </c>
      <c r="AR39">
        <v>1978</v>
      </c>
      <c r="AS39">
        <v>1977</v>
      </c>
      <c r="AT39">
        <v>1976</v>
      </c>
      <c r="AU39">
        <v>1975</v>
      </c>
      <c r="AV39">
        <v>1974</v>
      </c>
      <c r="AW39">
        <v>1973</v>
      </c>
      <c r="AX39">
        <v>1972</v>
      </c>
      <c r="AY39">
        <v>1971</v>
      </c>
      <c r="AZ39">
        <v>1970</v>
      </c>
      <c r="BA39">
        <v>1969</v>
      </c>
      <c r="BB39">
        <v>1968</v>
      </c>
      <c r="BC39">
        <v>1967</v>
      </c>
      <c r="BD39">
        <v>1966</v>
      </c>
      <c r="BE39">
        <v>1965</v>
      </c>
      <c r="BF39">
        <v>1964</v>
      </c>
      <c r="BG39">
        <v>1963</v>
      </c>
      <c r="BH39">
        <v>1962</v>
      </c>
      <c r="BI39">
        <v>1961</v>
      </c>
      <c r="BJ39">
        <v>1960</v>
      </c>
      <c r="BK39">
        <v>1959</v>
      </c>
      <c r="BL39">
        <v>1958</v>
      </c>
      <c r="BM39">
        <v>1957</v>
      </c>
      <c r="BN39">
        <v>1956</v>
      </c>
      <c r="BO39">
        <v>1955</v>
      </c>
      <c r="BP39">
        <v>1954</v>
      </c>
      <c r="BQ39">
        <v>1953</v>
      </c>
      <c r="BR39">
        <v>1952</v>
      </c>
    </row>
    <row r="40" spans="1:70" x14ac:dyDescent="0.3">
      <c r="B40" t="s">
        <v>44</v>
      </c>
      <c r="C40">
        <v>0</v>
      </c>
      <c r="D40">
        <v>0</v>
      </c>
      <c r="E40">
        <v>1</v>
      </c>
      <c r="F40">
        <v>2</v>
      </c>
      <c r="G40">
        <v>3</v>
      </c>
      <c r="H40">
        <v>4</v>
      </c>
      <c r="I40">
        <v>5</v>
      </c>
      <c r="J40">
        <v>6</v>
      </c>
      <c r="K40">
        <v>7</v>
      </c>
      <c r="L40">
        <v>8</v>
      </c>
      <c r="M40">
        <v>9</v>
      </c>
      <c r="N40">
        <v>10</v>
      </c>
      <c r="O40">
        <v>11</v>
      </c>
      <c r="P40">
        <v>12</v>
      </c>
      <c r="Q40">
        <v>13</v>
      </c>
      <c r="R40">
        <v>14</v>
      </c>
      <c r="S40">
        <v>15</v>
      </c>
      <c r="T40">
        <v>16</v>
      </c>
      <c r="U40">
        <v>17</v>
      </c>
      <c r="V40">
        <v>18</v>
      </c>
      <c r="W40">
        <v>19</v>
      </c>
      <c r="X40">
        <v>20</v>
      </c>
      <c r="Y40">
        <v>21</v>
      </c>
      <c r="Z40">
        <v>22</v>
      </c>
      <c r="AA40">
        <v>23</v>
      </c>
      <c r="AB40">
        <v>24</v>
      </c>
      <c r="AC40">
        <v>25</v>
      </c>
      <c r="AD40">
        <v>26</v>
      </c>
      <c r="AE40">
        <v>27</v>
      </c>
      <c r="AF40">
        <v>28</v>
      </c>
      <c r="AG40">
        <v>29</v>
      </c>
      <c r="AH40">
        <v>30</v>
      </c>
      <c r="AI40">
        <v>31</v>
      </c>
      <c r="AJ40">
        <v>32</v>
      </c>
      <c r="AK40">
        <v>33</v>
      </c>
      <c r="AL40">
        <v>34</v>
      </c>
      <c r="AM40">
        <v>35</v>
      </c>
      <c r="AN40">
        <v>36</v>
      </c>
      <c r="AO40">
        <v>37</v>
      </c>
      <c r="AP40">
        <v>38</v>
      </c>
      <c r="AQ40">
        <v>39</v>
      </c>
      <c r="AR40">
        <v>40</v>
      </c>
      <c r="AS40">
        <v>41</v>
      </c>
      <c r="AT40">
        <v>42</v>
      </c>
      <c r="AU40">
        <v>43</v>
      </c>
      <c r="AV40">
        <v>44</v>
      </c>
      <c r="AW40">
        <v>45</v>
      </c>
      <c r="AX40">
        <v>46</v>
      </c>
      <c r="AY40">
        <v>47</v>
      </c>
      <c r="AZ40">
        <v>48</v>
      </c>
      <c r="BA40">
        <v>49</v>
      </c>
      <c r="BB40">
        <v>50</v>
      </c>
      <c r="BC40">
        <v>51</v>
      </c>
      <c r="BD40">
        <v>52</v>
      </c>
      <c r="BE40">
        <v>53</v>
      </c>
      <c r="BF40">
        <v>54</v>
      </c>
      <c r="BG40">
        <v>55</v>
      </c>
      <c r="BH40">
        <v>56</v>
      </c>
      <c r="BI40">
        <v>57</v>
      </c>
      <c r="BJ40">
        <v>58</v>
      </c>
      <c r="BK40">
        <v>59</v>
      </c>
      <c r="BL40">
        <v>60</v>
      </c>
      <c r="BM40">
        <v>61</v>
      </c>
      <c r="BN40">
        <v>62</v>
      </c>
      <c r="BO40">
        <v>63</v>
      </c>
      <c r="BP40">
        <v>64</v>
      </c>
      <c r="BQ40">
        <v>65</v>
      </c>
      <c r="BR40">
        <v>66</v>
      </c>
    </row>
    <row r="41" spans="1:70" x14ac:dyDescent="0.3">
      <c r="A41" t="s">
        <v>5</v>
      </c>
      <c r="B41" t="s">
        <v>24</v>
      </c>
      <c r="C41">
        <v>67</v>
      </c>
      <c r="D41">
        <v>67</v>
      </c>
      <c r="E41">
        <v>66</v>
      </c>
      <c r="F41">
        <v>65</v>
      </c>
      <c r="G41">
        <v>64</v>
      </c>
      <c r="H41">
        <v>63</v>
      </c>
      <c r="I41">
        <v>62</v>
      </c>
      <c r="J41">
        <v>61</v>
      </c>
      <c r="K41">
        <v>60</v>
      </c>
      <c r="L41">
        <v>59</v>
      </c>
      <c r="M41">
        <v>58</v>
      </c>
      <c r="N41">
        <v>57</v>
      </c>
      <c r="O41">
        <v>56</v>
      </c>
      <c r="P41">
        <v>55</v>
      </c>
      <c r="Q41">
        <v>54</v>
      </c>
      <c r="R41">
        <v>53</v>
      </c>
      <c r="S41">
        <v>52</v>
      </c>
      <c r="T41">
        <v>51</v>
      </c>
      <c r="U41">
        <v>50</v>
      </c>
      <c r="V41">
        <v>49</v>
      </c>
      <c r="W41">
        <v>48</v>
      </c>
      <c r="X41">
        <v>47</v>
      </c>
      <c r="Y41">
        <v>46</v>
      </c>
      <c r="Z41">
        <v>45</v>
      </c>
      <c r="AA41">
        <v>44</v>
      </c>
      <c r="AB41">
        <v>43</v>
      </c>
      <c r="AC41">
        <v>42</v>
      </c>
      <c r="AD41">
        <v>41</v>
      </c>
      <c r="AE41">
        <v>40</v>
      </c>
      <c r="AF41">
        <v>39</v>
      </c>
      <c r="AG41">
        <v>38</v>
      </c>
      <c r="AH41">
        <v>37</v>
      </c>
      <c r="AI41">
        <v>36</v>
      </c>
      <c r="AJ41">
        <v>35</v>
      </c>
      <c r="AK41">
        <v>34</v>
      </c>
      <c r="AL41">
        <v>33</v>
      </c>
      <c r="AM41">
        <v>32</v>
      </c>
      <c r="AN41">
        <v>31</v>
      </c>
      <c r="AO41">
        <v>30</v>
      </c>
      <c r="AP41">
        <v>29</v>
      </c>
      <c r="AQ41">
        <v>28</v>
      </c>
      <c r="AR41">
        <v>27</v>
      </c>
      <c r="AS41">
        <v>26</v>
      </c>
      <c r="AT41">
        <v>25</v>
      </c>
      <c r="AU41">
        <v>24</v>
      </c>
      <c r="AV41">
        <v>23</v>
      </c>
      <c r="AW41">
        <v>22</v>
      </c>
      <c r="AX41">
        <v>21</v>
      </c>
      <c r="AY41">
        <v>20</v>
      </c>
      <c r="AZ41">
        <v>19</v>
      </c>
      <c r="BA41">
        <v>18</v>
      </c>
      <c r="BB41">
        <v>17</v>
      </c>
      <c r="BC41">
        <v>16</v>
      </c>
      <c r="BD41">
        <v>15</v>
      </c>
      <c r="BE41">
        <v>14</v>
      </c>
      <c r="BF41">
        <v>13</v>
      </c>
      <c r="BG41">
        <v>12</v>
      </c>
      <c r="BH41">
        <v>11</v>
      </c>
      <c r="BI41">
        <v>10</v>
      </c>
      <c r="BJ41">
        <v>9</v>
      </c>
      <c r="BK41">
        <v>8</v>
      </c>
      <c r="BL41">
        <v>7</v>
      </c>
      <c r="BM41">
        <v>6</v>
      </c>
      <c r="BN41">
        <v>5</v>
      </c>
      <c r="BO41">
        <v>4</v>
      </c>
      <c r="BP41">
        <v>3</v>
      </c>
      <c r="BQ41">
        <v>2</v>
      </c>
    </row>
    <row r="42" spans="1:70" x14ac:dyDescent="0.3">
      <c r="A42">
        <v>0.25</v>
      </c>
      <c r="B42" t="s">
        <v>6</v>
      </c>
      <c r="C42" s="43">
        <f t="shared" ref="C42:AR42" si="0">(C6+C7)/2</f>
        <v>42.5</v>
      </c>
      <c r="D42">
        <f t="shared" si="0"/>
        <v>39.799999999999997</v>
      </c>
      <c r="E42">
        <f t="shared" si="0"/>
        <v>38.35</v>
      </c>
      <c r="F42">
        <f t="shared" si="0"/>
        <v>37.1</v>
      </c>
      <c r="G42">
        <f t="shared" si="0"/>
        <v>35.85</v>
      </c>
      <c r="H42">
        <f t="shared" si="0"/>
        <v>34.700000000000003</v>
      </c>
      <c r="I42">
        <f t="shared" si="0"/>
        <v>33.924999999999997</v>
      </c>
      <c r="J42">
        <f t="shared" si="0"/>
        <v>33.174999999999997</v>
      </c>
      <c r="K42">
        <f t="shared" si="0"/>
        <v>32.325000000000003</v>
      </c>
      <c r="L42">
        <f t="shared" si="0"/>
        <v>31.2</v>
      </c>
      <c r="M42">
        <f t="shared" si="0"/>
        <v>30</v>
      </c>
      <c r="N42">
        <f t="shared" si="0"/>
        <v>29.049999999999997</v>
      </c>
      <c r="O42">
        <f t="shared" si="0"/>
        <v>28.25</v>
      </c>
      <c r="P42">
        <f t="shared" si="0"/>
        <v>27.65</v>
      </c>
      <c r="Q42">
        <f t="shared" si="0"/>
        <v>27.299999999999997</v>
      </c>
      <c r="R42">
        <f t="shared" si="0"/>
        <v>26.7</v>
      </c>
      <c r="S42">
        <f t="shared" si="0"/>
        <v>25.799999999999997</v>
      </c>
      <c r="T42">
        <f t="shared" si="0"/>
        <v>25.1</v>
      </c>
      <c r="U42">
        <f t="shared" si="0"/>
        <v>24.15</v>
      </c>
      <c r="V42">
        <f t="shared" si="0"/>
        <v>23.325000000000003</v>
      </c>
      <c r="W42">
        <f t="shared" si="0"/>
        <v>22.5</v>
      </c>
      <c r="X42">
        <f t="shared" si="0"/>
        <v>21.75</v>
      </c>
      <c r="Y42">
        <f t="shared" si="0"/>
        <v>21.1</v>
      </c>
      <c r="Z42">
        <f t="shared" si="0"/>
        <v>20.299999999999997</v>
      </c>
      <c r="AA42">
        <f t="shared" si="0"/>
        <v>19.574999999999999</v>
      </c>
      <c r="AB42">
        <f t="shared" si="0"/>
        <v>18.875</v>
      </c>
      <c r="AC42">
        <f t="shared" si="0"/>
        <v>18.05</v>
      </c>
      <c r="AD42">
        <f t="shared" si="0"/>
        <v>17.149999999999999</v>
      </c>
      <c r="AE42">
        <f t="shared" si="0"/>
        <v>16.425000000000001</v>
      </c>
      <c r="AF42">
        <f t="shared" si="0"/>
        <v>15.525</v>
      </c>
      <c r="AG42">
        <f t="shared" si="0"/>
        <v>14.5</v>
      </c>
      <c r="AH42">
        <f t="shared" si="0"/>
        <v>13.675000000000001</v>
      </c>
      <c r="AI42">
        <f t="shared" si="0"/>
        <v>12.835000000000001</v>
      </c>
      <c r="AJ42">
        <f t="shared" si="0"/>
        <v>12.145</v>
      </c>
      <c r="AK42">
        <f t="shared" si="0"/>
        <v>11.435</v>
      </c>
      <c r="AL42">
        <f t="shared" si="0"/>
        <v>10.68</v>
      </c>
      <c r="AM42">
        <f t="shared" si="0"/>
        <v>9.98</v>
      </c>
      <c r="AN42">
        <f t="shared" si="0"/>
        <v>8.98</v>
      </c>
      <c r="AO42">
        <f t="shared" si="0"/>
        <v>8.1950000000000003</v>
      </c>
      <c r="AP42">
        <f t="shared" si="0"/>
        <v>7.335</v>
      </c>
      <c r="AQ42">
        <f t="shared" si="0"/>
        <v>6.625</v>
      </c>
      <c r="AR42">
        <f t="shared" si="0"/>
        <v>6.09</v>
      </c>
      <c r="AW42">
        <f>(AW6+AW7)/2</f>
        <v>5.09</v>
      </c>
      <c r="BB42">
        <f>(BB6+BB7)/2</f>
        <v>4.2850000000000001</v>
      </c>
      <c r="BG42">
        <f>(BG6+BG7)/2</f>
        <v>3.2949999999999999</v>
      </c>
      <c r="BL42">
        <f>(BL6+BL7)/2</f>
        <v>2.1149999999999998</v>
      </c>
      <c r="BQ42">
        <f>(BQ6+BQ7)/2</f>
        <v>0.75</v>
      </c>
    </row>
    <row r="43" spans="1:70" x14ac:dyDescent="0.3">
      <c r="B43" t="s">
        <v>7</v>
      </c>
      <c r="C43" s="40">
        <f>(PI()/4*C42^2)/10000</f>
        <v>0.1418625432636641</v>
      </c>
      <c r="D43" s="40">
        <f t="shared" ref="D43:BL43" si="1">(PI()/4*D42^2)/10000</f>
        <v>0.12441021067480938</v>
      </c>
      <c r="E43" s="40">
        <f t="shared" si="1"/>
        <v>0.11551027503673038</v>
      </c>
      <c r="F43" s="40">
        <f t="shared" si="1"/>
        <v>0.10810298860818818</v>
      </c>
      <c r="G43" s="40">
        <f t="shared" si="1"/>
        <v>0.10094113910570771</v>
      </c>
      <c r="H43" s="40">
        <f t="shared" si="1"/>
        <v>9.4569007456523371E-2</v>
      </c>
      <c r="I43" s="40">
        <f t="shared" si="1"/>
        <v>9.0391916411879214E-2</v>
      </c>
      <c r="J43" s="40">
        <f t="shared" si="1"/>
        <v>8.6439400154581569E-2</v>
      </c>
      <c r="K43" s="40">
        <f t="shared" si="1"/>
        <v>8.2066695879866286E-2</v>
      </c>
      <c r="L43" s="40">
        <f t="shared" si="1"/>
        <v>7.6453798817761195E-2</v>
      </c>
      <c r="M43" s="40">
        <f t="shared" si="1"/>
        <v>7.0685834705770348E-2</v>
      </c>
      <c r="N43" s="40">
        <f t="shared" si="1"/>
        <v>6.6279947358651503E-2</v>
      </c>
      <c r="O43" s="40">
        <f t="shared" si="1"/>
        <v>6.2679682177637613E-2</v>
      </c>
      <c r="P43" s="40">
        <f t="shared" si="1"/>
        <v>6.0045456737602559E-2</v>
      </c>
      <c r="Q43" s="40">
        <f t="shared" si="1"/>
        <v>5.8534939719848411E-2</v>
      </c>
      <c r="R43" s="40">
        <f t="shared" si="1"/>
        <v>5.5990249670440688E-2</v>
      </c>
      <c r="S43" s="40">
        <f t="shared" si="1"/>
        <v>5.2279243348387738E-2</v>
      </c>
      <c r="T43" s="40">
        <f t="shared" si="1"/>
        <v>4.9480869692202646E-2</v>
      </c>
      <c r="U43" s="40">
        <f t="shared" si="1"/>
        <v>4.5806188035206828E-2</v>
      </c>
      <c r="V43" s="40">
        <f t="shared" si="1"/>
        <v>4.2730028866105087E-2</v>
      </c>
      <c r="W43" s="40">
        <f t="shared" si="1"/>
        <v>3.9760782021995816E-2</v>
      </c>
      <c r="X43" s="40">
        <f t="shared" si="1"/>
        <v>3.7154241867220536E-2</v>
      </c>
      <c r="Y43" s="40">
        <f t="shared" si="1"/>
        <v>3.4966711632617796E-2</v>
      </c>
      <c r="Z43" s="40">
        <f t="shared" si="1"/>
        <v>3.2365472915445434E-2</v>
      </c>
      <c r="AA43" s="40">
        <f t="shared" si="1"/>
        <v>3.009493591244863E-2</v>
      </c>
      <c r="AB43" s="40">
        <f t="shared" si="1"/>
        <v>2.7981036755664407E-2</v>
      </c>
      <c r="AC43" s="40">
        <f t="shared" si="1"/>
        <v>2.5588468513029716E-2</v>
      </c>
      <c r="AD43" s="40">
        <f t="shared" si="1"/>
        <v>2.3100327131386596E-2</v>
      </c>
      <c r="AE43" s="40">
        <f t="shared" si="1"/>
        <v>2.1188520739521575E-2</v>
      </c>
      <c r="AF43" s="40">
        <f t="shared" si="1"/>
        <v>1.8930108320672209E-2</v>
      </c>
      <c r="AG43" s="40">
        <f t="shared" si="1"/>
        <v>1.6512996385431349E-2</v>
      </c>
      <c r="AH43" s="40">
        <f t="shared" si="1"/>
        <v>1.4687387441999196E-2</v>
      </c>
      <c r="AI43" s="40">
        <f t="shared" si="1"/>
        <v>1.2938431395819223E-2</v>
      </c>
      <c r="AJ43" s="40">
        <f t="shared" si="1"/>
        <v>1.1584703413424109E-2</v>
      </c>
      <c r="AK43" s="40">
        <f t="shared" si="1"/>
        <v>1.0269805516227372E-2</v>
      </c>
      <c r="AL43" s="40">
        <f t="shared" si="1"/>
        <v>8.9584399472705106E-3</v>
      </c>
      <c r="AM43" s="40">
        <f t="shared" si="1"/>
        <v>7.8225971233651208E-3</v>
      </c>
      <c r="AN43" s="40">
        <f t="shared" si="1"/>
        <v>6.3334822055635598E-3</v>
      </c>
      <c r="AO43" s="40">
        <f t="shared" si="1"/>
        <v>5.2745789492399924E-3</v>
      </c>
      <c r="AP43" s="40">
        <f t="shared" si="1"/>
        <v>4.2256168701696271E-3</v>
      </c>
      <c r="AQ43" s="40">
        <f t="shared" si="1"/>
        <v>3.4471616265366132E-3</v>
      </c>
      <c r="AR43" s="40">
        <f t="shared" si="1"/>
        <v>2.9128925623900896E-3</v>
      </c>
      <c r="AS43" s="40"/>
      <c r="AT43" s="40"/>
      <c r="AU43" s="40"/>
      <c r="AV43" s="40"/>
      <c r="AW43" s="40">
        <f t="shared" si="1"/>
        <v>2.0348174157117428E-3</v>
      </c>
      <c r="AX43" s="40"/>
      <c r="AY43" s="40"/>
      <c r="AZ43" s="40"/>
      <c r="BA43" s="40"/>
      <c r="BB43" s="40">
        <f t="shared" si="1"/>
        <v>1.4420872392727313E-3</v>
      </c>
      <c r="BC43" s="40"/>
      <c r="BD43" s="40"/>
      <c r="BE43" s="40"/>
      <c r="BF43" s="40"/>
      <c r="BG43" s="40">
        <f t="shared" si="1"/>
        <v>8.5270874949601807E-4</v>
      </c>
      <c r="BH43" s="40"/>
      <c r="BI43" s="40"/>
      <c r="BJ43" s="40"/>
      <c r="BK43" s="40"/>
      <c r="BL43" s="40">
        <f t="shared" si="1"/>
        <v>3.5132626994635499E-4</v>
      </c>
      <c r="BM43" s="40"/>
      <c r="BN43" s="40"/>
      <c r="BO43" s="40"/>
      <c r="BP43" s="40"/>
      <c r="BQ43" s="40">
        <f t="shared" ref="BQ43" si="2">(PI()/4*BQ42^2)/10000</f>
        <v>4.4178646691106464E-5</v>
      </c>
    </row>
    <row r="44" spans="1:70" x14ac:dyDescent="0.3">
      <c r="A44">
        <v>0.77500000000000002</v>
      </c>
      <c r="B44" t="s">
        <v>6</v>
      </c>
      <c r="C44">
        <f t="shared" ref="C44:AR44" si="3">(C8+C9)/2</f>
        <v>33.950000000000003</v>
      </c>
      <c r="D44">
        <f t="shared" si="3"/>
        <v>32.15</v>
      </c>
      <c r="E44">
        <f t="shared" si="3"/>
        <v>31</v>
      </c>
      <c r="F44">
        <f t="shared" si="3"/>
        <v>30</v>
      </c>
      <c r="G44">
        <f t="shared" si="3"/>
        <v>29</v>
      </c>
      <c r="H44">
        <f t="shared" si="3"/>
        <v>28</v>
      </c>
      <c r="I44">
        <f t="shared" si="3"/>
        <v>27.35</v>
      </c>
      <c r="J44">
        <f t="shared" si="3"/>
        <v>26.725000000000001</v>
      </c>
      <c r="K44">
        <f t="shared" si="3"/>
        <v>26.1</v>
      </c>
      <c r="L44">
        <f t="shared" si="3"/>
        <v>25.1</v>
      </c>
      <c r="M44">
        <f t="shared" si="3"/>
        <v>23.95</v>
      </c>
      <c r="N44">
        <f t="shared" si="3"/>
        <v>23.3</v>
      </c>
      <c r="O44">
        <f t="shared" si="3"/>
        <v>22.9</v>
      </c>
      <c r="P44">
        <f t="shared" si="3"/>
        <v>22.6</v>
      </c>
      <c r="Q44">
        <f t="shared" si="3"/>
        <v>22.35</v>
      </c>
      <c r="R44">
        <f t="shared" si="3"/>
        <v>21.9</v>
      </c>
      <c r="S44">
        <f t="shared" si="3"/>
        <v>21.45</v>
      </c>
      <c r="T44">
        <f t="shared" si="3"/>
        <v>20.85</v>
      </c>
      <c r="U44">
        <f t="shared" si="3"/>
        <v>20.100000000000001</v>
      </c>
      <c r="V44">
        <f t="shared" si="3"/>
        <v>19.200000000000003</v>
      </c>
      <c r="W44">
        <f t="shared" si="3"/>
        <v>18.75</v>
      </c>
      <c r="X44">
        <f t="shared" si="3"/>
        <v>18.2</v>
      </c>
      <c r="Y44">
        <f t="shared" si="3"/>
        <v>17.700000000000003</v>
      </c>
      <c r="Z44">
        <f t="shared" si="3"/>
        <v>17.2</v>
      </c>
      <c r="AA44">
        <f t="shared" si="3"/>
        <v>16.649999999999999</v>
      </c>
      <c r="AB44">
        <f t="shared" si="3"/>
        <v>16.100000000000001</v>
      </c>
      <c r="AC44">
        <f t="shared" si="3"/>
        <v>15.4</v>
      </c>
      <c r="AD44">
        <f t="shared" si="3"/>
        <v>14.61</v>
      </c>
      <c r="AE44">
        <f t="shared" si="3"/>
        <v>13.98</v>
      </c>
      <c r="AF44">
        <f t="shared" si="3"/>
        <v>13.275</v>
      </c>
      <c r="AG44">
        <f t="shared" si="3"/>
        <v>12.51</v>
      </c>
      <c r="AH44">
        <f t="shared" si="3"/>
        <v>11.91</v>
      </c>
      <c r="AI44">
        <f t="shared" si="3"/>
        <v>11.31</v>
      </c>
      <c r="AJ44">
        <f t="shared" si="3"/>
        <v>10.66</v>
      </c>
      <c r="AK44">
        <f t="shared" si="3"/>
        <v>10.074999999999999</v>
      </c>
      <c r="AL44">
        <f t="shared" si="3"/>
        <v>9.4499999999999993</v>
      </c>
      <c r="AM44">
        <f t="shared" si="3"/>
        <v>8.82</v>
      </c>
      <c r="AN44">
        <f t="shared" si="3"/>
        <v>8.125</v>
      </c>
      <c r="AO44">
        <f t="shared" si="3"/>
        <v>7.4749999999999996</v>
      </c>
      <c r="AP44">
        <f t="shared" si="3"/>
        <v>6.9350000000000005</v>
      </c>
      <c r="AQ44">
        <f t="shared" si="3"/>
        <v>6.375</v>
      </c>
      <c r="AR44">
        <f t="shared" si="3"/>
        <v>5.9350000000000005</v>
      </c>
      <c r="AW44">
        <f>(AW8+AW9)/2</f>
        <v>5.0449999999999999</v>
      </c>
      <c r="BB44">
        <f>(BB8+BB9)/2</f>
        <v>4.29</v>
      </c>
      <c r="BG44">
        <f>(BG8+BG9)/2</f>
        <v>3.2850000000000001</v>
      </c>
      <c r="BL44">
        <f>(BL8+BL9)/2</f>
        <v>1.73</v>
      </c>
      <c r="BO44">
        <f>(BO8+BO9)/2</f>
        <v>0.55000000000000004</v>
      </c>
    </row>
    <row r="45" spans="1:70" x14ac:dyDescent="0.3">
      <c r="B45" t="s">
        <v>7</v>
      </c>
      <c r="C45" s="40">
        <f>(PI()/4*C44^2)/10000</f>
        <v>9.0525188662730752E-2</v>
      </c>
      <c r="D45" s="40">
        <f t="shared" ref="D45:BO45" si="4">(PI()/4*D44^2)/10000</f>
        <v>8.1180521314627885E-2</v>
      </c>
      <c r="E45" s="40">
        <f t="shared" si="4"/>
        <v>7.5476763502494784E-2</v>
      </c>
      <c r="F45" s="40">
        <f t="shared" si="4"/>
        <v>7.0685834705770348E-2</v>
      </c>
      <c r="G45" s="40">
        <f t="shared" si="4"/>
        <v>6.6051985541725394E-2</v>
      </c>
      <c r="H45" s="40">
        <f t="shared" si="4"/>
        <v>6.1575216010359944E-2</v>
      </c>
      <c r="I45" s="40">
        <f t="shared" si="4"/>
        <v>5.8749549767996782E-2</v>
      </c>
      <c r="J45" s="40">
        <f t="shared" si="4"/>
        <v>5.6095149412639468E-2</v>
      </c>
      <c r="K45" s="40">
        <f t="shared" si="4"/>
        <v>5.3502108288797583E-2</v>
      </c>
      <c r="L45" s="40">
        <f t="shared" si="4"/>
        <v>4.9480869692202646E-2</v>
      </c>
      <c r="M45" s="40">
        <f t="shared" si="4"/>
        <v>4.5050635002018481E-2</v>
      </c>
      <c r="N45" s="40">
        <f t="shared" si="4"/>
        <v>4.2638480892684065E-2</v>
      </c>
      <c r="O45" s="40">
        <f t="shared" si="4"/>
        <v>4.1187065086725587E-2</v>
      </c>
      <c r="P45" s="40">
        <f t="shared" si="4"/>
        <v>4.0114996593688071E-2</v>
      </c>
      <c r="Q45" s="40">
        <f t="shared" si="4"/>
        <v>3.9232405407570191E-2</v>
      </c>
      <c r="R45" s="40">
        <f t="shared" si="4"/>
        <v>3.7668481314705016E-2</v>
      </c>
      <c r="S45" s="40">
        <f t="shared" si="4"/>
        <v>3.6136365847457441E-2</v>
      </c>
      <c r="T45" s="40">
        <f t="shared" si="4"/>
        <v>3.4143025308754731E-2</v>
      </c>
      <c r="U45" s="40">
        <f t="shared" si="4"/>
        <v>3.1730871199420314E-2</v>
      </c>
      <c r="V45" s="40">
        <f t="shared" si="4"/>
        <v>2.895291789548354E-2</v>
      </c>
      <c r="W45" s="40">
        <f t="shared" si="4"/>
        <v>2.7611654181941545E-2</v>
      </c>
      <c r="X45" s="40">
        <f t="shared" si="4"/>
        <v>2.6015528764377075E-2</v>
      </c>
      <c r="Y45" s="40">
        <f t="shared" si="4"/>
        <v>2.4605739061078661E-2</v>
      </c>
      <c r="Z45" s="40">
        <f t="shared" si="4"/>
        <v>2.3235219265950107E-2</v>
      </c>
      <c r="AA45" s="40">
        <f t="shared" si="4"/>
        <v>2.1773004235244909E-2</v>
      </c>
      <c r="AB45" s="40">
        <f t="shared" si="4"/>
        <v>2.035830579342526E-2</v>
      </c>
      <c r="AC45" s="40">
        <f t="shared" si="4"/>
        <v>1.8626502843133885E-2</v>
      </c>
      <c r="AD45" s="40">
        <f t="shared" si="4"/>
        <v>1.6764488731332843E-2</v>
      </c>
      <c r="AE45" s="40">
        <f t="shared" si="4"/>
        <v>1.5349853121366266E-2</v>
      </c>
      <c r="AF45" s="40">
        <f t="shared" si="4"/>
        <v>1.3840728221856745E-2</v>
      </c>
      <c r="AG45" s="40">
        <f t="shared" si="4"/>
        <v>1.22914891111517E-2</v>
      </c>
      <c r="AH45" s="40">
        <f t="shared" si="4"/>
        <v>1.114072372214176E-2</v>
      </c>
      <c r="AI45" s="40">
        <f t="shared" si="4"/>
        <v>1.0046507000896435E-2</v>
      </c>
      <c r="AJ45" s="40">
        <f t="shared" si="4"/>
        <v>8.9249191536567071E-3</v>
      </c>
      <c r="AK45" s="40">
        <f t="shared" si="4"/>
        <v>7.97223314495101E-3</v>
      </c>
      <c r="AL45" s="40">
        <f t="shared" si="4"/>
        <v>7.0138019486800617E-3</v>
      </c>
      <c r="AM45" s="40">
        <f t="shared" si="4"/>
        <v>6.1098008086279652E-3</v>
      </c>
      <c r="AN45" s="40">
        <f t="shared" si="4"/>
        <v>5.1848550630534673E-3</v>
      </c>
      <c r="AO45" s="40">
        <f t="shared" si="4"/>
        <v>4.3884613253684542E-3</v>
      </c>
      <c r="AP45" s="40">
        <f t="shared" si="4"/>
        <v>3.7773115985023651E-3</v>
      </c>
      <c r="AQ45" s="40">
        <f t="shared" si="4"/>
        <v>3.1919072234324422E-3</v>
      </c>
      <c r="AR45" s="40">
        <f t="shared" si="4"/>
        <v>2.7665041622098483E-3</v>
      </c>
      <c r="AS45" s="40"/>
      <c r="AT45" s="40"/>
      <c r="AU45" s="40"/>
      <c r="AV45" s="40"/>
      <c r="AW45" s="40">
        <f t="shared" si="4"/>
        <v>1.9989973689745937E-3</v>
      </c>
      <c r="AX45" s="40"/>
      <c r="AY45" s="40"/>
      <c r="AZ45" s="40"/>
      <c r="BA45" s="40"/>
      <c r="BB45" s="40">
        <f t="shared" si="4"/>
        <v>1.4454546338982977E-3</v>
      </c>
      <c r="BC45" s="40"/>
      <c r="BD45" s="40"/>
      <c r="BE45" s="40"/>
      <c r="BF45" s="40"/>
      <c r="BG45" s="40">
        <f t="shared" si="4"/>
        <v>8.4754082958086291E-4</v>
      </c>
      <c r="BH45" s="40"/>
      <c r="BI45" s="40"/>
      <c r="BJ45" s="40"/>
      <c r="BK45" s="40"/>
      <c r="BL45" s="40">
        <f t="shared" si="4"/>
        <v>2.3506181632322232E-4</v>
      </c>
      <c r="BM45" s="40"/>
      <c r="BN45" s="40"/>
      <c r="BO45" s="40">
        <f t="shared" si="4"/>
        <v>2.3758294442772815E-5</v>
      </c>
    </row>
    <row r="46" spans="1:70" s="44" customFormat="1" x14ac:dyDescent="0.3">
      <c r="A46" s="44">
        <v>1.3</v>
      </c>
      <c r="B46" s="44" t="s">
        <v>6</v>
      </c>
      <c r="C46" s="44">
        <f t="shared" ref="C46:AR46" si="5">(C10+C11)/2</f>
        <v>31.9</v>
      </c>
      <c r="D46" s="44">
        <f t="shared" si="5"/>
        <v>30.5</v>
      </c>
      <c r="E46" s="44">
        <f t="shared" si="5"/>
        <v>29.4</v>
      </c>
      <c r="F46" s="44">
        <f t="shared" si="5"/>
        <v>28.1</v>
      </c>
      <c r="G46" s="44">
        <f t="shared" si="5"/>
        <v>26.85</v>
      </c>
      <c r="H46" s="44">
        <f t="shared" si="5"/>
        <v>25.9</v>
      </c>
      <c r="I46" s="44">
        <f t="shared" si="5"/>
        <v>25.225000000000001</v>
      </c>
      <c r="J46" s="44">
        <f t="shared" si="5"/>
        <v>24.75</v>
      </c>
      <c r="K46" s="44">
        <f t="shared" si="5"/>
        <v>24.15</v>
      </c>
      <c r="L46" s="44">
        <f t="shared" si="5"/>
        <v>23.35</v>
      </c>
      <c r="M46" s="44">
        <f t="shared" si="5"/>
        <v>22.5</v>
      </c>
      <c r="N46" s="44">
        <f t="shared" si="5"/>
        <v>21.875</v>
      </c>
      <c r="O46" s="44">
        <f t="shared" si="5"/>
        <v>21.450000000000003</v>
      </c>
      <c r="P46" s="44">
        <f t="shared" si="5"/>
        <v>21.2</v>
      </c>
      <c r="Q46" s="44">
        <f t="shared" si="5"/>
        <v>20.9</v>
      </c>
      <c r="R46" s="44">
        <f t="shared" si="5"/>
        <v>20.475000000000001</v>
      </c>
      <c r="S46" s="44">
        <f t="shared" si="5"/>
        <v>20.125</v>
      </c>
      <c r="T46" s="44">
        <f t="shared" si="5"/>
        <v>19.574999999999999</v>
      </c>
      <c r="U46" s="44">
        <f t="shared" si="5"/>
        <v>18.899999999999999</v>
      </c>
      <c r="V46" s="44">
        <f t="shared" si="5"/>
        <v>18.350000000000001</v>
      </c>
      <c r="W46" s="44">
        <f t="shared" si="5"/>
        <v>17.75</v>
      </c>
      <c r="X46" s="44">
        <f t="shared" si="5"/>
        <v>17.125</v>
      </c>
      <c r="Y46" s="44">
        <f t="shared" si="5"/>
        <v>16.649999999999999</v>
      </c>
      <c r="Z46" s="44">
        <f t="shared" si="5"/>
        <v>16.064999999999998</v>
      </c>
      <c r="AA46" s="44">
        <f t="shared" si="5"/>
        <v>15.58</v>
      </c>
      <c r="AB46" s="44">
        <f t="shared" si="5"/>
        <v>15.059999999999999</v>
      </c>
      <c r="AC46" s="44">
        <f t="shared" si="5"/>
        <v>14.4</v>
      </c>
      <c r="AD46" s="44">
        <f t="shared" si="5"/>
        <v>13.71</v>
      </c>
      <c r="AE46" s="44">
        <f t="shared" si="5"/>
        <v>13.065000000000001</v>
      </c>
      <c r="AF46" s="44">
        <f t="shared" si="5"/>
        <v>12.43</v>
      </c>
      <c r="AG46" s="44">
        <f t="shared" si="5"/>
        <v>11.719999999999999</v>
      </c>
      <c r="AH46" s="44">
        <f t="shared" si="5"/>
        <v>11.265000000000001</v>
      </c>
      <c r="AI46" s="44">
        <f t="shared" si="5"/>
        <v>10.675000000000001</v>
      </c>
      <c r="AJ46" s="44">
        <f t="shared" si="5"/>
        <v>10.085000000000001</v>
      </c>
      <c r="AK46" s="44">
        <f t="shared" si="5"/>
        <v>9.3800000000000008</v>
      </c>
      <c r="AL46" s="44">
        <f t="shared" si="5"/>
        <v>8.8000000000000007</v>
      </c>
      <c r="AM46" s="44">
        <f t="shared" si="5"/>
        <v>8.27</v>
      </c>
      <c r="AN46" s="44">
        <f t="shared" si="5"/>
        <v>7.6</v>
      </c>
      <c r="AO46" s="44">
        <f t="shared" si="5"/>
        <v>7.0150000000000006</v>
      </c>
      <c r="AP46" s="44">
        <f t="shared" si="5"/>
        <v>6.46</v>
      </c>
      <c r="AQ46" s="44">
        <f t="shared" si="5"/>
        <v>5.9950000000000001</v>
      </c>
      <c r="AR46" s="44">
        <f t="shared" si="5"/>
        <v>5.5850000000000009</v>
      </c>
      <c r="AW46" s="44">
        <f>(AW10+AW11)/2</f>
        <v>4.59</v>
      </c>
      <c r="BB46" s="44">
        <f>(BB10+BB11)/2</f>
        <v>3.76</v>
      </c>
      <c r="BG46" s="44">
        <f>(BG10+BG11)/2</f>
        <v>2.5449999999999999</v>
      </c>
      <c r="BL46" s="44">
        <f>(BL10+BL11)/2</f>
        <v>0.6</v>
      </c>
    </row>
    <row r="47" spans="1:70" x14ac:dyDescent="0.3">
      <c r="B47" t="s">
        <v>7</v>
      </c>
      <c r="C47" s="40">
        <f>(PI()/4*C46^2)/10000</f>
        <v>7.9922902505487725E-2</v>
      </c>
      <c r="D47" s="40">
        <f t="shared" ref="D47:BL47" si="6">(PI()/4*D46^2)/10000</f>
        <v>7.3061664150047625E-2</v>
      </c>
      <c r="E47" s="40">
        <f t="shared" si="6"/>
        <v>6.7886675651421827E-2</v>
      </c>
      <c r="F47" s="40">
        <f t="shared" si="6"/>
        <v>6.2015824380025925E-2</v>
      </c>
      <c r="G47" s="40">
        <f t="shared" si="6"/>
        <v>5.6621120745189706E-2</v>
      </c>
      <c r="H47" s="40">
        <f t="shared" si="6"/>
        <v>5.2685294198864224E-2</v>
      </c>
      <c r="I47" s="40">
        <f t="shared" si="6"/>
        <v>4.9974934224364852E-2</v>
      </c>
      <c r="J47" s="40">
        <f t="shared" si="6"/>
        <v>4.8110546246614941E-2</v>
      </c>
      <c r="K47" s="40">
        <f t="shared" si="6"/>
        <v>4.5806188035206828E-2</v>
      </c>
      <c r="L47" s="40">
        <f t="shared" si="6"/>
        <v>4.2821675014296526E-2</v>
      </c>
      <c r="M47" s="40">
        <f t="shared" si="6"/>
        <v>3.9760782021995816E-2</v>
      </c>
      <c r="N47" s="40">
        <f t="shared" si="6"/>
        <v>3.7582529303198206E-2</v>
      </c>
      <c r="O47" s="40">
        <f t="shared" si="6"/>
        <v>3.6136365847457455E-2</v>
      </c>
      <c r="P47" s="40">
        <f t="shared" si="6"/>
        <v>3.5298935055734913E-2</v>
      </c>
      <c r="Q47" s="40">
        <f t="shared" si="6"/>
        <v>3.4306977175363934E-2</v>
      </c>
      <c r="R47" s="40">
        <f t="shared" si="6"/>
        <v>3.2925903592414742E-2</v>
      </c>
      <c r="S47" s="40">
        <f t="shared" si="6"/>
        <v>3.1809852802226965E-2</v>
      </c>
      <c r="T47" s="40">
        <f t="shared" si="6"/>
        <v>3.009493591244863E-2</v>
      </c>
      <c r="U47" s="40">
        <f t="shared" si="6"/>
        <v>2.8055207794720247E-2</v>
      </c>
      <c r="V47" s="40">
        <f t="shared" si="6"/>
        <v>2.6446123307459733E-2</v>
      </c>
      <c r="W47" s="40">
        <f t="shared" si="6"/>
        <v>2.4744950885540854E-2</v>
      </c>
      <c r="X47" s="40">
        <f t="shared" si="6"/>
        <v>2.3033028326260477E-2</v>
      </c>
      <c r="Y47" s="40">
        <f t="shared" si="6"/>
        <v>2.1773004235244909E-2</v>
      </c>
      <c r="Z47" s="40">
        <f t="shared" si="6"/>
        <v>2.0269887631685374E-2</v>
      </c>
      <c r="AA47" s="40">
        <f t="shared" si="6"/>
        <v>1.9064472274970837E-2</v>
      </c>
      <c r="AB47" s="40">
        <f t="shared" si="6"/>
        <v>1.7813113089192947E-2</v>
      </c>
      <c r="AC47" s="40">
        <f t="shared" si="6"/>
        <v>1.628601631620949E-2</v>
      </c>
      <c r="AD47" s="40">
        <f t="shared" si="6"/>
        <v>1.4762665892465433E-2</v>
      </c>
      <c r="AE47" s="40">
        <f t="shared" si="6"/>
        <v>1.3406293081755083E-2</v>
      </c>
      <c r="AF47" s="40">
        <f t="shared" si="6"/>
        <v>1.2134786469590639E-2</v>
      </c>
      <c r="AG47" s="40">
        <f t="shared" si="6"/>
        <v>1.0788103508721203E-2</v>
      </c>
      <c r="AH47" s="40">
        <f t="shared" si="6"/>
        <v>9.9667203649722955E-3</v>
      </c>
      <c r="AI47" s="40">
        <f t="shared" si="6"/>
        <v>8.9500538583808346E-3</v>
      </c>
      <c r="AJ47" s="40">
        <f t="shared" si="6"/>
        <v>7.9880667719251057E-3</v>
      </c>
      <c r="AK47" s="40">
        <f t="shared" si="6"/>
        <v>6.910278616762645E-3</v>
      </c>
      <c r="AL47" s="40">
        <f t="shared" si="6"/>
        <v>6.0821233773498407E-3</v>
      </c>
      <c r="AM47" s="40">
        <f t="shared" si="6"/>
        <v>5.3715658049425337E-3</v>
      </c>
      <c r="AN47" s="40">
        <f t="shared" si="6"/>
        <v>4.5364597917836608E-3</v>
      </c>
      <c r="AO47" s="40">
        <f t="shared" si="6"/>
        <v>3.8649620335375204E-3</v>
      </c>
      <c r="AP47" s="40">
        <f t="shared" si="6"/>
        <v>3.2775921995636956E-3</v>
      </c>
      <c r="AQ47" s="40">
        <f t="shared" si="6"/>
        <v>2.8227229627458376E-3</v>
      </c>
      <c r="AR47" s="40">
        <f t="shared" si="6"/>
        <v>2.449831622727998E-3</v>
      </c>
      <c r="AS47" s="40"/>
      <c r="AT47" s="40"/>
      <c r="AU47" s="40"/>
      <c r="AV47" s="40"/>
      <c r="AW47" s="40">
        <f t="shared" si="6"/>
        <v>1.6546847046273779E-3</v>
      </c>
      <c r="AX47" s="40"/>
      <c r="AY47" s="40"/>
      <c r="AZ47" s="40"/>
      <c r="BA47" s="40"/>
      <c r="BB47" s="40">
        <f t="shared" si="6"/>
        <v>1.1103645074847764E-3</v>
      </c>
      <c r="BC47" s="40"/>
      <c r="BD47" s="40"/>
      <c r="BE47" s="40"/>
      <c r="BF47" s="40"/>
      <c r="BG47" s="40">
        <f t="shared" si="6"/>
        <v>5.0870435392793569E-4</v>
      </c>
      <c r="BH47" s="40"/>
      <c r="BI47" s="40"/>
      <c r="BJ47" s="40"/>
      <c r="BK47" s="40"/>
      <c r="BL47" s="40">
        <f t="shared" si="6"/>
        <v>2.8274333882308141E-5</v>
      </c>
    </row>
    <row r="48" spans="1:70" x14ac:dyDescent="0.3">
      <c r="A48">
        <v>2</v>
      </c>
      <c r="B48" t="s">
        <v>6</v>
      </c>
      <c r="C48">
        <f t="shared" ref="C48:AR48" si="7">(C12+C13)/2</f>
        <v>30.95</v>
      </c>
      <c r="D48">
        <f t="shared" si="7"/>
        <v>29.4</v>
      </c>
      <c r="E48">
        <f t="shared" si="7"/>
        <v>28.475000000000001</v>
      </c>
      <c r="F48">
        <f t="shared" si="7"/>
        <v>27.324999999999999</v>
      </c>
      <c r="G48">
        <f t="shared" si="7"/>
        <v>26.475000000000001</v>
      </c>
      <c r="H48">
        <f t="shared" si="7"/>
        <v>25.45</v>
      </c>
      <c r="I48">
        <f t="shared" si="7"/>
        <v>24.75</v>
      </c>
      <c r="J48">
        <f t="shared" si="7"/>
        <v>24.274999999999999</v>
      </c>
      <c r="K48">
        <f t="shared" si="7"/>
        <v>23.7</v>
      </c>
      <c r="L48">
        <f t="shared" si="7"/>
        <v>22.950000000000003</v>
      </c>
      <c r="M48">
        <f t="shared" si="7"/>
        <v>22</v>
      </c>
      <c r="N48">
        <f t="shared" si="7"/>
        <v>21.325000000000003</v>
      </c>
      <c r="O48">
        <f t="shared" si="7"/>
        <v>20.875</v>
      </c>
      <c r="P48">
        <f t="shared" si="7"/>
        <v>20.65</v>
      </c>
      <c r="Q48">
        <f t="shared" si="7"/>
        <v>20.425000000000001</v>
      </c>
      <c r="R48">
        <f t="shared" si="7"/>
        <v>19.975000000000001</v>
      </c>
      <c r="S48">
        <f t="shared" si="7"/>
        <v>19.475000000000001</v>
      </c>
      <c r="T48">
        <f t="shared" si="7"/>
        <v>18.975000000000001</v>
      </c>
      <c r="U48">
        <f t="shared" si="7"/>
        <v>18.3</v>
      </c>
      <c r="V48">
        <f t="shared" si="7"/>
        <v>17.75</v>
      </c>
      <c r="W48">
        <f t="shared" si="7"/>
        <v>17.225000000000001</v>
      </c>
      <c r="X48">
        <f t="shared" si="7"/>
        <v>16.675000000000001</v>
      </c>
      <c r="Y48">
        <f t="shared" si="7"/>
        <v>16.274999999999999</v>
      </c>
      <c r="Z48">
        <f t="shared" si="7"/>
        <v>15.635000000000002</v>
      </c>
      <c r="AA48">
        <f t="shared" si="7"/>
        <v>15.09</v>
      </c>
      <c r="AB48">
        <f t="shared" si="7"/>
        <v>14.594999999999999</v>
      </c>
      <c r="AC48">
        <f t="shared" si="7"/>
        <v>13.945</v>
      </c>
      <c r="AD48">
        <f t="shared" si="7"/>
        <v>13.185</v>
      </c>
      <c r="AE48">
        <f t="shared" si="7"/>
        <v>12.559999999999999</v>
      </c>
      <c r="AF48">
        <f t="shared" si="7"/>
        <v>12.030000000000001</v>
      </c>
      <c r="AG48">
        <f t="shared" si="7"/>
        <v>11.385</v>
      </c>
      <c r="AH48">
        <f t="shared" si="7"/>
        <v>10.895</v>
      </c>
      <c r="AI48">
        <f t="shared" si="7"/>
        <v>10.29</v>
      </c>
      <c r="AJ48">
        <f t="shared" si="7"/>
        <v>9.754999999999999</v>
      </c>
      <c r="AK48">
        <f t="shared" si="7"/>
        <v>9.0850000000000009</v>
      </c>
      <c r="AL48">
        <f t="shared" si="7"/>
        <v>8.4600000000000009</v>
      </c>
      <c r="AM48">
        <f t="shared" si="7"/>
        <v>7.870000000000001</v>
      </c>
      <c r="AN48">
        <f t="shared" si="7"/>
        <v>7.165</v>
      </c>
      <c r="AO48">
        <f t="shared" si="7"/>
        <v>6.57</v>
      </c>
      <c r="AP48">
        <f t="shared" si="7"/>
        <v>6.0749999999999993</v>
      </c>
      <c r="AQ48">
        <f t="shared" si="7"/>
        <v>5.5250000000000004</v>
      </c>
      <c r="AR48">
        <f t="shared" si="7"/>
        <v>5.1100000000000003</v>
      </c>
      <c r="AW48">
        <f>(AW12+AW13)/2</f>
        <v>4.12</v>
      </c>
      <c r="BB48">
        <f>(BB12+BB13)/2</f>
        <v>3.29</v>
      </c>
      <c r="BG48">
        <f>(BG12+BG13)/2</f>
        <v>2.1349999999999998</v>
      </c>
      <c r="BJ48">
        <f>(BJ12+BJ13)/2</f>
        <v>0.6</v>
      </c>
    </row>
    <row r="49" spans="1:62" x14ac:dyDescent="0.3">
      <c r="B49" t="s">
        <v>7</v>
      </c>
      <c r="C49" s="40">
        <f>(PI()/4*C48^2)/10000</f>
        <v>7.5233486421382417E-2</v>
      </c>
      <c r="D49" s="40">
        <f t="shared" ref="D49:BJ49" si="8">(PI()/4*D48^2)/10000</f>
        <v>6.7886675651421827E-2</v>
      </c>
      <c r="E49" s="40">
        <f t="shared" si="8"/>
        <v>6.3682095671058814E-2</v>
      </c>
      <c r="F49" s="40">
        <f t="shared" si="8"/>
        <v>5.8642195656537388E-2</v>
      </c>
      <c r="G49" s="40">
        <f t="shared" si="8"/>
        <v>5.5050569855320863E-2</v>
      </c>
      <c r="H49" s="40">
        <f t="shared" si="8"/>
        <v>5.0870435392793574E-2</v>
      </c>
      <c r="I49" s="40">
        <f t="shared" si="8"/>
        <v>4.8110546246614941E-2</v>
      </c>
      <c r="J49" s="40">
        <f t="shared" si="8"/>
        <v>4.6281599360988336E-2</v>
      </c>
      <c r="K49" s="40">
        <f t="shared" si="8"/>
        <v>4.4115029439871264E-2</v>
      </c>
      <c r="L49" s="40">
        <f t="shared" si="8"/>
        <v>4.1367117615684457E-2</v>
      </c>
      <c r="M49" s="40">
        <f t="shared" si="8"/>
        <v>3.8013271108436497E-2</v>
      </c>
      <c r="N49" s="40">
        <f t="shared" si="8"/>
        <v>3.5716423266965884E-2</v>
      </c>
      <c r="O49" s="40">
        <f t="shared" si="8"/>
        <v>3.4224952154674117E-2</v>
      </c>
      <c r="P49" s="40">
        <f t="shared" si="8"/>
        <v>3.3491144833134839E-2</v>
      </c>
      <c r="Q49" s="40">
        <f t="shared" si="8"/>
        <v>3.2765289667999964E-2</v>
      </c>
      <c r="R49" s="40">
        <f t="shared" si="8"/>
        <v>3.1337435806943405E-2</v>
      </c>
      <c r="S49" s="40">
        <f t="shared" si="8"/>
        <v>2.9788237929641935E-2</v>
      </c>
      <c r="T49" s="40">
        <f t="shared" si="8"/>
        <v>2.8278309960510343E-2</v>
      </c>
      <c r="U49" s="40">
        <f t="shared" si="8"/>
        <v>2.6302199094017147E-2</v>
      </c>
      <c r="V49" s="40">
        <f t="shared" si="8"/>
        <v>2.4744950885540854E-2</v>
      </c>
      <c r="W49" s="40">
        <f t="shared" si="8"/>
        <v>2.3302812595387509E-2</v>
      </c>
      <c r="X49" s="40">
        <f t="shared" si="8"/>
        <v>2.1838437719732963E-2</v>
      </c>
      <c r="Y49" s="40">
        <f t="shared" si="8"/>
        <v>2.0803282940375121E-2</v>
      </c>
      <c r="Z49" s="40">
        <f t="shared" si="8"/>
        <v>1.9199311395158323E-2</v>
      </c>
      <c r="AA49" s="40">
        <f t="shared" si="8"/>
        <v>1.7884152353072249E-2</v>
      </c>
      <c r="AB49" s="40">
        <f t="shared" si="8"/>
        <v>1.6730082401289811E-2</v>
      </c>
      <c r="AC49" s="40">
        <f t="shared" si="8"/>
        <v>1.5273090268371209E-2</v>
      </c>
      <c r="AD49" s="40">
        <f t="shared" si="8"/>
        <v>1.3653693503225279E-2</v>
      </c>
      <c r="AE49" s="40">
        <f t="shared" si="8"/>
        <v>1.2389938770933568E-2</v>
      </c>
      <c r="AF49" s="40">
        <f t="shared" si="8"/>
        <v>1.1366352906522581E-2</v>
      </c>
      <c r="AG49" s="40">
        <f t="shared" si="8"/>
        <v>1.0180191585783722E-2</v>
      </c>
      <c r="AH49" s="40">
        <f t="shared" si="8"/>
        <v>9.3227567028394583E-3</v>
      </c>
      <c r="AI49" s="40">
        <f t="shared" si="8"/>
        <v>8.3161177672991735E-3</v>
      </c>
      <c r="AJ49" s="40">
        <f t="shared" si="8"/>
        <v>7.4738508863855246E-3</v>
      </c>
      <c r="AK49" s="40">
        <f t="shared" si="8"/>
        <v>6.4824584926921969E-3</v>
      </c>
      <c r="AL49" s="40">
        <f t="shared" si="8"/>
        <v>5.6212203191416824E-3</v>
      </c>
      <c r="AM49" s="40">
        <f t="shared" si="8"/>
        <v>4.8645127506531426E-3</v>
      </c>
      <c r="AN49" s="40">
        <f t="shared" si="8"/>
        <v>4.0320162228921564E-3</v>
      </c>
      <c r="AO49" s="40">
        <f t="shared" si="8"/>
        <v>3.3901633183234517E-3</v>
      </c>
      <c r="AP49" s="40">
        <f t="shared" si="8"/>
        <v>2.8985610094034945E-3</v>
      </c>
      <c r="AQ49" s="40">
        <f t="shared" si="8"/>
        <v>2.3974769811559238E-3</v>
      </c>
      <c r="AR49" s="40">
        <f t="shared" si="8"/>
        <v>2.050839538245051E-3</v>
      </c>
      <c r="AS49" s="40"/>
      <c r="AT49" s="40"/>
      <c r="AU49" s="40"/>
      <c r="AV49" s="40"/>
      <c r="AW49" s="40">
        <f t="shared" si="8"/>
        <v>1.3331662584773645E-3</v>
      </c>
      <c r="AX49" s="40"/>
      <c r="AY49" s="40"/>
      <c r="AZ49" s="40"/>
      <c r="BA49" s="40"/>
      <c r="BB49" s="40">
        <f t="shared" si="8"/>
        <v>8.5012282604303197E-4</v>
      </c>
      <c r="BC49" s="40"/>
      <c r="BD49" s="40"/>
      <c r="BE49" s="40"/>
      <c r="BF49" s="40"/>
      <c r="BG49" s="40">
        <f t="shared" si="8"/>
        <v>3.5800215433523335E-4</v>
      </c>
      <c r="BH49" s="40"/>
      <c r="BI49" s="40"/>
      <c r="BJ49" s="40">
        <f t="shared" si="8"/>
        <v>2.8274333882308141E-5</v>
      </c>
    </row>
    <row r="50" spans="1:62" x14ac:dyDescent="0.3">
      <c r="A50">
        <v>4</v>
      </c>
      <c r="B50" t="s">
        <v>6</v>
      </c>
      <c r="C50">
        <f t="shared" ref="C50:AR50" si="9">(C14+C15)/2</f>
        <v>28.9</v>
      </c>
      <c r="D50">
        <f t="shared" si="9"/>
        <v>27.35</v>
      </c>
      <c r="E50">
        <f t="shared" si="9"/>
        <v>26.475000000000001</v>
      </c>
      <c r="F50">
        <f t="shared" si="9"/>
        <v>25.5</v>
      </c>
      <c r="G50">
        <f t="shared" si="9"/>
        <v>24.524999999999999</v>
      </c>
      <c r="H50">
        <f t="shared" si="9"/>
        <v>23.675000000000001</v>
      </c>
      <c r="I50">
        <f t="shared" si="9"/>
        <v>23.225000000000001</v>
      </c>
      <c r="J50">
        <f t="shared" si="9"/>
        <v>22.8</v>
      </c>
      <c r="K50">
        <f t="shared" si="9"/>
        <v>22.325000000000003</v>
      </c>
      <c r="L50">
        <f t="shared" si="9"/>
        <v>21.6</v>
      </c>
      <c r="M50">
        <f t="shared" si="9"/>
        <v>20.85</v>
      </c>
      <c r="N50">
        <f t="shared" si="9"/>
        <v>20.2</v>
      </c>
      <c r="O50">
        <f t="shared" si="9"/>
        <v>19.675000000000001</v>
      </c>
      <c r="P50">
        <f t="shared" si="9"/>
        <v>19.450000000000003</v>
      </c>
      <c r="Q50">
        <f t="shared" si="9"/>
        <v>19.225000000000001</v>
      </c>
      <c r="R50">
        <f t="shared" si="9"/>
        <v>18.850000000000001</v>
      </c>
      <c r="S50">
        <f t="shared" si="9"/>
        <v>18.399999999999999</v>
      </c>
      <c r="T50">
        <f t="shared" si="9"/>
        <v>17.875</v>
      </c>
      <c r="U50">
        <f t="shared" si="9"/>
        <v>17.25</v>
      </c>
      <c r="V50">
        <f t="shared" si="9"/>
        <v>16.8</v>
      </c>
      <c r="W50">
        <f t="shared" si="9"/>
        <v>16.324999999999999</v>
      </c>
      <c r="X50">
        <f t="shared" si="9"/>
        <v>15.75</v>
      </c>
      <c r="Y50">
        <f t="shared" si="9"/>
        <v>15.26</v>
      </c>
      <c r="Z50">
        <f t="shared" si="9"/>
        <v>14.68</v>
      </c>
      <c r="AA50">
        <f t="shared" si="9"/>
        <v>14.08</v>
      </c>
      <c r="AB50">
        <f t="shared" si="9"/>
        <v>13.585000000000001</v>
      </c>
      <c r="AC50">
        <f t="shared" si="9"/>
        <v>12.87</v>
      </c>
      <c r="AD50">
        <f t="shared" si="9"/>
        <v>12.09</v>
      </c>
      <c r="AE50">
        <f t="shared" si="9"/>
        <v>11.435</v>
      </c>
      <c r="AF50">
        <f t="shared" si="9"/>
        <v>10.635000000000002</v>
      </c>
      <c r="AG50">
        <f t="shared" si="9"/>
        <v>9.9600000000000009</v>
      </c>
      <c r="AH50">
        <f t="shared" si="9"/>
        <v>9.2750000000000004</v>
      </c>
      <c r="AI50">
        <f t="shared" si="9"/>
        <v>8.64</v>
      </c>
      <c r="AJ50">
        <f t="shared" si="9"/>
        <v>7.97</v>
      </c>
      <c r="AK50">
        <f t="shared" si="9"/>
        <v>7.16</v>
      </c>
      <c r="AL50">
        <f t="shared" si="9"/>
        <v>6.35</v>
      </c>
      <c r="AM50">
        <f t="shared" si="9"/>
        <v>5.5350000000000001</v>
      </c>
      <c r="AN50">
        <f t="shared" si="9"/>
        <v>4.7300000000000004</v>
      </c>
      <c r="AO50">
        <f t="shared" si="9"/>
        <v>3.95</v>
      </c>
      <c r="AP50">
        <f t="shared" si="9"/>
        <v>3.34</v>
      </c>
      <c r="AQ50">
        <f t="shared" si="9"/>
        <v>2.645</v>
      </c>
      <c r="AR50">
        <f t="shared" si="9"/>
        <v>2.25</v>
      </c>
      <c r="AW50">
        <f>(AW14+AW15)/2</f>
        <v>0.53</v>
      </c>
    </row>
    <row r="51" spans="1:62" x14ac:dyDescent="0.3">
      <c r="B51" t="s">
        <v>7</v>
      </c>
      <c r="C51" s="40">
        <f>(PI()/4*C50^2)/10000</f>
        <v>6.5597240005118268E-2</v>
      </c>
      <c r="D51" s="40">
        <f t="shared" ref="D51:AW51" si="10">(PI()/4*D50^2)/10000</f>
        <v>5.8749549767996782E-2</v>
      </c>
      <c r="E51" s="40">
        <f t="shared" si="10"/>
        <v>5.5050569855320863E-2</v>
      </c>
      <c r="F51" s="40">
        <f t="shared" si="10"/>
        <v>5.1070515574919075E-2</v>
      </c>
      <c r="G51" s="40">
        <f t="shared" si="10"/>
        <v>4.7239785120333229E-2</v>
      </c>
      <c r="H51" s="40">
        <f t="shared" si="10"/>
        <v>4.4022008844893892E-2</v>
      </c>
      <c r="I51" s="40">
        <f t="shared" si="10"/>
        <v>4.236442602104358E-2</v>
      </c>
      <c r="J51" s="40">
        <f t="shared" si="10"/>
        <v>4.0828138126052953E-2</v>
      </c>
      <c r="K51" s="40">
        <f t="shared" si="10"/>
        <v>3.9144686250195744E-2</v>
      </c>
      <c r="L51" s="40">
        <f t="shared" si="10"/>
        <v>3.6643536711471351E-2</v>
      </c>
      <c r="M51" s="40">
        <f t="shared" si="10"/>
        <v>3.4143025308754731E-2</v>
      </c>
      <c r="N51" s="40">
        <f t="shared" si="10"/>
        <v>3.2047386659269476E-2</v>
      </c>
      <c r="O51" s="40">
        <f t="shared" si="10"/>
        <v>3.0403204691582135E-2</v>
      </c>
      <c r="P51" s="40">
        <f t="shared" si="10"/>
        <v>2.9711808870866326E-2</v>
      </c>
      <c r="Q51" s="40">
        <f t="shared" si="10"/>
        <v>2.9028365206554906E-2</v>
      </c>
      <c r="R51" s="40">
        <f t="shared" si="10"/>
        <v>2.7906963891378984E-2</v>
      </c>
      <c r="S51" s="40">
        <f t="shared" si="10"/>
        <v>2.6590440219984003E-2</v>
      </c>
      <c r="T51" s="40">
        <f t="shared" si="10"/>
        <v>2.5094698505178779E-2</v>
      </c>
      <c r="U51" s="40">
        <f t="shared" si="10"/>
        <v>2.3370504099595318E-2</v>
      </c>
      <c r="V51" s="40">
        <f t="shared" si="10"/>
        <v>2.216707776372958E-2</v>
      </c>
      <c r="W51" s="40">
        <f t="shared" si="10"/>
        <v>2.0931302841008904E-2</v>
      </c>
      <c r="X51" s="40">
        <f t="shared" si="10"/>
        <v>1.9482783190777953E-2</v>
      </c>
      <c r="Y51" s="40">
        <f t="shared" si="10"/>
        <v>1.8289378535477161E-2</v>
      </c>
      <c r="Z51" s="40">
        <f t="shared" si="10"/>
        <v>1.6925518916774226E-2</v>
      </c>
      <c r="AA51" s="40">
        <f t="shared" si="10"/>
        <v>1.5570235846015589E-2</v>
      </c>
      <c r="AB51" s="40">
        <f t="shared" si="10"/>
        <v>1.4494697856591264E-2</v>
      </c>
      <c r="AC51" s="40">
        <f t="shared" si="10"/>
        <v>1.3009091705084677E-2</v>
      </c>
      <c r="AD51" s="40">
        <f t="shared" si="10"/>
        <v>1.1480015728729457E-2</v>
      </c>
      <c r="AE51" s="40">
        <f t="shared" si="10"/>
        <v>1.0269805516227372E-2</v>
      </c>
      <c r="AF51" s="40">
        <f t="shared" si="10"/>
        <v>8.8831065189328377E-3</v>
      </c>
      <c r="AG51" s="40">
        <f t="shared" si="10"/>
        <v>7.7912754446088318E-3</v>
      </c>
      <c r="AH51" s="40">
        <f t="shared" si="10"/>
        <v>6.7564367880117611E-3</v>
      </c>
      <c r="AI51" s="40">
        <f t="shared" si="10"/>
        <v>5.8629658738354158E-3</v>
      </c>
      <c r="AJ51" s="40">
        <f t="shared" si="10"/>
        <v>4.9889198197352966E-3</v>
      </c>
      <c r="AK51" s="40">
        <f t="shared" si="10"/>
        <v>4.0263908085468227E-3</v>
      </c>
      <c r="AL51" s="40">
        <f t="shared" si="10"/>
        <v>3.1669217443593607E-3</v>
      </c>
      <c r="AM51" s="40">
        <f t="shared" si="10"/>
        <v>2.4061634848430991E-3</v>
      </c>
      <c r="AN51" s="40">
        <f t="shared" si="10"/>
        <v>1.7571634569874775E-3</v>
      </c>
      <c r="AO51" s="40">
        <f t="shared" si="10"/>
        <v>1.2254174844408688E-3</v>
      </c>
      <c r="AP51" s="40">
        <f t="shared" si="10"/>
        <v>8.7615877515965742E-4</v>
      </c>
      <c r="AQ51" s="40">
        <f t="shared" si="10"/>
        <v>5.4946651860826329E-4</v>
      </c>
      <c r="AR51" s="40">
        <f t="shared" si="10"/>
        <v>3.9760782021995816E-4</v>
      </c>
      <c r="AS51" s="40"/>
      <c r="AT51" s="40"/>
      <c r="AU51" s="40"/>
      <c r="AV51" s="40"/>
      <c r="AW51" s="40">
        <f t="shared" si="10"/>
        <v>2.2061834409834326E-5</v>
      </c>
    </row>
    <row r="52" spans="1:62" x14ac:dyDescent="0.3">
      <c r="A52">
        <v>6</v>
      </c>
      <c r="B52" t="s">
        <v>6</v>
      </c>
      <c r="C52">
        <f t="shared" ref="C52:AP52" si="11">(C16+C17)/2</f>
        <v>26.6</v>
      </c>
      <c r="D52">
        <f t="shared" si="11"/>
        <v>25</v>
      </c>
      <c r="E52">
        <f t="shared" si="11"/>
        <v>24.074999999999999</v>
      </c>
      <c r="F52">
        <f t="shared" si="11"/>
        <v>23.175000000000001</v>
      </c>
      <c r="G52">
        <f t="shared" si="11"/>
        <v>22.35</v>
      </c>
      <c r="H52">
        <f t="shared" si="11"/>
        <v>21.700000000000003</v>
      </c>
      <c r="I52">
        <f t="shared" si="11"/>
        <v>21.225000000000001</v>
      </c>
      <c r="J52">
        <f t="shared" si="11"/>
        <v>20.75</v>
      </c>
      <c r="K52">
        <f t="shared" si="11"/>
        <v>20.3</v>
      </c>
      <c r="L52">
        <f t="shared" si="11"/>
        <v>19.700000000000003</v>
      </c>
      <c r="M52">
        <f t="shared" si="11"/>
        <v>19.05</v>
      </c>
      <c r="N52">
        <f t="shared" si="11"/>
        <v>18.45</v>
      </c>
      <c r="O52">
        <f t="shared" si="11"/>
        <v>17.975000000000001</v>
      </c>
      <c r="P52">
        <f t="shared" si="11"/>
        <v>17.725000000000001</v>
      </c>
      <c r="Q52">
        <f t="shared" si="11"/>
        <v>17.424999999999997</v>
      </c>
      <c r="R52">
        <f t="shared" si="11"/>
        <v>17.024999999999999</v>
      </c>
      <c r="S52">
        <f t="shared" si="11"/>
        <v>16.524999999999999</v>
      </c>
      <c r="T52">
        <f t="shared" si="11"/>
        <v>16.024999999999999</v>
      </c>
      <c r="U52">
        <f t="shared" si="11"/>
        <v>15.345000000000001</v>
      </c>
      <c r="V52">
        <f t="shared" si="11"/>
        <v>14.824999999999999</v>
      </c>
      <c r="W52">
        <f t="shared" si="11"/>
        <v>14.33</v>
      </c>
      <c r="X52">
        <f t="shared" si="11"/>
        <v>13.765000000000001</v>
      </c>
      <c r="Y52">
        <f t="shared" si="11"/>
        <v>13.2</v>
      </c>
      <c r="Z52">
        <f t="shared" si="11"/>
        <v>12.635</v>
      </c>
      <c r="AA52">
        <f t="shared" si="11"/>
        <v>12.004999999999999</v>
      </c>
      <c r="AB52">
        <f t="shared" si="11"/>
        <v>11.47</v>
      </c>
      <c r="AC52">
        <f t="shared" si="11"/>
        <v>10.77</v>
      </c>
      <c r="AD52">
        <f t="shared" si="11"/>
        <v>9.92</v>
      </c>
      <c r="AE52">
        <f t="shared" si="11"/>
        <v>9.1750000000000007</v>
      </c>
      <c r="AF52">
        <f t="shared" si="11"/>
        <v>8.4400000000000013</v>
      </c>
      <c r="AG52">
        <f t="shared" si="11"/>
        <v>7.68</v>
      </c>
      <c r="AH52">
        <f t="shared" si="11"/>
        <v>6.9050000000000002</v>
      </c>
      <c r="AI52">
        <f t="shared" si="11"/>
        <v>6.23</v>
      </c>
      <c r="AJ52">
        <f t="shared" si="11"/>
        <v>5.4950000000000001</v>
      </c>
      <c r="AK52">
        <f t="shared" si="11"/>
        <v>4.8149999999999995</v>
      </c>
      <c r="AL52">
        <f t="shared" si="11"/>
        <v>4.0649999999999995</v>
      </c>
      <c r="AM52">
        <f t="shared" si="11"/>
        <v>3.1</v>
      </c>
      <c r="AN52">
        <f t="shared" si="11"/>
        <v>2.0099999999999998</v>
      </c>
      <c r="AO52">
        <f t="shared" si="11"/>
        <v>1.19</v>
      </c>
      <c r="AP52">
        <f t="shared" si="11"/>
        <v>0.60499999999999998</v>
      </c>
    </row>
    <row r="53" spans="1:62" x14ac:dyDescent="0.3">
      <c r="B53" t="s">
        <v>7</v>
      </c>
      <c r="C53" s="40">
        <f>(PI()/4*C52^2)/10000</f>
        <v>5.5571632449349852E-2</v>
      </c>
      <c r="D53" s="40">
        <f t="shared" ref="D53:AP53" si="12">(PI()/4*D52^2)/10000</f>
        <v>4.9087385212340517E-2</v>
      </c>
      <c r="E53" s="40">
        <f t="shared" si="12"/>
        <v>4.5522119336983011E-2</v>
      </c>
      <c r="F53" s="40">
        <f t="shared" si="12"/>
        <v>4.2182213647135369E-2</v>
      </c>
      <c r="G53" s="40">
        <f t="shared" si="12"/>
        <v>3.9232405407570191E-2</v>
      </c>
      <c r="H53" s="40">
        <f t="shared" si="12"/>
        <v>3.6983614116222453E-2</v>
      </c>
      <c r="I53" s="40">
        <f t="shared" si="12"/>
        <v>3.538223634844026E-2</v>
      </c>
      <c r="J53" s="40">
        <f t="shared" si="12"/>
        <v>3.381629967278138E-2</v>
      </c>
      <c r="K53" s="40">
        <f t="shared" si="12"/>
        <v>3.2365472915445455E-2</v>
      </c>
      <c r="L53" s="40">
        <f t="shared" si="12"/>
        <v>3.0480517323291576E-2</v>
      </c>
      <c r="M53" s="40">
        <f t="shared" si="12"/>
        <v>2.8502295699234247E-2</v>
      </c>
      <c r="N53" s="40">
        <f t="shared" si="12"/>
        <v>2.6735149831589984E-2</v>
      </c>
      <c r="O53" s="40">
        <f t="shared" si="12"/>
        <v>2.5376263746756767E-2</v>
      </c>
      <c r="P53" s="40">
        <f t="shared" si="12"/>
        <v>2.4675295885924545E-2</v>
      </c>
      <c r="Q53" s="40">
        <f t="shared" si="12"/>
        <v>2.3847093522621928E-2</v>
      </c>
      <c r="R53" s="40">
        <f t="shared" si="12"/>
        <v>2.2764814853460248E-2</v>
      </c>
      <c r="S53" s="40">
        <f t="shared" si="12"/>
        <v>2.1447309434361024E-2</v>
      </c>
      <c r="T53" s="40">
        <f t="shared" si="12"/>
        <v>2.0169073923431681E-2</v>
      </c>
      <c r="U53" s="40">
        <f t="shared" si="12"/>
        <v>1.8493693977198786E-2</v>
      </c>
      <c r="V53" s="40">
        <f t="shared" si="12"/>
        <v>1.7261529922534331E-2</v>
      </c>
      <c r="W53" s="40">
        <f t="shared" si="12"/>
        <v>1.6128064891568625E-2</v>
      </c>
      <c r="X53" s="40">
        <f t="shared" si="12"/>
        <v>1.488134937243183E-2</v>
      </c>
      <c r="Y53" s="40">
        <f t="shared" si="12"/>
        <v>1.3684777599037136E-2</v>
      </c>
      <c r="Z53" s="40">
        <f t="shared" si="12"/>
        <v>1.253834957138456E-2</v>
      </c>
      <c r="AA53" s="40">
        <f t="shared" si="12"/>
        <v>1.1319160294379431E-2</v>
      </c>
      <c r="AB53" s="40">
        <f t="shared" si="12"/>
        <v>1.0332768923491536E-2</v>
      </c>
      <c r="AC53" s="40">
        <f t="shared" si="12"/>
        <v>9.1100610627143867E-3</v>
      </c>
      <c r="AD53" s="40">
        <f t="shared" si="12"/>
        <v>7.7288205826554655E-3</v>
      </c>
      <c r="AE53" s="40">
        <f t="shared" si="12"/>
        <v>6.6115308268649333E-3</v>
      </c>
      <c r="AF53" s="40">
        <f t="shared" si="12"/>
        <v>5.5946738612188494E-3</v>
      </c>
      <c r="AG53" s="40">
        <f t="shared" si="12"/>
        <v>4.6324668632773654E-3</v>
      </c>
      <c r="AH53" s="40">
        <f t="shared" si="12"/>
        <v>3.7447018667581028E-3</v>
      </c>
      <c r="AI53" s="40">
        <f t="shared" si="12"/>
        <v>3.0483580376128826E-3</v>
      </c>
      <c r="AJ53" s="40">
        <f t="shared" si="12"/>
        <v>2.3715117178740039E-3</v>
      </c>
      <c r="AK53" s="40">
        <f t="shared" si="12"/>
        <v>1.8208847734793199E-3</v>
      </c>
      <c r="AL53" s="40">
        <f t="shared" si="12"/>
        <v>1.2978095966566198E-3</v>
      </c>
      <c r="AM53" s="40">
        <f t="shared" si="12"/>
        <v>7.5476763502494793E-4</v>
      </c>
      <c r="AN53" s="40">
        <f t="shared" si="12"/>
        <v>3.1730871199420299E-4</v>
      </c>
      <c r="AO53" s="40">
        <f t="shared" si="12"/>
        <v>1.1122023391871266E-4</v>
      </c>
      <c r="AP53" s="40">
        <f t="shared" si="12"/>
        <v>2.8747536275755097E-5</v>
      </c>
    </row>
    <row r="54" spans="1:62" x14ac:dyDescent="0.3">
      <c r="A54">
        <v>8</v>
      </c>
      <c r="B54" t="s">
        <v>6</v>
      </c>
      <c r="C54">
        <f t="shared" ref="C54:AM54" si="13">(C18+C19)/2</f>
        <v>26.35</v>
      </c>
      <c r="D54">
        <f t="shared" si="13"/>
        <v>24.7</v>
      </c>
      <c r="E54">
        <f t="shared" si="13"/>
        <v>23.799999999999997</v>
      </c>
      <c r="F54">
        <f t="shared" si="13"/>
        <v>22.9</v>
      </c>
      <c r="G54">
        <f t="shared" si="13"/>
        <v>22.05</v>
      </c>
      <c r="H54">
        <f t="shared" si="13"/>
        <v>21.4</v>
      </c>
      <c r="I54">
        <f t="shared" si="13"/>
        <v>20.75</v>
      </c>
      <c r="J54">
        <f t="shared" si="13"/>
        <v>20.25</v>
      </c>
      <c r="K54">
        <f t="shared" si="13"/>
        <v>19.649999999999999</v>
      </c>
      <c r="L54">
        <f t="shared" si="13"/>
        <v>19</v>
      </c>
      <c r="M54">
        <f t="shared" si="13"/>
        <v>18.3</v>
      </c>
      <c r="N54">
        <f t="shared" si="13"/>
        <v>17.625</v>
      </c>
      <c r="O54">
        <f t="shared" si="13"/>
        <v>17</v>
      </c>
      <c r="P54">
        <f t="shared" si="13"/>
        <v>16.75</v>
      </c>
      <c r="Q54">
        <f t="shared" si="13"/>
        <v>16.450000000000003</v>
      </c>
      <c r="R54">
        <f t="shared" si="13"/>
        <v>15.75</v>
      </c>
      <c r="S54">
        <f t="shared" si="13"/>
        <v>15.2</v>
      </c>
      <c r="T54">
        <f t="shared" si="13"/>
        <v>14.63</v>
      </c>
      <c r="U54">
        <f t="shared" si="13"/>
        <v>13.865</v>
      </c>
      <c r="V54">
        <f t="shared" si="13"/>
        <v>13.225</v>
      </c>
      <c r="W54">
        <f t="shared" si="13"/>
        <v>12.585000000000001</v>
      </c>
      <c r="X54">
        <f t="shared" si="13"/>
        <v>11.85</v>
      </c>
      <c r="Y54">
        <f t="shared" si="13"/>
        <v>11.245000000000001</v>
      </c>
      <c r="Z54">
        <f t="shared" si="13"/>
        <v>10.524999999999999</v>
      </c>
      <c r="AA54">
        <f t="shared" si="13"/>
        <v>9.8150000000000013</v>
      </c>
      <c r="AB54">
        <f t="shared" si="13"/>
        <v>9.1999999999999993</v>
      </c>
      <c r="AC54">
        <f t="shared" si="13"/>
        <v>8.5</v>
      </c>
      <c r="AD54">
        <f t="shared" si="13"/>
        <v>7.6850000000000005</v>
      </c>
      <c r="AE54">
        <f t="shared" si="13"/>
        <v>6.85</v>
      </c>
      <c r="AF54">
        <f t="shared" si="13"/>
        <v>5.7450000000000001</v>
      </c>
      <c r="AG54">
        <f t="shared" si="13"/>
        <v>4.68</v>
      </c>
      <c r="AH54">
        <f t="shared" si="13"/>
        <v>3.79</v>
      </c>
      <c r="AI54">
        <f t="shared" si="13"/>
        <v>3.0149999999999997</v>
      </c>
      <c r="AJ54">
        <f t="shared" si="13"/>
        <v>2.4900000000000002</v>
      </c>
      <c r="AK54">
        <f t="shared" si="13"/>
        <v>2</v>
      </c>
      <c r="AL54">
        <f t="shared" si="13"/>
        <v>1.2999999999999998</v>
      </c>
      <c r="AM54">
        <f t="shared" si="13"/>
        <v>0.7</v>
      </c>
    </row>
    <row r="55" spans="1:62" x14ac:dyDescent="0.3">
      <c r="B55" t="s">
        <v>7</v>
      </c>
      <c r="C55" s="40">
        <f>(PI()/4*C54^2)/10000</f>
        <v>5.4531961630552482E-2</v>
      </c>
      <c r="D55" s="40">
        <f t="shared" ref="D55:AM55" si="14">(PI()/4*D54^2)/10000</f>
        <v>4.7916356550714911E-2</v>
      </c>
      <c r="E55" s="40">
        <f t="shared" si="14"/>
        <v>4.4488093567485051E-2</v>
      </c>
      <c r="F55" s="40">
        <f t="shared" si="14"/>
        <v>4.1187065086725587E-2</v>
      </c>
      <c r="G55" s="40">
        <f t="shared" si="14"/>
        <v>3.8186255053924791E-2</v>
      </c>
      <c r="H55" s="40">
        <f t="shared" si="14"/>
        <v>3.5968094290949534E-2</v>
      </c>
      <c r="I55" s="40">
        <f t="shared" si="14"/>
        <v>3.381629967278138E-2</v>
      </c>
      <c r="J55" s="40">
        <f t="shared" si="14"/>
        <v>3.2206233437816617E-2</v>
      </c>
      <c r="K55" s="40">
        <f t="shared" si="14"/>
        <v>3.0325990234643121E-2</v>
      </c>
      <c r="L55" s="40">
        <f t="shared" si="14"/>
        <v>2.835287369864788E-2</v>
      </c>
      <c r="M55" s="40">
        <f t="shared" si="14"/>
        <v>2.6302199094017147E-2</v>
      </c>
      <c r="N55" s="40">
        <f t="shared" si="14"/>
        <v>2.4397657635163546E-2</v>
      </c>
      <c r="O55" s="40">
        <f t="shared" si="14"/>
        <v>2.2698006922186254E-2</v>
      </c>
      <c r="P55" s="40">
        <f t="shared" si="14"/>
        <v>2.203532722181966E-2</v>
      </c>
      <c r="Q55" s="40">
        <f t="shared" si="14"/>
        <v>2.1253070651075807E-2</v>
      </c>
      <c r="R55" s="40">
        <f t="shared" si="14"/>
        <v>1.9482783190777953E-2</v>
      </c>
      <c r="S55" s="40">
        <f t="shared" si="14"/>
        <v>1.8145839167134643E-2</v>
      </c>
      <c r="T55" s="40">
        <f t="shared" si="14"/>
        <v>1.6810418815928332E-2</v>
      </c>
      <c r="U55" s="40">
        <f t="shared" si="14"/>
        <v>1.5098354884978541E-2</v>
      </c>
      <c r="V55" s="40">
        <f t="shared" si="14"/>
        <v>1.3736662965206583E-2</v>
      </c>
      <c r="W55" s="40">
        <f t="shared" si="14"/>
        <v>1.2439310862980144E-2</v>
      </c>
      <c r="X55" s="40">
        <f t="shared" si="14"/>
        <v>1.1028757359967816E-2</v>
      </c>
      <c r="Y55" s="40">
        <f t="shared" si="14"/>
        <v>9.9313617396561433E-3</v>
      </c>
      <c r="Z55" s="40">
        <f t="shared" si="14"/>
        <v>8.700297242420444E-3</v>
      </c>
      <c r="AA55" s="40">
        <f t="shared" si="14"/>
        <v>7.5660723387316565E-3</v>
      </c>
      <c r="AB55" s="40">
        <f t="shared" si="14"/>
        <v>6.6476100549960008E-3</v>
      </c>
      <c r="AC55" s="40">
        <f t="shared" si="14"/>
        <v>5.6745017305465635E-3</v>
      </c>
      <c r="AD55" s="40">
        <f t="shared" si="14"/>
        <v>4.6385006846676666E-3</v>
      </c>
      <c r="AE55" s="40">
        <f t="shared" si="14"/>
        <v>3.685284532201676E-3</v>
      </c>
      <c r="AF55" s="40">
        <f t="shared" si="14"/>
        <v>2.592208601788687E-3</v>
      </c>
      <c r="AG55" s="40">
        <f t="shared" si="14"/>
        <v>1.7202104733996268E-3</v>
      </c>
      <c r="AH55" s="40">
        <f t="shared" si="14"/>
        <v>1.1281537758857287E-3</v>
      </c>
      <c r="AI55" s="40">
        <f t="shared" si="14"/>
        <v>7.139446019869568E-4</v>
      </c>
      <c r="AJ55" s="40">
        <f t="shared" si="14"/>
        <v>4.8695471528805199E-4</v>
      </c>
      <c r="AK55" s="40">
        <f t="shared" si="14"/>
        <v>3.1415926535897931E-4</v>
      </c>
      <c r="AL55" s="40">
        <f t="shared" si="14"/>
        <v>1.3273228961416871E-4</v>
      </c>
      <c r="AM55" s="40">
        <f t="shared" si="14"/>
        <v>3.8484510006474958E-5</v>
      </c>
    </row>
    <row r="56" spans="1:62" x14ac:dyDescent="0.3">
      <c r="A56">
        <v>10</v>
      </c>
      <c r="B56" t="s">
        <v>6</v>
      </c>
      <c r="C56">
        <f t="shared" ref="C56:AH56" si="15">(C20+C21)/2</f>
        <v>22.75</v>
      </c>
      <c r="D56">
        <f t="shared" si="15"/>
        <v>21.425000000000001</v>
      </c>
      <c r="E56">
        <f t="shared" si="15"/>
        <v>20.700000000000003</v>
      </c>
      <c r="F56">
        <f t="shared" si="15"/>
        <v>19.975000000000001</v>
      </c>
      <c r="G56">
        <f t="shared" si="15"/>
        <v>19.225000000000001</v>
      </c>
      <c r="H56">
        <f t="shared" si="15"/>
        <v>18.600000000000001</v>
      </c>
      <c r="I56">
        <f t="shared" si="15"/>
        <v>18.125</v>
      </c>
      <c r="J56">
        <f t="shared" si="15"/>
        <v>17.649999999999999</v>
      </c>
      <c r="K56">
        <f t="shared" si="15"/>
        <v>17.200000000000003</v>
      </c>
      <c r="L56">
        <f t="shared" si="15"/>
        <v>16.625</v>
      </c>
      <c r="M56">
        <f t="shared" si="15"/>
        <v>15.875</v>
      </c>
      <c r="N56">
        <f t="shared" si="15"/>
        <v>15.2</v>
      </c>
      <c r="O56">
        <f t="shared" si="15"/>
        <v>14.625</v>
      </c>
      <c r="P56">
        <f t="shared" si="15"/>
        <v>14.205</v>
      </c>
      <c r="Q56">
        <f t="shared" si="15"/>
        <v>13.925000000000001</v>
      </c>
      <c r="R56">
        <f t="shared" si="15"/>
        <v>13.484999999999999</v>
      </c>
      <c r="S56">
        <f t="shared" si="15"/>
        <v>12.91</v>
      </c>
      <c r="T56">
        <f t="shared" si="15"/>
        <v>12.29</v>
      </c>
      <c r="U56">
        <f t="shared" si="15"/>
        <v>11.595000000000001</v>
      </c>
      <c r="V56">
        <f t="shared" si="15"/>
        <v>11.004999999999999</v>
      </c>
      <c r="W56">
        <f t="shared" si="15"/>
        <v>10.370000000000001</v>
      </c>
      <c r="X56">
        <f t="shared" si="15"/>
        <v>9.5650000000000013</v>
      </c>
      <c r="Y56">
        <f t="shared" si="15"/>
        <v>8.89</v>
      </c>
      <c r="Z56">
        <f t="shared" si="15"/>
        <v>8.0399999999999991</v>
      </c>
      <c r="AA56">
        <f t="shared" si="15"/>
        <v>7.1550000000000002</v>
      </c>
      <c r="AB56">
        <f t="shared" si="15"/>
        <v>6.3449999999999998</v>
      </c>
      <c r="AC56">
        <f t="shared" si="15"/>
        <v>5.4399999999999995</v>
      </c>
      <c r="AD56">
        <f t="shared" si="15"/>
        <v>4.3450000000000006</v>
      </c>
      <c r="AE56">
        <f t="shared" si="15"/>
        <v>3.3049999999999997</v>
      </c>
      <c r="AF56">
        <f t="shared" si="15"/>
        <v>2.1850000000000001</v>
      </c>
      <c r="AG56">
        <f t="shared" si="15"/>
        <v>1.17</v>
      </c>
      <c r="AH56">
        <f t="shared" si="15"/>
        <v>0.6</v>
      </c>
    </row>
    <row r="57" spans="1:62" x14ac:dyDescent="0.3">
      <c r="B57" t="s">
        <v>7</v>
      </c>
      <c r="C57" s="40">
        <f>(PI()/4*C56^2)/10000</f>
        <v>4.0649263694339181E-2</v>
      </c>
      <c r="D57" s="40">
        <f t="shared" ref="D57:AH57" si="16">(PI()/4*D56^2)/10000</f>
        <v>3.6052180981818283E-2</v>
      </c>
      <c r="E57" s="40">
        <f t="shared" si="16"/>
        <v>3.3653525903417275E-2</v>
      </c>
      <c r="F57" s="40">
        <f t="shared" si="16"/>
        <v>3.1337435806943405E-2</v>
      </c>
      <c r="G57" s="40">
        <f t="shared" si="16"/>
        <v>2.9028365206554906E-2</v>
      </c>
      <c r="H57" s="40">
        <f t="shared" si="16"/>
        <v>2.717163486089812E-2</v>
      </c>
      <c r="I57" s="40">
        <f t="shared" si="16"/>
        <v>2.5801556852236486E-2</v>
      </c>
      <c r="J57" s="40">
        <f t="shared" si="16"/>
        <v>2.4466919935698151E-2</v>
      </c>
      <c r="K57" s="40">
        <f t="shared" si="16"/>
        <v>2.3235219265950114E-2</v>
      </c>
      <c r="L57" s="40">
        <f t="shared" si="16"/>
        <v>2.1707668925527283E-2</v>
      </c>
      <c r="M57" s="40">
        <f t="shared" si="16"/>
        <v>1.9793260902246004E-2</v>
      </c>
      <c r="N57" s="40">
        <f t="shared" si="16"/>
        <v>1.8145839167134643E-2</v>
      </c>
      <c r="O57" s="40">
        <f t="shared" si="16"/>
        <v>1.6798930404293234E-2</v>
      </c>
      <c r="P57" s="40">
        <f t="shared" si="16"/>
        <v>1.58479231841618E-2</v>
      </c>
      <c r="Q57" s="40">
        <f t="shared" si="16"/>
        <v>1.5229312174743435E-2</v>
      </c>
      <c r="R57" s="40">
        <f t="shared" si="16"/>
        <v>1.4282090573759572E-2</v>
      </c>
      <c r="S57" s="40">
        <f t="shared" si="16"/>
        <v>1.3090081963694225E-2</v>
      </c>
      <c r="T57" s="40">
        <f t="shared" si="16"/>
        <v>1.186297587320205E-2</v>
      </c>
      <c r="U57" s="40">
        <f t="shared" si="16"/>
        <v>1.0559209031476063E-2</v>
      </c>
      <c r="V57" s="40">
        <f t="shared" si="16"/>
        <v>9.5119591204019024E-3</v>
      </c>
      <c r="W57" s="40">
        <f t="shared" si="16"/>
        <v>8.445928375745506E-3</v>
      </c>
      <c r="X57" s="40">
        <f t="shared" si="16"/>
        <v>7.1855469285655926E-3</v>
      </c>
      <c r="Y57" s="40">
        <f t="shared" si="16"/>
        <v>6.2071666189443481E-3</v>
      </c>
      <c r="Z57" s="40">
        <f t="shared" si="16"/>
        <v>5.0769393919072479E-3</v>
      </c>
      <c r="AA57" s="40">
        <f t="shared" si="16"/>
        <v>4.0207693211923058E-3</v>
      </c>
      <c r="AB57" s="40">
        <f t="shared" si="16"/>
        <v>3.161936429517195E-3</v>
      </c>
      <c r="AC57" s="40">
        <f t="shared" si="16"/>
        <v>2.324275908831872E-3</v>
      </c>
      <c r="AD57" s="40">
        <f t="shared" si="16"/>
        <v>1.4827551561734514E-3</v>
      </c>
      <c r="AE57" s="40">
        <f t="shared" si="16"/>
        <v>8.5789237737444101E-4</v>
      </c>
      <c r="AF57" s="40">
        <f t="shared" si="16"/>
        <v>3.7496675466461825E-4</v>
      </c>
      <c r="AG57" s="40">
        <f t="shared" si="16"/>
        <v>1.0751315458747668E-4</v>
      </c>
      <c r="AH57" s="40">
        <f t="shared" si="16"/>
        <v>2.8274333882308141E-5</v>
      </c>
    </row>
    <row r="58" spans="1:62" x14ac:dyDescent="0.3">
      <c r="A58">
        <v>12</v>
      </c>
      <c r="B58" t="s">
        <v>6</v>
      </c>
      <c r="C58">
        <f t="shared" ref="C58:AF58" si="17">(C22+C23)/2</f>
        <v>20.25</v>
      </c>
      <c r="D58">
        <f t="shared" si="17"/>
        <v>19.049999999999997</v>
      </c>
      <c r="E58">
        <f t="shared" si="17"/>
        <v>18.299999999999997</v>
      </c>
      <c r="F58">
        <f t="shared" si="17"/>
        <v>17.524999999999999</v>
      </c>
      <c r="G58">
        <f t="shared" si="17"/>
        <v>16.850000000000001</v>
      </c>
      <c r="H58">
        <f t="shared" si="17"/>
        <v>16.175000000000001</v>
      </c>
      <c r="I58">
        <f t="shared" si="17"/>
        <v>15.700000000000001</v>
      </c>
      <c r="J58">
        <f t="shared" si="17"/>
        <v>15.275</v>
      </c>
      <c r="K58">
        <f t="shared" si="17"/>
        <v>14.84</v>
      </c>
      <c r="L58">
        <f t="shared" si="17"/>
        <v>14.315000000000001</v>
      </c>
      <c r="M58">
        <f t="shared" si="17"/>
        <v>13.565000000000001</v>
      </c>
      <c r="N58">
        <f t="shared" si="17"/>
        <v>12.879999999999999</v>
      </c>
      <c r="O58">
        <f t="shared" si="17"/>
        <v>12.275</v>
      </c>
      <c r="P58">
        <f t="shared" si="17"/>
        <v>11.855</v>
      </c>
      <c r="Q58">
        <f t="shared" si="17"/>
        <v>11.535</v>
      </c>
      <c r="R58">
        <f t="shared" si="17"/>
        <v>11.184999999999999</v>
      </c>
      <c r="S58">
        <f t="shared" si="17"/>
        <v>10.645</v>
      </c>
      <c r="T58">
        <f t="shared" si="17"/>
        <v>10.030000000000001</v>
      </c>
      <c r="U58">
        <f t="shared" si="17"/>
        <v>9.3249999999999993</v>
      </c>
      <c r="V58">
        <f t="shared" si="17"/>
        <v>8.6999999999999993</v>
      </c>
      <c r="W58">
        <f t="shared" si="17"/>
        <v>8.1150000000000002</v>
      </c>
      <c r="X58">
        <f t="shared" si="17"/>
        <v>7.3550000000000004</v>
      </c>
      <c r="Y58">
        <f t="shared" si="17"/>
        <v>6.65</v>
      </c>
      <c r="Z58">
        <f t="shared" si="17"/>
        <v>5.7949999999999999</v>
      </c>
      <c r="AA58">
        <f t="shared" si="17"/>
        <v>4.7650000000000006</v>
      </c>
      <c r="AB58">
        <f t="shared" si="17"/>
        <v>3.8</v>
      </c>
      <c r="AC58">
        <f t="shared" si="17"/>
        <v>2.8849999999999998</v>
      </c>
      <c r="AD58">
        <f t="shared" si="17"/>
        <v>1.94</v>
      </c>
      <c r="AE58">
        <f t="shared" si="17"/>
        <v>1.2149999999999999</v>
      </c>
      <c r="AF58">
        <f t="shared" si="17"/>
        <v>0.7</v>
      </c>
    </row>
    <row r="59" spans="1:62" x14ac:dyDescent="0.3">
      <c r="B59" t="s">
        <v>7</v>
      </c>
      <c r="C59" s="40">
        <f>(PI()/4*C58^2)/10000</f>
        <v>3.2206233437816617E-2</v>
      </c>
      <c r="D59" s="40">
        <f t="shared" ref="D59:AF59" si="18">(PI()/4*D58^2)/10000</f>
        <v>2.850229569923424E-2</v>
      </c>
      <c r="E59" s="40">
        <f t="shared" si="18"/>
        <v>2.6302199094017136E-2</v>
      </c>
      <c r="F59" s="40">
        <f t="shared" si="18"/>
        <v>2.412159018072934E-2</v>
      </c>
      <c r="G59" s="40">
        <f t="shared" si="18"/>
        <v>2.2299221004721207E-2</v>
      </c>
      <c r="H59" s="40">
        <f t="shared" si="18"/>
        <v>2.0548421236352653E-2</v>
      </c>
      <c r="I59" s="40">
        <f t="shared" si="18"/>
        <v>1.9359279329583704E-2</v>
      </c>
      <c r="J59" s="40">
        <f t="shared" si="18"/>
        <v>1.8325351734856176E-2</v>
      </c>
      <c r="K59" s="40">
        <f t="shared" si="18"/>
        <v>1.7296478177310108E-2</v>
      </c>
      <c r="L59" s="40">
        <f t="shared" si="18"/>
        <v>1.6094318295982849E-2</v>
      </c>
      <c r="M59" s="40">
        <f t="shared" si="18"/>
        <v>1.4452050736318785E-2</v>
      </c>
      <c r="N59" s="40">
        <f t="shared" si="18"/>
        <v>1.3029315707792161E-2</v>
      </c>
      <c r="O59" s="40">
        <f t="shared" si="18"/>
        <v>1.1834035914376264E-2</v>
      </c>
      <c r="P59" s="40">
        <f t="shared" si="18"/>
        <v>1.1038066291699488E-2</v>
      </c>
      <c r="Q59" s="40">
        <f t="shared" si="18"/>
        <v>1.0450211474359766E-2</v>
      </c>
      <c r="R59" s="40">
        <f t="shared" si="18"/>
        <v>9.8256628548261098E-3</v>
      </c>
      <c r="S59" s="40">
        <f t="shared" si="18"/>
        <v>8.8998197918499326E-3</v>
      </c>
      <c r="T59" s="40">
        <f t="shared" si="18"/>
        <v>7.9011762096130363E-3</v>
      </c>
      <c r="U59" s="40">
        <f t="shared" si="18"/>
        <v>6.8294788172077216E-3</v>
      </c>
      <c r="V59" s="40">
        <f t="shared" si="18"/>
        <v>5.9446786987552847E-3</v>
      </c>
      <c r="W59" s="40">
        <f t="shared" si="18"/>
        <v>5.1721001968798933E-3</v>
      </c>
      <c r="X59" s="40">
        <f t="shared" si="18"/>
        <v>4.2486918682102448E-3</v>
      </c>
      <c r="Y59" s="40">
        <f t="shared" si="18"/>
        <v>3.4732270280843657E-3</v>
      </c>
      <c r="Z59" s="40">
        <f t="shared" si="18"/>
        <v>2.6375260758167195E-3</v>
      </c>
      <c r="AA59" s="40">
        <f t="shared" si="18"/>
        <v>1.783264201452583E-3</v>
      </c>
      <c r="AB59" s="40">
        <f t="shared" si="18"/>
        <v>1.1341149479459152E-3</v>
      </c>
      <c r="AC59" s="40">
        <f t="shared" si="18"/>
        <v>6.5370456285437255E-4</v>
      </c>
      <c r="AD59" s="40">
        <f t="shared" si="18"/>
        <v>2.9559245277626365E-4</v>
      </c>
      <c r="AE59" s="40">
        <f t="shared" si="18"/>
        <v>1.1594244037613979E-4</v>
      </c>
      <c r="AF59" s="40">
        <f t="shared" si="18"/>
        <v>3.8484510006474958E-5</v>
      </c>
    </row>
    <row r="60" spans="1:62" x14ac:dyDescent="0.3">
      <c r="A60">
        <v>14</v>
      </c>
      <c r="B60" t="s">
        <v>6</v>
      </c>
      <c r="C60">
        <f t="shared" ref="C60:AC60" si="19">(C24+C25)/2</f>
        <v>18.05</v>
      </c>
      <c r="D60">
        <f t="shared" si="19"/>
        <v>16.950000000000003</v>
      </c>
      <c r="E60">
        <f t="shared" si="19"/>
        <v>16.2</v>
      </c>
      <c r="F60">
        <f t="shared" si="19"/>
        <v>15.45</v>
      </c>
      <c r="G60">
        <f t="shared" si="19"/>
        <v>14.71</v>
      </c>
      <c r="H60">
        <f t="shared" si="19"/>
        <v>14.065</v>
      </c>
      <c r="I60">
        <f t="shared" si="19"/>
        <v>13.64</v>
      </c>
      <c r="J60">
        <f t="shared" si="19"/>
        <v>13.135</v>
      </c>
      <c r="K60">
        <f t="shared" si="19"/>
        <v>12.565</v>
      </c>
      <c r="L60">
        <f t="shared" si="19"/>
        <v>12.04</v>
      </c>
      <c r="M60">
        <f t="shared" si="19"/>
        <v>11.405000000000001</v>
      </c>
      <c r="N60">
        <f t="shared" si="19"/>
        <v>10.72</v>
      </c>
      <c r="O60">
        <f t="shared" si="19"/>
        <v>10.16</v>
      </c>
      <c r="P60">
        <f t="shared" si="19"/>
        <v>9.7199999999999989</v>
      </c>
      <c r="Q60">
        <f t="shared" si="19"/>
        <v>9.42</v>
      </c>
      <c r="R60">
        <f t="shared" si="19"/>
        <v>9</v>
      </c>
      <c r="S60">
        <f t="shared" si="19"/>
        <v>8.43</v>
      </c>
      <c r="T60">
        <f t="shared" si="19"/>
        <v>7.7549999999999999</v>
      </c>
      <c r="U60">
        <f t="shared" si="19"/>
        <v>7.0500000000000007</v>
      </c>
      <c r="V60">
        <f t="shared" si="19"/>
        <v>6.36</v>
      </c>
      <c r="W60">
        <f t="shared" si="19"/>
        <v>5.7350000000000003</v>
      </c>
      <c r="X60">
        <f t="shared" si="19"/>
        <v>4.9950000000000001</v>
      </c>
      <c r="Y60">
        <f t="shared" si="19"/>
        <v>4.2450000000000001</v>
      </c>
      <c r="Z60">
        <f t="shared" si="19"/>
        <v>3.3</v>
      </c>
      <c r="AA60">
        <f t="shared" si="19"/>
        <v>2.3499999999999996</v>
      </c>
      <c r="AB60">
        <f t="shared" si="19"/>
        <v>1.31</v>
      </c>
      <c r="AC60">
        <f t="shared" si="19"/>
        <v>0.6</v>
      </c>
    </row>
    <row r="61" spans="1:62" x14ac:dyDescent="0.3">
      <c r="B61" t="s">
        <v>7</v>
      </c>
      <c r="C61" s="40">
        <f>(PI()/4*C60^2)/10000</f>
        <v>2.5588468513029716E-2</v>
      </c>
      <c r="D61" s="40">
        <f t="shared" ref="D61:AC61" si="20">(PI()/4*D60^2)/10000</f>
        <v>2.2564685583949549E-2</v>
      </c>
      <c r="E61" s="40">
        <f t="shared" si="20"/>
        <v>2.0611989400202632E-2</v>
      </c>
      <c r="F61" s="40">
        <f t="shared" si="20"/>
        <v>1.874765050983794E-2</v>
      </c>
      <c r="G61" s="40">
        <f t="shared" si="20"/>
        <v>1.6994767472840979E-2</v>
      </c>
      <c r="H61" s="40">
        <f t="shared" si="20"/>
        <v>1.5537078299052357E-2</v>
      </c>
      <c r="I61" s="40">
        <f t="shared" si="20"/>
        <v>1.4612301414082993E-2</v>
      </c>
      <c r="J61" s="40">
        <f t="shared" si="20"/>
        <v>1.3550335104922172E-2</v>
      </c>
      <c r="K61" s="40">
        <f t="shared" si="20"/>
        <v>1.2399805335361249E-2</v>
      </c>
      <c r="L61" s="40">
        <f t="shared" si="20"/>
        <v>1.1385257440315551E-2</v>
      </c>
      <c r="M61" s="40">
        <f t="shared" si="20"/>
        <v>1.0215990034071381E-2</v>
      </c>
      <c r="N61" s="40">
        <f t="shared" si="20"/>
        <v>9.0256700300573346E-3</v>
      </c>
      <c r="O61" s="40">
        <f t="shared" si="20"/>
        <v>8.107319665559963E-3</v>
      </c>
      <c r="P61" s="40">
        <f t="shared" si="20"/>
        <v>7.4203161840729467E-3</v>
      </c>
      <c r="Q61" s="40">
        <f t="shared" si="20"/>
        <v>6.9693405586501332E-3</v>
      </c>
      <c r="R61" s="40">
        <f t="shared" si="20"/>
        <v>6.3617251235193305E-3</v>
      </c>
      <c r="S61" s="40">
        <f t="shared" si="20"/>
        <v>5.5814241942023319E-3</v>
      </c>
      <c r="T61" s="40">
        <f t="shared" si="20"/>
        <v>4.7233865181676628E-3</v>
      </c>
      <c r="U61" s="40">
        <f t="shared" si="20"/>
        <v>3.9036252216261679E-3</v>
      </c>
      <c r="V61" s="40">
        <f t="shared" si="20"/>
        <v>3.1769041550161426E-3</v>
      </c>
      <c r="W61" s="40">
        <f t="shared" si="20"/>
        <v>2.583192230872884E-3</v>
      </c>
      <c r="X61" s="40">
        <f t="shared" si="20"/>
        <v>1.9595703811720417E-3</v>
      </c>
      <c r="Y61" s="40">
        <f t="shared" si="20"/>
        <v>1.4152894539376103E-3</v>
      </c>
      <c r="Z61" s="40">
        <f t="shared" si="20"/>
        <v>8.5529859993982102E-4</v>
      </c>
      <c r="AA61" s="40">
        <f t="shared" si="20"/>
        <v>4.3373613573624066E-4</v>
      </c>
      <c r="AB61" s="40">
        <f t="shared" si="20"/>
        <v>1.3478217882063613E-4</v>
      </c>
      <c r="AC61" s="40">
        <f t="shared" si="20"/>
        <v>2.8274333882308141E-5</v>
      </c>
    </row>
    <row r="62" spans="1:62" x14ac:dyDescent="0.3">
      <c r="A62">
        <v>16</v>
      </c>
      <c r="B62" t="s">
        <v>6</v>
      </c>
      <c r="C62">
        <f t="shared" ref="C62:Z62" si="21">(C26+C27)/2</f>
        <v>15.295</v>
      </c>
      <c r="D62">
        <f t="shared" si="21"/>
        <v>14.205</v>
      </c>
      <c r="E62">
        <f t="shared" si="21"/>
        <v>13.504999999999999</v>
      </c>
      <c r="F62">
        <f t="shared" si="21"/>
        <v>12.870000000000001</v>
      </c>
      <c r="G62">
        <f t="shared" si="21"/>
        <v>12.114999999999998</v>
      </c>
      <c r="H62">
        <f t="shared" si="21"/>
        <v>11.57</v>
      </c>
      <c r="I62">
        <f t="shared" si="21"/>
        <v>11.129999999999999</v>
      </c>
      <c r="J62">
        <f t="shared" si="21"/>
        <v>10.64</v>
      </c>
      <c r="K62">
        <f t="shared" si="21"/>
        <v>10.16</v>
      </c>
      <c r="L62">
        <f t="shared" si="21"/>
        <v>9.6900000000000013</v>
      </c>
      <c r="M62">
        <f t="shared" si="21"/>
        <v>9.0949999999999989</v>
      </c>
      <c r="N62">
        <f t="shared" si="21"/>
        <v>8.4750000000000014</v>
      </c>
      <c r="O62">
        <f t="shared" si="21"/>
        <v>7.8949999999999996</v>
      </c>
      <c r="P62">
        <f t="shared" si="21"/>
        <v>7.22</v>
      </c>
      <c r="Q62">
        <f t="shared" si="21"/>
        <v>6.7750000000000004</v>
      </c>
      <c r="R62">
        <f t="shared" si="21"/>
        <v>6.2249999999999996</v>
      </c>
      <c r="S62">
        <f t="shared" si="21"/>
        <v>5.585</v>
      </c>
      <c r="T62">
        <f t="shared" si="21"/>
        <v>4.8100000000000005</v>
      </c>
      <c r="U62">
        <f t="shared" si="21"/>
        <v>4.12</v>
      </c>
      <c r="V62">
        <f t="shared" si="21"/>
        <v>3.4050000000000002</v>
      </c>
      <c r="W62">
        <f t="shared" si="21"/>
        <v>2.59</v>
      </c>
      <c r="X62">
        <f t="shared" si="21"/>
        <v>1.855</v>
      </c>
      <c r="Y62">
        <f t="shared" si="21"/>
        <v>1.1099999999999999</v>
      </c>
      <c r="Z62">
        <f t="shared" si="21"/>
        <v>0.66999999999999993</v>
      </c>
    </row>
    <row r="63" spans="1:62" x14ac:dyDescent="0.3">
      <c r="B63" t="s">
        <v>7</v>
      </c>
      <c r="C63" s="40">
        <f>(PI()/4*C62^2)/10000</f>
        <v>1.8373370978566294E-2</v>
      </c>
      <c r="D63" s="40">
        <f t="shared" ref="D63:Z63" si="22">(PI()/4*D62^2)/10000</f>
        <v>1.58479231841618E-2</v>
      </c>
      <c r="E63" s="40">
        <f t="shared" si="22"/>
        <v>1.4324486366619768E-2</v>
      </c>
      <c r="F63" s="40">
        <f t="shared" si="22"/>
        <v>1.3009091705084682E-2</v>
      </c>
      <c r="G63" s="40">
        <f t="shared" si="22"/>
        <v>1.1527542135092042E-2</v>
      </c>
      <c r="H63" s="40">
        <f t="shared" si="22"/>
        <v>1.0513724660338307E-2</v>
      </c>
      <c r="I63" s="40">
        <f t="shared" si="22"/>
        <v>9.7292689747369345E-3</v>
      </c>
      <c r="J63" s="40">
        <f t="shared" si="22"/>
        <v>8.8914611918959763E-3</v>
      </c>
      <c r="K63" s="40">
        <f t="shared" si="22"/>
        <v>8.107319665559963E-3</v>
      </c>
      <c r="L63" s="40">
        <f t="shared" si="22"/>
        <v>7.3745824490183158E-3</v>
      </c>
      <c r="M63" s="40">
        <f t="shared" si="22"/>
        <v>6.4967370313027588E-3</v>
      </c>
      <c r="N63" s="40">
        <f t="shared" si="22"/>
        <v>5.6411713959873874E-3</v>
      </c>
      <c r="O63" s="40">
        <f t="shared" si="22"/>
        <v>4.8954672557680436E-3</v>
      </c>
      <c r="P63" s="40">
        <f t="shared" si="22"/>
        <v>4.0941549620847539E-3</v>
      </c>
      <c r="Q63" s="40">
        <f t="shared" si="22"/>
        <v>3.6050266573795006E-3</v>
      </c>
      <c r="R63" s="40">
        <f t="shared" si="22"/>
        <v>3.043466970550324E-3</v>
      </c>
      <c r="S63" s="40">
        <f t="shared" si="22"/>
        <v>2.4498316227279972E-3</v>
      </c>
      <c r="T63" s="40">
        <f t="shared" si="22"/>
        <v>1.817105044817971E-3</v>
      </c>
      <c r="U63" s="40">
        <f t="shared" si="22"/>
        <v>1.3331662584773645E-3</v>
      </c>
      <c r="V63" s="40">
        <f t="shared" si="22"/>
        <v>9.1059259413841024E-4</v>
      </c>
      <c r="W63" s="40">
        <f t="shared" si="22"/>
        <v>5.2685294198864222E-4</v>
      </c>
      <c r="X63" s="40">
        <f t="shared" si="22"/>
        <v>2.7025747152047044E-4</v>
      </c>
      <c r="Y63" s="40">
        <f t="shared" si="22"/>
        <v>9.6768907712199587E-5</v>
      </c>
      <c r="Z63" s="40">
        <f t="shared" si="22"/>
        <v>3.5256523554911443E-5</v>
      </c>
    </row>
    <row r="64" spans="1:62" x14ac:dyDescent="0.3">
      <c r="A64">
        <v>18</v>
      </c>
      <c r="B64" t="s">
        <v>6</v>
      </c>
      <c r="C64">
        <f t="shared" ref="C64:W64" si="23">(C28+C29)/2</f>
        <v>12.795</v>
      </c>
      <c r="D64">
        <f t="shared" si="23"/>
        <v>11.89</v>
      </c>
      <c r="E64">
        <f t="shared" si="23"/>
        <v>11.14</v>
      </c>
      <c r="F64">
        <f t="shared" si="23"/>
        <v>10.484999999999999</v>
      </c>
      <c r="G64">
        <f t="shared" si="23"/>
        <v>9.9649999999999999</v>
      </c>
      <c r="H64">
        <f t="shared" si="23"/>
        <v>9.25</v>
      </c>
      <c r="I64">
        <f t="shared" si="23"/>
        <v>8.8049999999999997</v>
      </c>
      <c r="J64">
        <f t="shared" si="23"/>
        <v>8.3000000000000007</v>
      </c>
      <c r="K64">
        <f t="shared" si="23"/>
        <v>7.93</v>
      </c>
      <c r="L64">
        <f t="shared" si="23"/>
        <v>7.5049999999999999</v>
      </c>
      <c r="M64">
        <f t="shared" si="23"/>
        <v>6.99</v>
      </c>
      <c r="N64">
        <f t="shared" si="23"/>
        <v>6.38</v>
      </c>
      <c r="O64">
        <f t="shared" si="23"/>
        <v>5.7549999999999999</v>
      </c>
      <c r="P64">
        <f t="shared" si="23"/>
        <v>5.25</v>
      </c>
      <c r="Q64">
        <f t="shared" si="23"/>
        <v>4.96</v>
      </c>
      <c r="R64">
        <f t="shared" si="23"/>
        <v>4.415</v>
      </c>
      <c r="S64">
        <f t="shared" si="23"/>
        <v>3.7850000000000001</v>
      </c>
      <c r="T64">
        <f t="shared" si="23"/>
        <v>2.96</v>
      </c>
      <c r="U64">
        <f t="shared" si="23"/>
        <v>1.9849999999999999</v>
      </c>
      <c r="V64">
        <f t="shared" si="23"/>
        <v>1.2650000000000001</v>
      </c>
      <c r="W64">
        <f t="shared" si="23"/>
        <v>0.6</v>
      </c>
    </row>
    <row r="65" spans="1:70" x14ac:dyDescent="0.3">
      <c r="B65" t="s">
        <v>7</v>
      </c>
      <c r="C65" s="40">
        <f>(PI()/4*C64^2)/10000</f>
        <v>1.2857912376107714E-2</v>
      </c>
      <c r="D65" s="40">
        <f t="shared" ref="D65:W65" si="24">(PI()/4*D64^2)/10000</f>
        <v>1.1103338769564042E-2</v>
      </c>
      <c r="E65" s="40">
        <f t="shared" si="24"/>
        <v>9.746759791835799E-3</v>
      </c>
      <c r="F65" s="40">
        <f t="shared" si="24"/>
        <v>8.6342923807685244E-3</v>
      </c>
      <c r="G65" s="40">
        <f t="shared" si="24"/>
        <v>7.7990999738116783E-3</v>
      </c>
      <c r="H65" s="40">
        <f t="shared" si="24"/>
        <v>6.7200630355694173E-3</v>
      </c>
      <c r="I65" s="40">
        <f t="shared" si="24"/>
        <v>6.0890368446831454E-3</v>
      </c>
      <c r="J65" s="40">
        <f t="shared" si="24"/>
        <v>5.4106079476450228E-3</v>
      </c>
      <c r="K65" s="40">
        <f t="shared" si="24"/>
        <v>4.938968496543219E-3</v>
      </c>
      <c r="L65" s="40">
        <f t="shared" si="24"/>
        <v>4.4237571188315353E-3</v>
      </c>
      <c r="M65" s="40">
        <f t="shared" si="24"/>
        <v>3.8374632803415665E-3</v>
      </c>
      <c r="N65" s="40">
        <f t="shared" si="24"/>
        <v>3.1969161002195095E-3</v>
      </c>
      <c r="O65" s="40">
        <f t="shared" si="24"/>
        <v>2.6012406806677573E-3</v>
      </c>
      <c r="P65" s="40">
        <f t="shared" si="24"/>
        <v>2.1647536878642167E-3</v>
      </c>
      <c r="Q65" s="40">
        <f t="shared" si="24"/>
        <v>1.9322051456638664E-3</v>
      </c>
      <c r="R65" s="40">
        <f t="shared" si="24"/>
        <v>1.5309157715529826E-3</v>
      </c>
      <c r="S65" s="40">
        <f t="shared" si="24"/>
        <v>1.125179080341861E-3</v>
      </c>
      <c r="T65" s="40">
        <f t="shared" si="24"/>
        <v>6.8813445484230821E-4</v>
      </c>
      <c r="U65" s="40">
        <f t="shared" si="24"/>
        <v>3.0946454783727101E-4</v>
      </c>
      <c r="V65" s="40">
        <f t="shared" si="24"/>
        <v>1.2568137760226818E-4</v>
      </c>
      <c r="W65" s="40">
        <f t="shared" si="24"/>
        <v>2.8274333882308141E-5</v>
      </c>
    </row>
    <row r="66" spans="1:70" x14ac:dyDescent="0.3">
      <c r="A66">
        <v>20</v>
      </c>
      <c r="B66" t="s">
        <v>6</v>
      </c>
      <c r="C66">
        <f t="shared" ref="C66:S66" si="25">(C30+C31)/2</f>
        <v>9.9749999999999996</v>
      </c>
      <c r="D66">
        <f t="shared" si="25"/>
        <v>8.98</v>
      </c>
      <c r="E66">
        <f t="shared" si="25"/>
        <v>8.3450000000000006</v>
      </c>
      <c r="F66">
        <f t="shared" si="25"/>
        <v>7.7750000000000004</v>
      </c>
      <c r="G66">
        <f t="shared" si="25"/>
        <v>7.13</v>
      </c>
      <c r="H66">
        <f t="shared" si="25"/>
        <v>6.5</v>
      </c>
      <c r="I66">
        <f t="shared" si="25"/>
        <v>5.96</v>
      </c>
      <c r="J66">
        <f t="shared" si="25"/>
        <v>5.4250000000000007</v>
      </c>
      <c r="K66">
        <f t="shared" si="25"/>
        <v>4.9749999999999996</v>
      </c>
      <c r="L66">
        <f t="shared" si="25"/>
        <v>4.4250000000000007</v>
      </c>
      <c r="M66">
        <f t="shared" si="25"/>
        <v>3.7800000000000002</v>
      </c>
      <c r="N66">
        <f t="shared" si="25"/>
        <v>3.125</v>
      </c>
      <c r="O66">
        <f t="shared" si="25"/>
        <v>2.4350000000000001</v>
      </c>
      <c r="P66">
        <f t="shared" si="25"/>
        <v>1.91</v>
      </c>
      <c r="Q66">
        <f t="shared" si="25"/>
        <v>1.6</v>
      </c>
      <c r="R66">
        <f t="shared" si="25"/>
        <v>1.1000000000000001</v>
      </c>
      <c r="S66">
        <f t="shared" si="25"/>
        <v>0.6</v>
      </c>
    </row>
    <row r="67" spans="1:70" x14ac:dyDescent="0.3">
      <c r="B67" t="s">
        <v>7</v>
      </c>
      <c r="C67" s="40">
        <f>(PI()/4*C66^2)/10000</f>
        <v>7.8147608131898232E-3</v>
      </c>
      <c r="D67" s="40">
        <f t="shared" ref="D67:S67" si="26">(PI()/4*D66^2)/10000</f>
        <v>6.3334822055635598E-3</v>
      </c>
      <c r="E67" s="40">
        <f t="shared" si="26"/>
        <v>5.4694362335788987E-3</v>
      </c>
      <c r="F67" s="40">
        <f t="shared" si="26"/>
        <v>4.7477809851227872E-3</v>
      </c>
      <c r="G67" s="40">
        <f t="shared" si="26"/>
        <v>3.9927207892819739E-3</v>
      </c>
      <c r="H67" s="40">
        <f t="shared" si="26"/>
        <v>3.3183072403542191E-3</v>
      </c>
      <c r="I67" s="40">
        <f t="shared" si="26"/>
        <v>2.7898599400938799E-3</v>
      </c>
      <c r="J67" s="40">
        <f t="shared" si="26"/>
        <v>2.3114758822639033E-3</v>
      </c>
      <c r="K67" s="40">
        <f t="shared" si="26"/>
        <v>1.9439095417938966E-3</v>
      </c>
      <c r="L67" s="40">
        <f t="shared" si="26"/>
        <v>1.5378586913174163E-3</v>
      </c>
      <c r="M67" s="40">
        <f t="shared" si="26"/>
        <v>1.12220831178881E-3</v>
      </c>
      <c r="N67" s="40">
        <f t="shared" si="26"/>
        <v>7.6699039394282058E-4</v>
      </c>
      <c r="O67" s="40">
        <f t="shared" si="26"/>
        <v>4.6568024253702356E-4</v>
      </c>
      <c r="P67" s="40">
        <f t="shared" si="26"/>
        <v>2.865211039890231E-4</v>
      </c>
      <c r="Q67" s="40">
        <f t="shared" si="26"/>
        <v>2.0106192982974677E-4</v>
      </c>
      <c r="R67" s="40">
        <f t="shared" si="26"/>
        <v>9.503317777109126E-5</v>
      </c>
      <c r="S67" s="40">
        <f t="shared" si="26"/>
        <v>2.8274333882308141E-5</v>
      </c>
    </row>
    <row r="68" spans="1:70" x14ac:dyDescent="0.3">
      <c r="A68">
        <v>22</v>
      </c>
      <c r="B68" t="s">
        <v>6</v>
      </c>
      <c r="C68">
        <f t="shared" ref="C68:M68" si="27">(C32+C33)/2</f>
        <v>6.9550000000000001</v>
      </c>
      <c r="D68">
        <f t="shared" si="27"/>
        <v>6.12</v>
      </c>
      <c r="E68">
        <f t="shared" si="27"/>
        <v>5.415</v>
      </c>
      <c r="F68">
        <f t="shared" si="27"/>
        <v>4.74</v>
      </c>
      <c r="G68">
        <f t="shared" si="27"/>
        <v>4.18</v>
      </c>
      <c r="H68">
        <f t="shared" si="27"/>
        <v>3.4550000000000001</v>
      </c>
      <c r="I68">
        <f t="shared" si="27"/>
        <v>2.9299999999999997</v>
      </c>
      <c r="J68">
        <f t="shared" si="27"/>
        <v>2.1749999999999998</v>
      </c>
      <c r="K68">
        <f t="shared" si="27"/>
        <v>1.67</v>
      </c>
      <c r="L68">
        <f t="shared" si="27"/>
        <v>1.1600000000000001</v>
      </c>
      <c r="M68">
        <f t="shared" si="27"/>
        <v>0.6</v>
      </c>
    </row>
    <row r="69" spans="1:70" x14ac:dyDescent="0.3">
      <c r="B69" t="s">
        <v>7</v>
      </c>
      <c r="C69" s="40">
        <f>(PI()/4*C68^2)/10000</f>
        <v>3.799129959481545E-3</v>
      </c>
      <c r="D69" s="40">
        <f t="shared" ref="D69:M69" si="28">(PI()/4*D68^2)/10000</f>
        <v>2.9416616971153389E-3</v>
      </c>
      <c r="E69" s="40">
        <f t="shared" si="28"/>
        <v>2.3029621661726741E-3</v>
      </c>
      <c r="F69" s="40">
        <f t="shared" si="28"/>
        <v>1.7646011775948509E-3</v>
      </c>
      <c r="G69" s="40">
        <f t="shared" si="28"/>
        <v>1.3722790870145574E-3</v>
      </c>
      <c r="H69" s="40">
        <f t="shared" si="28"/>
        <v>9.3753175114294257E-4</v>
      </c>
      <c r="I69" s="40">
        <f t="shared" si="28"/>
        <v>6.7425646929507516E-4</v>
      </c>
      <c r="J69" s="40">
        <f t="shared" si="28"/>
        <v>3.7154241867220529E-4</v>
      </c>
      <c r="K69" s="40">
        <f t="shared" si="28"/>
        <v>2.1903969378991435E-4</v>
      </c>
      <c r="L69" s="40">
        <f t="shared" si="28"/>
        <v>1.0568317686676067E-4</v>
      </c>
      <c r="M69" s="40">
        <f t="shared" si="28"/>
        <v>2.8274333882308141E-5</v>
      </c>
    </row>
    <row r="70" spans="1:70" x14ac:dyDescent="0.3">
      <c r="A70">
        <v>24</v>
      </c>
      <c r="B70" t="s">
        <v>6</v>
      </c>
      <c r="C70">
        <f>(C34+C35)/2</f>
        <v>2.8</v>
      </c>
      <c r="D70">
        <f>(D34+D35)/2</f>
        <v>2.2000000000000002</v>
      </c>
      <c r="E70">
        <f>(E34+E35)/2</f>
        <v>1.6</v>
      </c>
      <c r="F70">
        <f>(F34+F35)/2</f>
        <v>1.2</v>
      </c>
      <c r="G70">
        <f>(G34+G35)/2</f>
        <v>0.6</v>
      </c>
    </row>
    <row r="71" spans="1:70" x14ac:dyDescent="0.3">
      <c r="B71" t="s">
        <v>7</v>
      </c>
      <c r="C71" s="40">
        <f>(PI()/4*C70^2)/10000</f>
        <v>6.1575216010359933E-4</v>
      </c>
      <c r="D71" s="40">
        <f t="shared" ref="D71:G71" si="29">(PI()/4*D70^2)/10000</f>
        <v>3.8013271108436504E-4</v>
      </c>
      <c r="E71" s="40">
        <f t="shared" si="29"/>
        <v>2.0106192982974677E-4</v>
      </c>
      <c r="F71" s="40">
        <f t="shared" si="29"/>
        <v>1.1309733552923256E-4</v>
      </c>
      <c r="G71" s="40">
        <f t="shared" si="29"/>
        <v>2.8274333882308141E-5</v>
      </c>
    </row>
    <row r="72" spans="1:70" x14ac:dyDescent="0.3">
      <c r="C72" s="40"/>
      <c r="D72" s="40"/>
      <c r="E72" s="40"/>
      <c r="F72" s="40"/>
      <c r="G72" s="40"/>
    </row>
    <row r="73" spans="1:70" x14ac:dyDescent="0.3">
      <c r="C73" s="40"/>
      <c r="D73" s="40"/>
      <c r="E73" s="40"/>
      <c r="F73" s="40"/>
      <c r="G73" s="40"/>
    </row>
    <row r="77" spans="1:70" x14ac:dyDescent="0.3">
      <c r="B77" t="s">
        <v>24</v>
      </c>
      <c r="C77">
        <v>67</v>
      </c>
      <c r="D77">
        <v>67</v>
      </c>
      <c r="E77">
        <v>66</v>
      </c>
      <c r="F77">
        <v>65</v>
      </c>
      <c r="G77">
        <v>64</v>
      </c>
      <c r="H77">
        <v>63</v>
      </c>
      <c r="I77">
        <v>62</v>
      </c>
      <c r="J77">
        <v>61</v>
      </c>
      <c r="K77">
        <v>60</v>
      </c>
      <c r="L77">
        <v>59</v>
      </c>
      <c r="M77">
        <v>58</v>
      </c>
      <c r="N77">
        <v>57</v>
      </c>
      <c r="O77">
        <v>56</v>
      </c>
      <c r="P77">
        <v>55</v>
      </c>
      <c r="Q77">
        <v>54</v>
      </c>
      <c r="R77">
        <v>53</v>
      </c>
      <c r="S77">
        <v>52</v>
      </c>
      <c r="T77">
        <v>51</v>
      </c>
      <c r="U77">
        <v>50</v>
      </c>
      <c r="V77">
        <v>49</v>
      </c>
      <c r="W77">
        <v>48</v>
      </c>
      <c r="X77">
        <v>47</v>
      </c>
      <c r="Y77">
        <v>46</v>
      </c>
      <c r="Z77">
        <v>45</v>
      </c>
      <c r="AA77">
        <v>44</v>
      </c>
      <c r="AB77">
        <v>43</v>
      </c>
      <c r="AC77">
        <v>42</v>
      </c>
      <c r="AD77">
        <v>41</v>
      </c>
      <c r="AE77">
        <v>40</v>
      </c>
      <c r="AF77">
        <v>39</v>
      </c>
      <c r="AG77">
        <v>38</v>
      </c>
      <c r="AH77">
        <v>37</v>
      </c>
      <c r="AI77">
        <v>36</v>
      </c>
      <c r="AJ77">
        <v>35</v>
      </c>
      <c r="AK77">
        <v>34</v>
      </c>
      <c r="AL77">
        <v>33</v>
      </c>
      <c r="AM77">
        <v>32</v>
      </c>
      <c r="AN77">
        <v>31</v>
      </c>
      <c r="AO77">
        <v>30</v>
      </c>
      <c r="AP77">
        <v>29</v>
      </c>
      <c r="AQ77">
        <v>28</v>
      </c>
      <c r="AR77">
        <v>27</v>
      </c>
      <c r="AS77">
        <v>26</v>
      </c>
      <c r="AT77">
        <v>25</v>
      </c>
      <c r="AU77">
        <v>24</v>
      </c>
      <c r="AV77">
        <v>23</v>
      </c>
      <c r="AW77">
        <v>22</v>
      </c>
      <c r="AX77">
        <v>21</v>
      </c>
      <c r="AY77">
        <v>20</v>
      </c>
      <c r="AZ77">
        <v>19</v>
      </c>
      <c r="BA77">
        <v>18</v>
      </c>
      <c r="BB77">
        <v>17</v>
      </c>
      <c r="BC77">
        <v>16</v>
      </c>
      <c r="BD77">
        <v>15</v>
      </c>
      <c r="BE77">
        <v>14</v>
      </c>
      <c r="BF77">
        <v>13</v>
      </c>
      <c r="BG77">
        <v>12</v>
      </c>
      <c r="BH77">
        <v>11</v>
      </c>
      <c r="BI77">
        <v>10</v>
      </c>
      <c r="BJ77">
        <v>9</v>
      </c>
      <c r="BK77">
        <v>8</v>
      </c>
      <c r="BL77">
        <v>7</v>
      </c>
      <c r="BM77">
        <v>6</v>
      </c>
      <c r="BN77">
        <v>5</v>
      </c>
      <c r="BO77">
        <v>4</v>
      </c>
      <c r="BP77">
        <v>3</v>
      </c>
      <c r="BQ77">
        <v>2</v>
      </c>
    </row>
    <row r="78" spans="1:70" s="44" customFormat="1" x14ac:dyDescent="0.3">
      <c r="A78" s="45" t="s">
        <v>36</v>
      </c>
      <c r="B78" s="44" t="s">
        <v>23</v>
      </c>
      <c r="C78" s="44">
        <v>25.6</v>
      </c>
      <c r="D78" s="46">
        <v>25.6</v>
      </c>
      <c r="E78" s="46">
        <v>25.079335178874523</v>
      </c>
      <c r="F78" s="46">
        <v>24.599480752595102</v>
      </c>
      <c r="G78" s="46">
        <v>24.208426290937542</v>
      </c>
      <c r="H78" s="46">
        <v>23.884023934579165</v>
      </c>
      <c r="I78" s="46">
        <v>23.606784675862354</v>
      </c>
      <c r="J78" s="46">
        <v>23.359707543724781</v>
      </c>
      <c r="K78" s="46">
        <v>23.128113630416784</v>
      </c>
      <c r="L78" s="46">
        <v>22.899484959999899</v>
      </c>
      <c r="M78" s="46">
        <v>22.663308198632716</v>
      </c>
      <c r="N78" s="46">
        <v>22.410923206636731</v>
      </c>
      <c r="O78" s="46">
        <v>22.135376432350281</v>
      </c>
      <c r="P78" s="46">
        <v>21.831279147763279</v>
      </c>
      <c r="Q78" s="46">
        <v>21.49467052593754</v>
      </c>
      <c r="R78" s="46">
        <v>21.122885560211198</v>
      </c>
      <c r="S78" s="46">
        <v>20.714427825186295</v>
      </c>
      <c r="T78" s="46">
        <v>20.268847079500812</v>
      </c>
      <c r="U78" s="46">
        <v>19.786621710384676</v>
      </c>
      <c r="V78" s="46">
        <v>19.269046020000044</v>
      </c>
      <c r="W78" s="46">
        <v>18.718122353564738</v>
      </c>
      <c r="X78" s="46">
        <v>18.136458069260801</v>
      </c>
      <c r="Y78" s="46">
        <v>17.527167349926323</v>
      </c>
      <c r="Z78" s="46">
        <v>16.893777856531234</v>
      </c>
      <c r="AA78" s="46">
        <v>16.240142223437513</v>
      </c>
      <c r="AB78" s="46">
        <v>15.570354395443212</v>
      </c>
      <c r="AC78" s="46">
        <v>14.888670806610312</v>
      </c>
      <c r="AD78" s="46">
        <v>14.199436400876801</v>
      </c>
      <c r="AE78" s="46">
        <v>13.5070154944527</v>
      </c>
      <c r="AF78" s="46">
        <v>12.81572748000001</v>
      </c>
      <c r="AG78" s="46">
        <v>12.12978737259672</v>
      </c>
      <c r="AH78" s="46">
        <v>11.453251197484795</v>
      </c>
      <c r="AI78" s="46">
        <v>10.789966219602308</v>
      </c>
      <c r="AJ78" s="46">
        <v>10.143526014899189</v>
      </c>
      <c r="AK78" s="46">
        <v>9.5172303834375107</v>
      </c>
      <c r="AL78" s="46">
        <v>8.9140501042752032</v>
      </c>
      <c r="AM78" s="46">
        <v>8.3365965321342905</v>
      </c>
      <c r="AN78" s="46">
        <v>7.7870960358528016</v>
      </c>
      <c r="AO78" s="46">
        <v>7.2673692786206967</v>
      </c>
      <c r="AP78" s="46">
        <v>6.778815339999996</v>
      </c>
      <c r="AQ78" s="46">
        <v>6.3224006797286938</v>
      </c>
      <c r="AR78" s="46">
        <v>5.8986529433088037</v>
      </c>
      <c r="AS78" s="46">
        <v>5.507659609378301</v>
      </c>
      <c r="AT78" s="46">
        <v>5.1490714788671994</v>
      </c>
      <c r="AU78" s="46">
        <v>4.8221110059375007</v>
      </c>
      <c r="AV78" s="46">
        <v>4.525585470707199</v>
      </c>
      <c r="AW78" s="46">
        <v>4.2579049937583022</v>
      </c>
      <c r="AX78" s="46">
        <v>4.0171053924288023</v>
      </c>
      <c r="AY78" s="46">
        <v>3.8008758788887005</v>
      </c>
      <c r="AZ78" s="46">
        <v>3.6065916000000011</v>
      </c>
      <c r="BA78" s="46">
        <v>3.4313510189607004</v>
      </c>
      <c r="BB78" s="46">
        <v>3.2720181387327991</v>
      </c>
      <c r="BC78" s="46">
        <v>3.1252695672542994</v>
      </c>
      <c r="BD78" s="46">
        <v>2.9876464244352001</v>
      </c>
      <c r="BE78" s="46">
        <v>2.8556110909374999</v>
      </c>
      <c r="BF78" s="46">
        <v>2.7256087987391999</v>
      </c>
      <c r="BG78" s="46">
        <v>2.5941340634822998</v>
      </c>
      <c r="BH78" s="46">
        <v>2.4578019586047994</v>
      </c>
      <c r="BI78" s="46">
        <v>2.3134242312566999</v>
      </c>
      <c r="BJ78" s="46">
        <v>2.1580902600000003</v>
      </c>
      <c r="BK78" s="46">
        <v>1.9892528542926997</v>
      </c>
      <c r="BL78" s="46">
        <v>1.8048188957567999</v>
      </c>
      <c r="BM78" s="46">
        <v>1.6032448212302999</v>
      </c>
      <c r="BN78" s="46">
        <v>1.3836369476031998</v>
      </c>
      <c r="BO78" s="46">
        <v>1.1458566384375</v>
      </c>
      <c r="BP78" s="46">
        <v>0.89063031237120005</v>
      </c>
      <c r="BQ78" s="46">
        <v>0.61966429330629991</v>
      </c>
      <c r="BR78" s="46">
        <v>0.33576450238079997</v>
      </c>
    </row>
    <row r="79" spans="1:70" x14ac:dyDescent="0.3">
      <c r="A79" s="1" t="s">
        <v>8</v>
      </c>
      <c r="B79" t="s">
        <v>9</v>
      </c>
      <c r="C79">
        <f t="shared" ref="C79:AR79" si="30">1/3*PI()*((C42/200)^2+(C42/200)*(C44/200)+(C44/200)^2)*($A44-$A42)</f>
        <v>6.0499402149830725E-2</v>
      </c>
      <c r="D79">
        <f t="shared" si="30"/>
        <v>5.3565386837074791E-2</v>
      </c>
      <c r="E79">
        <f t="shared" si="30"/>
        <v>4.9762842359077894E-2</v>
      </c>
      <c r="F79">
        <f t="shared" si="30"/>
        <v>4.6585636807516533E-2</v>
      </c>
      <c r="G79">
        <f t="shared" si="30"/>
        <v>4.3513232823383548E-2</v>
      </c>
      <c r="H79">
        <f t="shared" si="30"/>
        <v>4.0679364078951397E-2</v>
      </c>
      <c r="I79">
        <f t="shared" si="30"/>
        <v>3.8852543904289119E-2</v>
      </c>
      <c r="J79">
        <f t="shared" si="30"/>
        <v>3.7129417149334022E-2</v>
      </c>
      <c r="K79">
        <f t="shared" si="30"/>
        <v>3.5320507734351109E-2</v>
      </c>
      <c r="L79">
        <f t="shared" si="30"/>
        <v>3.2802134659340343E-2</v>
      </c>
      <c r="M79">
        <f t="shared" si="30"/>
        <v>3.012928235588171E-2</v>
      </c>
      <c r="N79">
        <f t="shared" si="30"/>
        <v>2.8363874181673965E-2</v>
      </c>
      <c r="O79">
        <f t="shared" si="30"/>
        <v>2.7068320641241699E-2</v>
      </c>
      <c r="P79">
        <f t="shared" si="30"/>
        <v>2.6116859853670911E-2</v>
      </c>
      <c r="Q79">
        <f t="shared" si="30"/>
        <v>2.5495541184084231E-2</v>
      </c>
      <c r="R79">
        <f t="shared" si="30"/>
        <v>2.4427080613859817E-2</v>
      </c>
      <c r="S79">
        <f t="shared" si="30"/>
        <v>2.3079057567374082E-2</v>
      </c>
      <c r="T79">
        <f t="shared" si="30"/>
        <v>2.1827142712395605E-2</v>
      </c>
      <c r="U79">
        <f t="shared" si="30"/>
        <v>2.0240756232057264E-2</v>
      </c>
      <c r="V79">
        <f t="shared" si="30"/>
        <v>1.8699838169456497E-2</v>
      </c>
      <c r="W79">
        <f t="shared" si="30"/>
        <v>1.7588623713896766E-2</v>
      </c>
      <c r="X79">
        <f t="shared" si="30"/>
        <v>1.6495457462694981E-2</v>
      </c>
      <c r="Y79">
        <f t="shared" si="30"/>
        <v>1.5558325282867672E-2</v>
      </c>
      <c r="Z79">
        <f t="shared" si="30"/>
        <v>1.4529139529551646E-2</v>
      </c>
      <c r="AA79">
        <f t="shared" si="30"/>
        <v>1.3556538032354523E-2</v>
      </c>
      <c r="AB79">
        <f t="shared" si="30"/>
        <v>1.2636156922730927E-2</v>
      </c>
      <c r="AC79">
        <f t="shared" si="30"/>
        <v>1.155816971822143E-2</v>
      </c>
      <c r="AD79">
        <f t="shared" si="30"/>
        <v>1.0420177259542824E-2</v>
      </c>
      <c r="AE79">
        <f t="shared" si="30"/>
        <v>9.5502407522452988E-3</v>
      </c>
      <c r="AF79">
        <f t="shared" si="30"/>
        <v>8.567553908144605E-3</v>
      </c>
      <c r="AG79">
        <f t="shared" si="30"/>
        <v>7.5339627092679343E-3</v>
      </c>
      <c r="AH79">
        <f t="shared" si="30"/>
        <v>6.7584706256432646E-3</v>
      </c>
      <c r="AI79">
        <f t="shared" si="30"/>
        <v>6.0175640901050367E-3</v>
      </c>
      <c r="AJ79">
        <f t="shared" si="30"/>
        <v>5.368621101791031E-3</v>
      </c>
      <c r="AK79">
        <f t="shared" si="30"/>
        <v>4.7758242646829003E-3</v>
      </c>
      <c r="AL79">
        <f t="shared" si="30"/>
        <v>4.1823164949747402E-3</v>
      </c>
      <c r="AM79">
        <f t="shared" si="30"/>
        <v>3.6480071791723432E-3</v>
      </c>
      <c r="AN79">
        <f t="shared" si="30"/>
        <v>3.0185397582034906E-3</v>
      </c>
      <c r="AO79">
        <f t="shared" si="30"/>
        <v>2.5329855060155465E-3</v>
      </c>
      <c r="AP79">
        <f t="shared" si="30"/>
        <v>2.0996691655976417E-3</v>
      </c>
      <c r="AQ79">
        <f t="shared" si="30"/>
        <v>1.7423260584962692E-3</v>
      </c>
      <c r="AR79">
        <f t="shared" si="30"/>
        <v>1.4906765347873221E-3</v>
      </c>
      <c r="AW79">
        <f>1/3*PI()*((AW42/200)^2+(AW42/200)*(AW44/200)+(AW44/200)^2)*($A44-$A42)</f>
        <v>1.0588624647064559E-3</v>
      </c>
      <c r="BB79">
        <f>1/3*PI()*((BB42/200)^2+(BB42/200)*(BB44/200)+(BB44/200)^2)*($A44-$A42)</f>
        <v>7.5797956990154684E-4</v>
      </c>
      <c r="BG79">
        <f>1/3*PI()*((BG42/200)^2+(BG42/200)*(BG44/200)+(BG44/200)^2)*($A44-$A42)</f>
        <v>4.4631482728428828E-4</v>
      </c>
      <c r="BJ79">
        <f t="shared" ref="BJ79:BR79" si="31">1/3*PI()*((BJ42/200)^2+(BJ42/200)*(BJ44/200)+(BJ44/200)^2)*($A44-$A42)</f>
        <v>0</v>
      </c>
      <c r="BK79">
        <f t="shared" si="31"/>
        <v>0</v>
      </c>
      <c r="BL79">
        <f t="shared" si="31"/>
        <v>1.5290823577153014E-4</v>
      </c>
      <c r="BM79">
        <f t="shared" si="31"/>
        <v>0</v>
      </c>
      <c r="BN79">
        <f t="shared" si="31"/>
        <v>0</v>
      </c>
      <c r="BO79">
        <f t="shared" si="31"/>
        <v>4.1577015274852425E-6</v>
      </c>
      <c r="BP79">
        <f t="shared" si="31"/>
        <v>0</v>
      </c>
      <c r="BQ79">
        <f t="shared" si="31"/>
        <v>7.7312631709436311E-6</v>
      </c>
      <c r="BR79">
        <f t="shared" si="31"/>
        <v>0</v>
      </c>
    </row>
    <row r="80" spans="1:70" x14ac:dyDescent="0.3">
      <c r="B80" t="s">
        <v>42</v>
      </c>
      <c r="C80" s="44"/>
      <c r="D80" s="44">
        <f t="shared" ref="D80:AQ80" si="32">(D79-E79)/D79</f>
        <v>7.0988836308841896E-2</v>
      </c>
      <c r="E80" s="44">
        <f t="shared" si="32"/>
        <v>6.3846946857161704E-2</v>
      </c>
      <c r="F80" s="44">
        <f t="shared" si="32"/>
        <v>6.595174381381981E-2</v>
      </c>
      <c r="G80" s="44">
        <f t="shared" si="32"/>
        <v>6.5126596222684241E-2</v>
      </c>
      <c r="H80" s="44">
        <f t="shared" si="32"/>
        <v>4.4907785950555792E-2</v>
      </c>
      <c r="I80" s="44">
        <f t="shared" si="32"/>
        <v>4.4350422952996717E-2</v>
      </c>
      <c r="J80" s="44">
        <f t="shared" si="32"/>
        <v>4.8719036113804425E-2</v>
      </c>
      <c r="K80" s="44">
        <f t="shared" si="32"/>
        <v>7.1300590975409778E-2</v>
      </c>
      <c r="L80" s="44">
        <f t="shared" si="32"/>
        <v>8.1484096422899832E-2</v>
      </c>
      <c r="M80" s="44">
        <f t="shared" si="32"/>
        <v>5.8594431601624579E-2</v>
      </c>
      <c r="N80" s="44">
        <f t="shared" si="32"/>
        <v>4.5676184153620653E-2</v>
      </c>
      <c r="O80" s="44">
        <f t="shared" si="32"/>
        <v>3.515034420425505E-2</v>
      </c>
      <c r="P80" s="44">
        <f t="shared" si="32"/>
        <v>2.3789945386537333E-2</v>
      </c>
      <c r="Q80" s="44">
        <f t="shared" si="32"/>
        <v>4.1907742318935633E-2</v>
      </c>
      <c r="R80" s="44">
        <f t="shared" si="32"/>
        <v>5.5185597812326105E-2</v>
      </c>
      <c r="S80" s="44">
        <f t="shared" si="32"/>
        <v>5.4244626381462713E-2</v>
      </c>
      <c r="T80" s="44">
        <f t="shared" si="32"/>
        <v>7.2679530309637544E-2</v>
      </c>
      <c r="U80" s="44">
        <f t="shared" si="32"/>
        <v>7.6129470901895674E-2</v>
      </c>
      <c r="V80" s="44">
        <f t="shared" si="32"/>
        <v>5.9423747173103399E-2</v>
      </c>
      <c r="W80" s="44">
        <f t="shared" si="32"/>
        <v>6.2151892551892754E-2</v>
      </c>
      <c r="X80" s="44">
        <f t="shared" si="32"/>
        <v>5.6811530201369968E-2</v>
      </c>
      <c r="Y80" s="44">
        <f t="shared" si="32"/>
        <v>6.6150162990185862E-2</v>
      </c>
      <c r="Z80" s="44">
        <f t="shared" si="32"/>
        <v>6.694143828813072E-2</v>
      </c>
      <c r="AA80" s="44">
        <f t="shared" si="32"/>
        <v>6.7892046437444536E-2</v>
      </c>
      <c r="AB80" s="44">
        <f t="shared" si="32"/>
        <v>8.530973547584926E-2</v>
      </c>
      <c r="AC80" s="44">
        <f t="shared" si="32"/>
        <v>9.8457842930318257E-2</v>
      </c>
      <c r="AD80" s="44">
        <f t="shared" si="32"/>
        <v>8.3485768584294975E-2</v>
      </c>
      <c r="AE80" s="44">
        <f t="shared" si="32"/>
        <v>0.10289655199212233</v>
      </c>
      <c r="AF80" s="44">
        <f t="shared" si="32"/>
        <v>0.12064017454201299</v>
      </c>
      <c r="AG80" s="44">
        <f t="shared" si="32"/>
        <v>0.10293282745754702</v>
      </c>
      <c r="AH80" s="44">
        <f t="shared" si="32"/>
        <v>0.10962636024887792</v>
      </c>
      <c r="AI80" s="44">
        <f t="shared" si="32"/>
        <v>0.10784147515455518</v>
      </c>
      <c r="AJ80" s="44">
        <f t="shared" si="32"/>
        <v>0.11041882559198807</v>
      </c>
      <c r="AK80" s="44">
        <f t="shared" si="32"/>
        <v>0.124273368703521</v>
      </c>
      <c r="AL80" s="44">
        <f t="shared" si="32"/>
        <v>0.12775439554715576</v>
      </c>
      <c r="AM80" s="44">
        <f t="shared" si="32"/>
        <v>0.17255103678597078</v>
      </c>
      <c r="AN80" s="44">
        <f t="shared" si="32"/>
        <v>0.1608573320488334</v>
      </c>
      <c r="AO80" s="44">
        <f t="shared" si="32"/>
        <v>0.17106941172337101</v>
      </c>
      <c r="AP80" s="44">
        <f t="shared" si="32"/>
        <v>0.17019019613009354</v>
      </c>
      <c r="AQ80" s="44">
        <f t="shared" si="32"/>
        <v>0.14443308270676708</v>
      </c>
    </row>
    <row r="81" spans="2:70" x14ac:dyDescent="0.3">
      <c r="B81" t="s">
        <v>10</v>
      </c>
      <c r="C81">
        <f>1/3*PI()*((C44/200)^2+(C44/200)*(C46/200)+(C46/200)^2)*(A46-A44)</f>
        <v>4.471374336856767E-2</v>
      </c>
      <c r="D81">
        <f t="shared" ref="D81:AR81" si="33">1/3*PI()*((D44/200)^2+(D44/200)*(D46/200)+(D46/200)^2)*($A46-$A44)</f>
        <v>4.0469864027603643E-2</v>
      </c>
      <c r="E81">
        <f t="shared" si="33"/>
        <v>3.761530985904301E-2</v>
      </c>
      <c r="F81">
        <f t="shared" si="33"/>
        <v>3.4809376745535206E-2</v>
      </c>
      <c r="G81">
        <f t="shared" si="33"/>
        <v>3.2169923498975045E-2</v>
      </c>
      <c r="H81">
        <f t="shared" si="33"/>
        <v>2.996307737829125E-2</v>
      </c>
      <c r="I81">
        <f t="shared" si="33"/>
        <v>2.8509144616656001E-2</v>
      </c>
      <c r="J81">
        <f t="shared" si="33"/>
        <v>2.7327189103082138E-2</v>
      </c>
      <c r="K81">
        <f t="shared" si="33"/>
        <v>2.6042296115533364E-2</v>
      </c>
      <c r="L81">
        <f t="shared" si="33"/>
        <v>2.4208371769046243E-2</v>
      </c>
      <c r="M81">
        <f t="shared" si="33"/>
        <v>2.2248548096966501E-2</v>
      </c>
      <c r="N81">
        <f t="shared" si="33"/>
        <v>2.1044060246395546E-2</v>
      </c>
      <c r="O81">
        <f t="shared" si="33"/>
        <v>2.0282951748385791E-2</v>
      </c>
      <c r="P81">
        <f t="shared" si="33"/>
        <v>1.9782687479471268E-2</v>
      </c>
      <c r="Q81">
        <f t="shared" si="33"/>
        <v>1.9289639056182951E-2</v>
      </c>
      <c r="R81">
        <f t="shared" si="33"/>
        <v>1.8517071108095379E-2</v>
      </c>
      <c r="S81">
        <f t="shared" si="33"/>
        <v>1.7823817329849282E-2</v>
      </c>
      <c r="T81">
        <f t="shared" si="33"/>
        <v>1.6851293145283868E-2</v>
      </c>
      <c r="U81">
        <f t="shared" si="33"/>
        <v>1.5683949719103085E-2</v>
      </c>
      <c r="V81">
        <f t="shared" si="33"/>
        <v>1.4537283126758381E-2</v>
      </c>
      <c r="W81">
        <f t="shared" si="33"/>
        <v>1.3736736596284401E-2</v>
      </c>
      <c r="X81">
        <f t="shared" si="33"/>
        <v>1.2867304510957318E-2</v>
      </c>
      <c r="Y81">
        <f t="shared" si="33"/>
        <v>1.216684347737741E-2</v>
      </c>
      <c r="Z81">
        <f t="shared" si="33"/>
        <v>1.1411237577075193E-2</v>
      </c>
      <c r="AA81">
        <f t="shared" si="33"/>
        <v>1.0711969563305487E-2</v>
      </c>
      <c r="AB81">
        <f t="shared" si="33"/>
        <v>1.0012564448468885E-2</v>
      </c>
      <c r="AC81">
        <f t="shared" si="33"/>
        <v>9.1576640453979088E-3</v>
      </c>
      <c r="AD81">
        <f t="shared" si="33"/>
        <v>8.2703115792639691E-3</v>
      </c>
      <c r="AE81">
        <f t="shared" si="33"/>
        <v>7.542734772267537E-3</v>
      </c>
      <c r="AF81">
        <f t="shared" si="33"/>
        <v>6.8136656596732648E-3</v>
      </c>
      <c r="AG81">
        <f t="shared" si="33"/>
        <v>6.0541041015210939E-3</v>
      </c>
      <c r="AH81">
        <f t="shared" si="33"/>
        <v>5.5378450517468243E-3</v>
      </c>
      <c r="AI81">
        <f t="shared" si="33"/>
        <v>4.9838261690339685E-3</v>
      </c>
      <c r="AJ81">
        <f t="shared" si="33"/>
        <v>4.4373866731222096E-3</v>
      </c>
      <c r="AK81">
        <f t="shared" si="33"/>
        <v>3.9033398766559276E-3</v>
      </c>
      <c r="AL81">
        <f t="shared" si="33"/>
        <v>3.4347768792475394E-3</v>
      </c>
      <c r="AM81">
        <f t="shared" si="33"/>
        <v>3.0117798852985133E-3</v>
      </c>
      <c r="AN81">
        <f t="shared" si="33"/>
        <v>2.5499509899178647E-3</v>
      </c>
      <c r="AO81">
        <f t="shared" si="33"/>
        <v>2.1650694670132878E-3</v>
      </c>
      <c r="AP81">
        <f t="shared" si="33"/>
        <v>1.8503616992119464E-3</v>
      </c>
      <c r="AQ81">
        <f t="shared" si="33"/>
        <v>1.5778480732923459E-3</v>
      </c>
      <c r="AR81">
        <f t="shared" si="33"/>
        <v>1.3684462948897931E-3</v>
      </c>
      <c r="AW81">
        <f>1/3*PI()*((AW44/200)^2+(AW44/200)*(AW46/200)+(AW46/200)^2)*($A46-$A44)</f>
        <v>9.5766882009121559E-4</v>
      </c>
      <c r="BB81">
        <f>1/3*PI()*((BB44/200)^2+(BB44/200)*(BB46/200)+(BB46/200)^2)*($A46-$A44)</f>
        <v>6.6897211410219632E-4</v>
      </c>
      <c r="BG81">
        <f>1/3*PI()*((BG44/200)^2+(BG44/200)*(BG46/200)+(BG46/200)^2)*($A46-$A44)</f>
        <v>3.5225112537114081E-4</v>
      </c>
      <c r="BJ81">
        <f t="shared" ref="BJ81:BR81" si="34">1/3*PI()*((BJ44/200)^2+(BJ44/200)*(BJ46/200)+(BJ46/200)^2)*($A46-$A44)</f>
        <v>0</v>
      </c>
      <c r="BK81">
        <f t="shared" si="34"/>
        <v>0</v>
      </c>
      <c r="BL81">
        <f t="shared" si="34"/>
        <v>6.0350583924082464E-5</v>
      </c>
      <c r="BM81">
        <f t="shared" si="34"/>
        <v>0</v>
      </c>
      <c r="BN81">
        <f t="shared" si="34"/>
        <v>0</v>
      </c>
      <c r="BO81">
        <f t="shared" si="34"/>
        <v>4.1577015274852425E-6</v>
      </c>
      <c r="BP81">
        <f t="shared" si="34"/>
        <v>0</v>
      </c>
      <c r="BQ81">
        <f t="shared" si="34"/>
        <v>0</v>
      </c>
      <c r="BR81">
        <f t="shared" si="34"/>
        <v>0</v>
      </c>
    </row>
    <row r="82" spans="2:70" x14ac:dyDescent="0.3">
      <c r="B82" t="s">
        <v>42</v>
      </c>
      <c r="C82" s="44"/>
      <c r="D82" s="44">
        <f t="shared" ref="D82:AQ82" si="35">(D81-E81)/D81</f>
        <v>7.0535304161476839E-2</v>
      </c>
      <c r="E82" s="44">
        <f t="shared" si="35"/>
        <v>7.4595507095981978E-2</v>
      </c>
      <c r="F82" s="44">
        <f t="shared" si="35"/>
        <v>7.5825926613256822E-2</v>
      </c>
      <c r="G82" s="44">
        <f t="shared" si="35"/>
        <v>6.8599669525297641E-2</v>
      </c>
      <c r="H82" s="44">
        <f t="shared" si="35"/>
        <v>4.8524146678226319E-2</v>
      </c>
      <c r="I82" s="44">
        <f t="shared" si="35"/>
        <v>4.1458820650947352E-2</v>
      </c>
      <c r="J82" s="44">
        <f t="shared" si="35"/>
        <v>4.701884934824329E-2</v>
      </c>
      <c r="K82" s="44">
        <f t="shared" si="35"/>
        <v>7.0420992770804339E-2</v>
      </c>
      <c r="L82" s="44">
        <f t="shared" si="35"/>
        <v>8.0956443117155372E-2</v>
      </c>
      <c r="M82" s="44">
        <f t="shared" si="35"/>
        <v>5.4137818131834929E-2</v>
      </c>
      <c r="N82" s="44">
        <f t="shared" si="35"/>
        <v>3.6167378780438464E-2</v>
      </c>
      <c r="O82" s="44">
        <f t="shared" si="35"/>
        <v>2.4664273480527119E-2</v>
      </c>
      <c r="P82" s="44">
        <f t="shared" si="35"/>
        <v>2.4923227635272469E-2</v>
      </c>
      <c r="Q82" s="44">
        <f t="shared" si="35"/>
        <v>4.0050928160832493E-2</v>
      </c>
      <c r="R82" s="44">
        <f t="shared" si="35"/>
        <v>3.7438630234725268E-2</v>
      </c>
      <c r="S82" s="44">
        <f t="shared" si="35"/>
        <v>5.4563181756623044E-2</v>
      </c>
      <c r="T82" s="44">
        <f t="shared" si="35"/>
        <v>6.9273225272179453E-2</v>
      </c>
      <c r="U82" s="44">
        <f t="shared" si="35"/>
        <v>7.3110830682405301E-2</v>
      </c>
      <c r="V82" s="44">
        <f t="shared" si="35"/>
        <v>5.5068510635280656E-2</v>
      </c>
      <c r="W82" s="44">
        <f t="shared" si="35"/>
        <v>6.329247701832276E-2</v>
      </c>
      <c r="X82" s="44">
        <f t="shared" si="35"/>
        <v>5.4437278062660355E-2</v>
      </c>
      <c r="Y82" s="44">
        <f t="shared" si="35"/>
        <v>6.2103692030489585E-2</v>
      </c>
      <c r="Z82" s="44">
        <f t="shared" si="35"/>
        <v>6.1278893638540319E-2</v>
      </c>
      <c r="AA82" s="44">
        <f t="shared" si="35"/>
        <v>6.5291925140681648E-2</v>
      </c>
      <c r="AB82" s="44">
        <f t="shared" si="35"/>
        <v>8.538276157630198E-2</v>
      </c>
      <c r="AC82" s="44">
        <f t="shared" si="35"/>
        <v>9.6897250405235127E-2</v>
      </c>
      <c r="AD82" s="44">
        <f t="shared" si="35"/>
        <v>8.7974533972900698E-2</v>
      </c>
      <c r="AE82" s="44">
        <f t="shared" si="35"/>
        <v>9.6658458053549653E-2</v>
      </c>
      <c r="AF82" s="44">
        <f t="shared" si="35"/>
        <v>0.11147620034361858</v>
      </c>
      <c r="AG82" s="44">
        <f t="shared" si="35"/>
        <v>8.5274227386436835E-2</v>
      </c>
      <c r="AH82" s="44">
        <f t="shared" si="35"/>
        <v>0.10004232287757843</v>
      </c>
      <c r="AI82" s="44">
        <f t="shared" si="35"/>
        <v>0.10964256725223565</v>
      </c>
      <c r="AJ82" s="44">
        <f t="shared" si="35"/>
        <v>0.12035164744624768</v>
      </c>
      <c r="AK82" s="44">
        <f t="shared" si="35"/>
        <v>0.12004155728550489</v>
      </c>
      <c r="AL82" s="44">
        <f t="shared" si="35"/>
        <v>0.123151228979302</v>
      </c>
      <c r="AM82" s="44">
        <f t="shared" si="35"/>
        <v>0.15334085257524532</v>
      </c>
      <c r="AN82" s="44">
        <f t="shared" si="35"/>
        <v>0.15093683150238671</v>
      </c>
      <c r="AO82" s="44">
        <f t="shared" si="35"/>
        <v>0.14535689158994081</v>
      </c>
      <c r="AP82" s="44">
        <f t="shared" si="35"/>
        <v>0.14727586829951234</v>
      </c>
      <c r="AQ82" s="44">
        <f t="shared" si="35"/>
        <v>0.13271352416434745</v>
      </c>
    </row>
    <row r="83" spans="2:70" x14ac:dyDescent="0.3">
      <c r="B83" t="s">
        <v>11</v>
      </c>
      <c r="C83">
        <f>1/3*PI()*((C46/200)^2+(C46/200)*(C48/200)+(C48/200)^2)*(A48-A46)</f>
        <v>5.4296466536242441E-2</v>
      </c>
      <c r="D83">
        <f t="shared" ref="D83:AR83" si="36">1/3*PI()*((D46/200)^2+(D46/200)*(D48/200)+(D48/200)^2)*($A48-$A46)</f>
        <v>4.9320831726441014E-2</v>
      </c>
      <c r="E83">
        <f t="shared" si="36"/>
        <v>4.6041229889326726E-2</v>
      </c>
      <c r="F83">
        <f t="shared" si="36"/>
        <v>4.2224803498791763E-2</v>
      </c>
      <c r="G83">
        <f t="shared" si="36"/>
        <v>3.908380316631687E-2</v>
      </c>
      <c r="H83">
        <f t="shared" si="36"/>
        <v>3.6242649853919201E-2</v>
      </c>
      <c r="I83">
        <f t="shared" si="36"/>
        <v>3.4327850767802398E-2</v>
      </c>
      <c r="J83">
        <f t="shared" si="36"/>
        <v>3.3035183565620616E-2</v>
      </c>
      <c r="K83">
        <f t="shared" si="36"/>
        <v>3.1470570613116297E-2</v>
      </c>
      <c r="L83">
        <f t="shared" si="36"/>
        <v>2.9464611343921671E-2</v>
      </c>
      <c r="M83">
        <f t="shared" si="36"/>
        <v>2.7218627851008068E-2</v>
      </c>
      <c r="N83">
        <f t="shared" si="36"/>
        <v>2.5651861598539102E-2</v>
      </c>
      <c r="O83">
        <f t="shared" si="36"/>
        <v>2.4623431790955351E-2</v>
      </c>
      <c r="P83">
        <f t="shared" si="36"/>
        <v>2.4073756160086085E-2</v>
      </c>
      <c r="Q83">
        <f t="shared" si="36"/>
        <v>2.3473225998136837E-2</v>
      </c>
      <c r="R83">
        <f t="shared" si="36"/>
        <v>2.2489878045132104E-2</v>
      </c>
      <c r="S83">
        <f t="shared" si="36"/>
        <v>2.1555460397707036E-2</v>
      </c>
      <c r="T83">
        <f t="shared" si="36"/>
        <v>2.042733738324937E-2</v>
      </c>
      <c r="U83">
        <f t="shared" si="36"/>
        <v>1.902179373877181E-2</v>
      </c>
      <c r="V83">
        <f t="shared" si="36"/>
        <v>1.7913577295263935E-2</v>
      </c>
      <c r="W83">
        <f t="shared" si="36"/>
        <v>1.681419167235575E-2</v>
      </c>
      <c r="X83">
        <f t="shared" si="36"/>
        <v>1.5703157612936679E-2</v>
      </c>
      <c r="Y83">
        <f t="shared" si="36"/>
        <v>1.4900411967605181E-2</v>
      </c>
      <c r="Z83">
        <f t="shared" si="36"/>
        <v>1.3812525424657151E-2</v>
      </c>
      <c r="AA83">
        <f t="shared" si="36"/>
        <v>1.2929818588659707E-2</v>
      </c>
      <c r="AB83">
        <f t="shared" si="36"/>
        <v>1.2088137156627024E-2</v>
      </c>
      <c r="AC83">
        <f t="shared" si="36"/>
        <v>1.1043790338964172E-2</v>
      </c>
      <c r="AD83">
        <f t="shared" si="36"/>
        <v>9.9432002425225707E-3</v>
      </c>
      <c r="AE83">
        <f t="shared" si="36"/>
        <v>9.0263443598304557E-3</v>
      </c>
      <c r="AF83">
        <f t="shared" si="36"/>
        <v>8.22393270506795E-3</v>
      </c>
      <c r="AG83">
        <f t="shared" si="36"/>
        <v>7.3378749678063709E-3</v>
      </c>
      <c r="AH83">
        <f t="shared" si="36"/>
        <v>6.7500625619674737E-3</v>
      </c>
      <c r="AI83">
        <f t="shared" si="36"/>
        <v>6.041801886489024E-3</v>
      </c>
      <c r="AJ83">
        <f t="shared" si="36"/>
        <v>5.4106733320421225E-3</v>
      </c>
      <c r="AK83">
        <f t="shared" si="36"/>
        <v>4.6866605800988826E-3</v>
      </c>
      <c r="AL83">
        <f t="shared" si="36"/>
        <v>4.0951110534489972E-3</v>
      </c>
      <c r="AM83">
        <f t="shared" si="36"/>
        <v>3.5811614178868109E-3</v>
      </c>
      <c r="AN83">
        <f t="shared" si="36"/>
        <v>2.9972327405160658E-3</v>
      </c>
      <c r="AO83">
        <f t="shared" si="36"/>
        <v>2.5374793743194275E-3</v>
      </c>
      <c r="AP83">
        <f t="shared" si="36"/>
        <v>2.1602954406395379E-3</v>
      </c>
      <c r="AQ83">
        <f t="shared" si="36"/>
        <v>1.8250458783988469E-3</v>
      </c>
      <c r="AR83">
        <f t="shared" si="36"/>
        <v>1.5731675093000408E-3</v>
      </c>
      <c r="AW83">
        <f>1/3*PI()*((AW46/200)^2+(AW46/200)*(AW48/200)+(AW48/200)^2)*($A48-$A46)</f>
        <v>1.0437237351198906E-3</v>
      </c>
      <c r="BB83">
        <f>1/3*PI()*((BB46/200)^2+(BB46/200)*(BB48/200)+(BB48/200)^2)*($A48-$A46)</f>
        <v>6.8414646476796365E-4</v>
      </c>
      <c r="BG83">
        <f>1/3*PI()*((BG46/200)^2+(BG46/200)*(BG48/200)+(BG48/200)^2)*($A48-$A46)</f>
        <v>3.0180698119399287E-4</v>
      </c>
      <c r="BJ83">
        <f t="shared" ref="BJ83:BR83" si="37">1/3*PI()*((BJ46/200)^2+(BJ46/200)*(BJ48/200)+(BJ48/200)^2)*($A48-$A46)</f>
        <v>6.5973445725385654E-6</v>
      </c>
      <c r="BK83">
        <f t="shared" si="37"/>
        <v>0</v>
      </c>
      <c r="BL83">
        <f t="shared" si="37"/>
        <v>6.5973445725385654E-6</v>
      </c>
      <c r="BM83">
        <f t="shared" si="37"/>
        <v>0</v>
      </c>
      <c r="BN83">
        <f t="shared" si="37"/>
        <v>0</v>
      </c>
      <c r="BO83">
        <f t="shared" si="37"/>
        <v>0</v>
      </c>
      <c r="BP83">
        <f t="shared" si="37"/>
        <v>0</v>
      </c>
      <c r="BQ83">
        <f t="shared" si="37"/>
        <v>0</v>
      </c>
      <c r="BR83">
        <f t="shared" si="37"/>
        <v>0</v>
      </c>
    </row>
    <row r="84" spans="2:70" x14ac:dyDescent="0.3">
      <c r="B84" t="s">
        <v>42</v>
      </c>
      <c r="C84" s="44"/>
      <c r="D84" s="44">
        <f t="shared" ref="D84:AQ84" si="38">(D83-E83)/D83</f>
        <v>6.6495266245805942E-2</v>
      </c>
      <c r="E84" s="44">
        <f t="shared" si="38"/>
        <v>8.2891495290391595E-2</v>
      </c>
      <c r="F84" s="44">
        <f t="shared" si="38"/>
        <v>7.4387565416728835E-2</v>
      </c>
      <c r="G84" s="44">
        <f t="shared" si="38"/>
        <v>7.2693880385883911E-2</v>
      </c>
      <c r="H84" s="44">
        <f t="shared" si="38"/>
        <v>5.2832756264639978E-2</v>
      </c>
      <c r="I84" s="44">
        <f t="shared" si="38"/>
        <v>3.7656514266667461E-2</v>
      </c>
      <c r="J84" s="44">
        <f t="shared" si="38"/>
        <v>4.7362017813413801E-2</v>
      </c>
      <c r="K84" s="44">
        <f t="shared" si="38"/>
        <v>6.3740797516985068E-2</v>
      </c>
      <c r="L84" s="44">
        <f t="shared" si="38"/>
        <v>7.622647611732139E-2</v>
      </c>
      <c r="M84" s="44">
        <f t="shared" si="38"/>
        <v>5.7562279077596479E-2</v>
      </c>
      <c r="N84" s="44">
        <f t="shared" si="38"/>
        <v>4.0091819598867665E-2</v>
      </c>
      <c r="O84" s="44">
        <f t="shared" si="38"/>
        <v>2.2323274657075714E-2</v>
      </c>
      <c r="P84" s="44">
        <f t="shared" si="38"/>
        <v>2.4945428455610815E-2</v>
      </c>
      <c r="Q84" s="44">
        <f t="shared" si="38"/>
        <v>4.1892322473390975E-2</v>
      </c>
      <c r="R84" s="44">
        <f t="shared" si="38"/>
        <v>4.1548364359731214E-2</v>
      </c>
      <c r="S84" s="44">
        <f t="shared" si="38"/>
        <v>5.2335834802102861E-2</v>
      </c>
      <c r="T84" s="44">
        <f t="shared" si="38"/>
        <v>6.8806992223573921E-2</v>
      </c>
      <c r="U84" s="44">
        <f t="shared" si="38"/>
        <v>5.8260354345500844E-2</v>
      </c>
      <c r="V84" s="44">
        <f t="shared" si="38"/>
        <v>6.1371640336676067E-2</v>
      </c>
      <c r="W84" s="44">
        <f t="shared" si="38"/>
        <v>6.6077161547154498E-2</v>
      </c>
      <c r="X84" s="44">
        <f t="shared" si="38"/>
        <v>5.1120014529445694E-2</v>
      </c>
      <c r="Y84" s="44">
        <f t="shared" si="38"/>
        <v>7.3010501005823999E-2</v>
      </c>
      <c r="Z84" s="44">
        <f t="shared" si="38"/>
        <v>6.3906259634584808E-2</v>
      </c>
      <c r="AA84" s="44">
        <f t="shared" si="38"/>
        <v>6.5096151679258057E-2</v>
      </c>
      <c r="AB84" s="44">
        <f t="shared" si="38"/>
        <v>8.6394355402421505E-2</v>
      </c>
      <c r="AC84" s="44">
        <f t="shared" si="38"/>
        <v>9.9656916933541576E-2</v>
      </c>
      <c r="AD84" s="44">
        <f t="shared" si="38"/>
        <v>9.2209335056045338E-2</v>
      </c>
      <c r="AE84" s="44">
        <f t="shared" si="38"/>
        <v>8.8896636642120941E-2</v>
      </c>
      <c r="AF84" s="44">
        <f t="shared" si="38"/>
        <v>0.10774136523704178</v>
      </c>
      <c r="AG84" s="44">
        <f t="shared" si="38"/>
        <v>8.0106626021541699E-2</v>
      </c>
      <c r="AH84" s="44">
        <f t="shared" si="38"/>
        <v>0.10492653497303431</v>
      </c>
      <c r="AI84" s="44">
        <f t="shared" si="38"/>
        <v>0.10446031933921275</v>
      </c>
      <c r="AJ84" s="44">
        <f t="shared" si="38"/>
        <v>0.13381195047492905</v>
      </c>
      <c r="AK84" s="44">
        <f t="shared" si="38"/>
        <v>0.12621983532620246</v>
      </c>
      <c r="AL84" s="44">
        <f t="shared" si="38"/>
        <v>0.12550322295394797</v>
      </c>
      <c r="AM84" s="44">
        <f t="shared" si="38"/>
        <v>0.16305567083745487</v>
      </c>
      <c r="AN84" s="44">
        <f t="shared" si="38"/>
        <v>0.15339261445458441</v>
      </c>
      <c r="AO84" s="44">
        <f t="shared" si="38"/>
        <v>0.14864512298983845</v>
      </c>
      <c r="AP84" s="44">
        <f t="shared" si="38"/>
        <v>0.15518690450110059</v>
      </c>
      <c r="AQ84" s="44">
        <f t="shared" si="38"/>
        <v>0.13801207524699846</v>
      </c>
    </row>
    <row r="85" spans="2:70" x14ac:dyDescent="0.3">
      <c r="B85" s="41" t="s">
        <v>12</v>
      </c>
      <c r="C85">
        <f>1/3*PI()*((C48/200)^2+(C48/200)*(C50/200)+(C50/200)^2)*(A50-A48)</f>
        <v>0.14072070523377808</v>
      </c>
      <c r="D85">
        <f t="shared" ref="D85:AR85" si="39">1/3*PI()*((D48/200)^2+(D48/200)*(D50/200)+(D50/200)^2)*($A50-$A48)</f>
        <v>0.12652620422669603</v>
      </c>
      <c r="E85">
        <f t="shared" si="39"/>
        <v>0.11862794577126001</v>
      </c>
      <c r="F85">
        <f t="shared" si="39"/>
        <v>0.1096255156728576</v>
      </c>
      <c r="G85">
        <f t="shared" si="39"/>
        <v>0.10219080575844348</v>
      </c>
      <c r="H85">
        <f t="shared" si="39"/>
        <v>9.4809961068068993E-2</v>
      </c>
      <c r="I85">
        <f t="shared" si="39"/>
        <v>9.0414087547533467E-2</v>
      </c>
      <c r="J85">
        <f t="shared" si="39"/>
        <v>8.7052779757733234E-2</v>
      </c>
      <c r="K85">
        <f t="shared" si="39"/>
        <v>8.321021924331122E-2</v>
      </c>
      <c r="L85">
        <f t="shared" si="39"/>
        <v>7.7962941388729418E-2</v>
      </c>
      <c r="M85">
        <f t="shared" si="39"/>
        <v>7.2121673448154774E-2</v>
      </c>
      <c r="N85">
        <f t="shared" si="39"/>
        <v>6.7730675941217025E-2</v>
      </c>
      <c r="O85">
        <f t="shared" si="39"/>
        <v>6.4590457734413173E-2</v>
      </c>
      <c r="P85">
        <f t="shared" si="39"/>
        <v>6.3165254592158077E-2</v>
      </c>
      <c r="Q85">
        <f t="shared" si="39"/>
        <v>6.1755955762711791E-2</v>
      </c>
      <c r="R85">
        <f t="shared" si="39"/>
        <v>5.9211265713304047E-2</v>
      </c>
      <c r="S85">
        <f t="shared" si="39"/>
        <v>5.63484239578734E-2</v>
      </c>
      <c r="T85">
        <f t="shared" si="39"/>
        <v>5.3341330739765415E-2</v>
      </c>
      <c r="U85">
        <f t="shared" si="39"/>
        <v>4.96438398111076E-2</v>
      </c>
      <c r="V85">
        <f t="shared" si="39"/>
        <v>4.688840125452156E-2</v>
      </c>
      <c r="W85">
        <f t="shared" si="39"/>
        <v>4.421290968598468E-2</v>
      </c>
      <c r="X85">
        <f t="shared" si="39"/>
        <v>4.1298820700392348E-2</v>
      </c>
      <c r="Y85">
        <f t="shared" si="39"/>
        <v>3.9065690248422734E-2</v>
      </c>
      <c r="Z85">
        <f t="shared" si="39"/>
        <v>3.6100953553266792E-2</v>
      </c>
      <c r="AA85">
        <f t="shared" si="39"/>
        <v>3.3427682043538444E-2</v>
      </c>
      <c r="AB85">
        <f t="shared" si="39"/>
        <v>3.1198074102331684E-2</v>
      </c>
      <c r="AC85">
        <f t="shared" si="39"/>
        <v>2.8251927781703341E-2</v>
      </c>
      <c r="AD85">
        <f t="shared" si="39"/>
        <v>2.5102318830859144E-2</v>
      </c>
      <c r="AE85">
        <f t="shared" si="39"/>
        <v>2.2626610302142611E-2</v>
      </c>
      <c r="AF85">
        <f t="shared" si="39"/>
        <v>2.0198512610091233E-2</v>
      </c>
      <c r="AG85">
        <f t="shared" si="39"/>
        <v>1.7918305392207588E-2</v>
      </c>
      <c r="AH85">
        <f t="shared" si="39"/>
        <v>1.6010486859517212E-2</v>
      </c>
      <c r="AI85">
        <f t="shared" si="39"/>
        <v>1.410780875780627E-2</v>
      </c>
      <c r="AJ85">
        <f t="shared" si="39"/>
        <v>1.2379355530681783E-2</v>
      </c>
      <c r="AK85">
        <f t="shared" si="39"/>
        <v>1.0411836265597696E-2</v>
      </c>
      <c r="AL85">
        <f t="shared" si="39"/>
        <v>8.671586358058982E-3</v>
      </c>
      <c r="AM85">
        <f t="shared" si="39"/>
        <v>7.1279373187819184E-3</v>
      </c>
      <c r="AN85">
        <f t="shared" si="39"/>
        <v>5.6339529323672921E-3</v>
      </c>
      <c r="AO85">
        <f t="shared" si="39"/>
        <v>4.4358712310034734E-3</v>
      </c>
      <c r="AP85">
        <f t="shared" si="39"/>
        <v>3.5788879520031623E-3</v>
      </c>
      <c r="AQ85">
        <f t="shared" si="39"/>
        <v>2.7297966155480601E-3</v>
      </c>
      <c r="AR85">
        <f t="shared" si="39"/>
        <v>2.2343059312208168E-3</v>
      </c>
      <c r="AW85">
        <f>1/3*PI()*((AW48/200)^2+(AW48/200)*(AW50/200)+(AW50/200)^2)*($A50-$A48)</f>
        <v>1.0178184238977771E-3</v>
      </c>
      <c r="BB85">
        <f>1/3*PI()*((BB48/200)^2+(BB48/200)*(BB50/200)+(BB50/200)^2)*($A50-$A48)</f>
        <v>5.6674855069535461E-4</v>
      </c>
      <c r="BG85">
        <f>1/3*PI()*((BG48/200)^2+(BG48/200)*(BG50/200)+(BG50/200)^2)*($A50-$A48)</f>
        <v>2.386681028901555E-4</v>
      </c>
      <c r="BJ85">
        <f>1/3*PI()*((BJ48/200)^2+(BJ48/200)*(BJ50/200)+(BJ50/200)^2)*($A50-$A48)</f>
        <v>1.8849555921538758E-5</v>
      </c>
      <c r="BQ85">
        <f>1/3*PI()*((BQ48/200)^2+(BQ48/200)*(BQ50/200)+(BQ50/200)^2)*($A50-$A48)</f>
        <v>0</v>
      </c>
      <c r="BR85">
        <f>1/3*PI()*((BR48/200)^2+(BR48/200)*(BR50/200)+(BR50/200)^2)*($A50-$A48)</f>
        <v>0</v>
      </c>
    </row>
    <row r="86" spans="2:70" x14ac:dyDescent="0.3">
      <c r="B86" t="s">
        <v>42</v>
      </c>
      <c r="C86" s="44"/>
      <c r="D86" s="44">
        <f t="shared" ref="D86:AQ86" si="40">(D85-E85)/D85</f>
        <v>6.2423894747405562E-2</v>
      </c>
      <c r="E86" s="44">
        <f t="shared" si="40"/>
        <v>7.5887937196190039E-2</v>
      </c>
      <c r="F86" s="44">
        <f t="shared" si="40"/>
        <v>6.7819155684527246E-2</v>
      </c>
      <c r="G86" s="44">
        <f t="shared" si="40"/>
        <v>7.2226113059732394E-2</v>
      </c>
      <c r="H86" s="44">
        <f t="shared" si="40"/>
        <v>4.636510205272102E-2</v>
      </c>
      <c r="I86" s="44">
        <f t="shared" si="40"/>
        <v>3.7176814819185007E-2</v>
      </c>
      <c r="J86" s="44">
        <f t="shared" si="40"/>
        <v>4.4140583736852632E-2</v>
      </c>
      <c r="K86" s="44">
        <f t="shared" si="40"/>
        <v>6.3060497884742689E-2</v>
      </c>
      <c r="L86" s="44">
        <f t="shared" si="40"/>
        <v>7.4923647524400311E-2</v>
      </c>
      <c r="M86" s="44">
        <f t="shared" si="40"/>
        <v>6.0883189435340157E-2</v>
      </c>
      <c r="N86" s="44">
        <f t="shared" si="40"/>
        <v>4.6363308252367438E-2</v>
      </c>
      <c r="O86" s="44">
        <f t="shared" si="40"/>
        <v>2.2065227469285482E-2</v>
      </c>
      <c r="P86" s="44">
        <f t="shared" si="40"/>
        <v>2.2311298174063708E-2</v>
      </c>
      <c r="Q86" s="44">
        <f t="shared" si="40"/>
        <v>4.1205581194230768E-2</v>
      </c>
      <c r="R86" s="44">
        <f t="shared" si="40"/>
        <v>4.8349612543198868E-2</v>
      </c>
      <c r="S86" s="44">
        <f t="shared" si="40"/>
        <v>5.3366057236243485E-2</v>
      </c>
      <c r="T86" s="44">
        <f t="shared" si="40"/>
        <v>6.9317560649107948E-2</v>
      </c>
      <c r="U86" s="44">
        <f t="shared" si="40"/>
        <v>5.5504138420201785E-2</v>
      </c>
      <c r="V86" s="44">
        <f t="shared" si="40"/>
        <v>5.7060840142824774E-2</v>
      </c>
      <c r="W86" s="44">
        <f t="shared" si="40"/>
        <v>6.5910364332254903E-2</v>
      </c>
      <c r="X86" s="44">
        <f t="shared" si="40"/>
        <v>5.4072499265055265E-2</v>
      </c>
      <c r="Y86" s="44">
        <f t="shared" si="40"/>
        <v>7.5891061345719921E-2</v>
      </c>
      <c r="Z86" s="44">
        <f t="shared" si="40"/>
        <v>7.4049886404910267E-2</v>
      </c>
      <c r="AA86" s="44">
        <f t="shared" si="40"/>
        <v>6.6699448029413758E-2</v>
      </c>
      <c r="AB86" s="44">
        <f t="shared" si="40"/>
        <v>9.4433595835588913E-2</v>
      </c>
      <c r="AC86" s="44">
        <f t="shared" si="40"/>
        <v>0.11148297472585084</v>
      </c>
      <c r="AD86" s="44">
        <f t="shared" si="40"/>
        <v>9.8624694610804586E-2</v>
      </c>
      <c r="AE86" s="44">
        <f t="shared" si="40"/>
        <v>0.10731159725774088</v>
      </c>
      <c r="AF86" s="44">
        <f t="shared" si="40"/>
        <v>0.11288985787718085</v>
      </c>
      <c r="AG86" s="44">
        <f t="shared" si="40"/>
        <v>0.10647315641355568</v>
      </c>
      <c r="AH86" s="44">
        <f t="shared" si="40"/>
        <v>0.11883949054178329</v>
      </c>
      <c r="AI86" s="44">
        <f t="shared" si="40"/>
        <v>0.12251748352968583</v>
      </c>
      <c r="AJ86" s="44">
        <f t="shared" si="40"/>
        <v>0.15893551649014867</v>
      </c>
      <c r="AK86" s="44">
        <f t="shared" si="40"/>
        <v>0.16714149772876916</v>
      </c>
      <c r="AL86" s="44">
        <f t="shared" si="40"/>
        <v>0.17801230081073524</v>
      </c>
      <c r="AM86" s="44">
        <f t="shared" si="40"/>
        <v>0.20959561225068837</v>
      </c>
      <c r="AN86" s="44">
        <f t="shared" si="40"/>
        <v>0.21265383572531996</v>
      </c>
      <c r="AO86" s="44">
        <f t="shared" si="40"/>
        <v>0.19319390360356475</v>
      </c>
      <c r="AP86" s="44">
        <f t="shared" si="40"/>
        <v>0.23725004745673914</v>
      </c>
      <c r="AQ86" s="44">
        <f t="shared" si="40"/>
        <v>0.18151194177071092</v>
      </c>
    </row>
    <row r="87" spans="2:70" x14ac:dyDescent="0.3">
      <c r="B87" t="s">
        <v>13</v>
      </c>
      <c r="C87">
        <f>1/3*PI()*((C50/200)^2+(C50/200)*(C52/200)+(C52/200)^2)*(A52-A50)</f>
        <v>0.12103038057832237</v>
      </c>
      <c r="D87">
        <f t="shared" ref="D87:AP87" si="41">1/3*PI()*((D50/200)^2+(D50/200)*(D52/200)+(D52/200)^2)*($A52-$A50)</f>
        <v>0.10769235626842523</v>
      </c>
      <c r="E87">
        <f t="shared" si="41"/>
        <v>0.10042189274493157</v>
      </c>
      <c r="F87">
        <f t="shared" si="41"/>
        <v>9.3111210290487259E-2</v>
      </c>
      <c r="G87">
        <f t="shared" si="41"/>
        <v>8.6348343055012683E-2</v>
      </c>
      <c r="H87">
        <f t="shared" si="41"/>
        <v>8.0903504837412932E-2</v>
      </c>
      <c r="I87">
        <f t="shared" si="41"/>
        <v>7.7641942614364176E-2</v>
      </c>
      <c r="J87">
        <f t="shared" si="41"/>
        <v>7.4534416606111722E-2</v>
      </c>
      <c r="K87">
        <f t="shared" si="41"/>
        <v>7.1402805054181798E-2</v>
      </c>
      <c r="L87">
        <f t="shared" si="41"/>
        <v>6.7029544455767448E-2</v>
      </c>
      <c r="M87">
        <f t="shared" si="41"/>
        <v>6.2560498006342058E-2</v>
      </c>
      <c r="N87">
        <f t="shared" si="41"/>
        <v>5.8702360428345972E-2</v>
      </c>
      <c r="O87">
        <f t="shared" si="41"/>
        <v>5.5703808415264948E-2</v>
      </c>
      <c r="P87">
        <f t="shared" si="41"/>
        <v>5.4309203076458895E-2</v>
      </c>
      <c r="Q87">
        <f t="shared" si="41"/>
        <v>5.27906357275299E-2</v>
      </c>
      <c r="R87">
        <f t="shared" si="41"/>
        <v>5.0584583186240373E-2</v>
      </c>
      <c r="S87">
        <f t="shared" si="41"/>
        <v>4.7945710807071884E-2</v>
      </c>
      <c r="T87">
        <f t="shared" si="41"/>
        <v>4.5174171588136192E-2</v>
      </c>
      <c r="U87">
        <f t="shared" si="41"/>
        <v>4.1769190424463316E-2</v>
      </c>
      <c r="V87">
        <f t="shared" si="41"/>
        <v>3.9326489562560504E-2</v>
      </c>
      <c r="W87">
        <f t="shared" si="41"/>
        <v>3.6955170921735003E-2</v>
      </c>
      <c r="X87">
        <f t="shared" si="41"/>
        <v>3.4260977713930683E-2</v>
      </c>
      <c r="Y87">
        <f t="shared" si="41"/>
        <v>3.1863058946307851E-2</v>
      </c>
      <c r="Z87">
        <f t="shared" si="41"/>
        <v>2.9354383329682706E-2</v>
      </c>
      <c r="AA87">
        <f t="shared" si="41"/>
        <v>2.6776675141485747E-2</v>
      </c>
      <c r="AB87">
        <f t="shared" si="41"/>
        <v>2.4710358023434013E-2</v>
      </c>
      <c r="AC87">
        <f t="shared" si="41"/>
        <v>2.2003699237779638E-2</v>
      </c>
      <c r="AD87">
        <f t="shared" si="41"/>
        <v>1.9085557597664175E-2</v>
      </c>
      <c r="AE87">
        <f t="shared" si="41"/>
        <v>1.6747619687780008E-2</v>
      </c>
      <c r="AF87">
        <f t="shared" si="41"/>
        <v>1.4351644780611586E-2</v>
      </c>
      <c r="AG87">
        <f t="shared" si="41"/>
        <v>1.2287648514132684E-2</v>
      </c>
      <c r="AH87">
        <f t="shared" si="41"/>
        <v>1.0354088556636958E-2</v>
      </c>
      <c r="AI87">
        <f t="shared" si="41"/>
        <v>8.7592682090206729E-3</v>
      </c>
      <c r="AJ87">
        <f t="shared" si="41"/>
        <v>7.2000630501205826E-3</v>
      </c>
      <c r="AK87">
        <f t="shared" si="41"/>
        <v>5.7033114441769209E-3</v>
      </c>
      <c r="AL87">
        <f t="shared" si="41"/>
        <v>4.3280399901598184E-3</v>
      </c>
      <c r="AM87">
        <f t="shared" si="41"/>
        <v>3.0057043723557058E-3</v>
      </c>
      <c r="AN87">
        <f t="shared" si="41"/>
        <v>1.8807825099123572E-3</v>
      </c>
      <c r="AO87">
        <f t="shared" si="41"/>
        <v>1.1372094167097012E-3</v>
      </c>
      <c r="AP87">
        <f t="shared" si="41"/>
        <v>7.0907447887542312E-4</v>
      </c>
      <c r="AW87">
        <f>1/3*PI()*((AW50/200)^2+(AW50/200)*(AW52/200)+(AW52/200)^2)*($A52-$A50)</f>
        <v>1.4707889606556214E-5</v>
      </c>
      <c r="BQ87">
        <f>1/3*PI()*((BQ50/200)^2+(BQ50/200)*(BQ52/200)+(BQ52/200)^2)*($A52-$A50)</f>
        <v>0</v>
      </c>
      <c r="BR87">
        <f>1/3*PI()*((BR50/200)^2+(BR50/200)*(BR52/200)+(BR52/200)^2)*($A52-$A50)</f>
        <v>0</v>
      </c>
    </row>
    <row r="88" spans="2:70" x14ac:dyDescent="0.3">
      <c r="B88" t="s">
        <v>42</v>
      </c>
      <c r="C88" s="44"/>
      <c r="D88" s="44">
        <f t="shared" ref="D88:AO88" si="42">(D87-E87)/D87</f>
        <v>6.7511416551903541E-2</v>
      </c>
      <c r="E88" s="44">
        <f t="shared" si="42"/>
        <v>7.2799687942680158E-2</v>
      </c>
      <c r="F88" s="44">
        <f t="shared" si="42"/>
        <v>7.2632148313568928E-2</v>
      </c>
      <c r="G88" s="44">
        <f t="shared" si="42"/>
        <v>6.3056661250938367E-2</v>
      </c>
      <c r="H88" s="44">
        <f t="shared" si="42"/>
        <v>4.0314226554255317E-2</v>
      </c>
      <c r="I88" s="44">
        <f t="shared" si="42"/>
        <v>4.0023805479559763E-2</v>
      </c>
      <c r="J88" s="44">
        <f t="shared" si="42"/>
        <v>4.2015644510634526E-2</v>
      </c>
      <c r="K88" s="44">
        <f t="shared" si="42"/>
        <v>6.1247742229396128E-2</v>
      </c>
      <c r="L88" s="44">
        <f t="shared" si="42"/>
        <v>6.6672785645656554E-2</v>
      </c>
      <c r="M88" s="44">
        <f t="shared" si="42"/>
        <v>6.1670506165167803E-2</v>
      </c>
      <c r="N88" s="44">
        <f t="shared" si="42"/>
        <v>5.1080603764496912E-2</v>
      </c>
      <c r="O88" s="44">
        <f t="shared" si="42"/>
        <v>2.5036086014253171E-2</v>
      </c>
      <c r="P88" s="44">
        <f t="shared" si="42"/>
        <v>2.796151044218213E-2</v>
      </c>
      <c r="Q88" s="44">
        <f t="shared" si="42"/>
        <v>4.1788709510446151E-2</v>
      </c>
      <c r="R88" s="44">
        <f t="shared" si="42"/>
        <v>5.2167522453487256E-2</v>
      </c>
      <c r="S88" s="44">
        <f t="shared" si="42"/>
        <v>5.7805780168492082E-2</v>
      </c>
      <c r="T88" s="44">
        <f t="shared" si="42"/>
        <v>7.5374512558125231E-2</v>
      </c>
      <c r="U88" s="44">
        <f t="shared" si="42"/>
        <v>5.8480924266901151E-2</v>
      </c>
      <c r="V88" s="44">
        <f t="shared" si="42"/>
        <v>6.0298253599605223E-2</v>
      </c>
      <c r="W88" s="44">
        <f t="shared" si="42"/>
        <v>7.290436333010554E-2</v>
      </c>
      <c r="X88" s="44">
        <f t="shared" si="42"/>
        <v>6.9989793859497079E-2</v>
      </c>
      <c r="Y88" s="44">
        <f t="shared" si="42"/>
        <v>7.8733043831494376E-2</v>
      </c>
      <c r="Z88" s="44">
        <f t="shared" si="42"/>
        <v>8.7813399424760533E-2</v>
      </c>
      <c r="AA88" s="44">
        <f t="shared" si="42"/>
        <v>7.7168547145360047E-2</v>
      </c>
      <c r="AB88" s="44">
        <f t="shared" si="42"/>
        <v>0.10953539333940535</v>
      </c>
      <c r="AC88" s="44">
        <f t="shared" si="42"/>
        <v>0.13262050206108564</v>
      </c>
      <c r="AD88" s="44">
        <f t="shared" si="42"/>
        <v>0.12249775244556123</v>
      </c>
      <c r="AE88" s="44">
        <f t="shared" si="42"/>
        <v>0.14306360855069203</v>
      </c>
      <c r="AF88" s="44">
        <f t="shared" si="42"/>
        <v>0.1438160084109151</v>
      </c>
      <c r="AG88" s="44">
        <f t="shared" si="42"/>
        <v>0.15735801323351944</v>
      </c>
      <c r="AH88" s="44">
        <f t="shared" si="42"/>
        <v>0.15402807682130623</v>
      </c>
      <c r="AI88" s="44">
        <f t="shared" si="42"/>
        <v>0.17800632674934572</v>
      </c>
      <c r="AJ88" s="44">
        <f t="shared" si="42"/>
        <v>0.20788034709204317</v>
      </c>
      <c r="AK88" s="44">
        <f t="shared" si="42"/>
        <v>0.24113560472333212</v>
      </c>
      <c r="AL88" s="44">
        <f t="shared" si="42"/>
        <v>0.30552758773268257</v>
      </c>
      <c r="AM88" s="44">
        <f t="shared" si="42"/>
        <v>0.37426231028891799</v>
      </c>
      <c r="AN88" s="44">
        <f t="shared" si="42"/>
        <v>0.39535304549238176</v>
      </c>
      <c r="AO88" s="44">
        <f t="shared" si="42"/>
        <v>0.37647853732429065</v>
      </c>
      <c r="AP88" s="44"/>
      <c r="AQ88" s="44"/>
    </row>
    <row r="89" spans="2:70" x14ac:dyDescent="0.3">
      <c r="B89" t="s">
        <v>14</v>
      </c>
      <c r="C89">
        <f>1/3*PI()*((C52/200)^2+(C52/200)*(C54/200)+(C54/200)^2)*(A54-A52)</f>
        <v>0.11010195783372857</v>
      </c>
      <c r="D89">
        <f t="shared" ref="D89:AM89" si="43">1/3*PI()*((D52/200)^2+(D52/200)*(D54/200)+(D54/200)^2)*($A54-$A52)</f>
        <v>9.7001385568565246E-2</v>
      </c>
      <c r="E89">
        <f t="shared" si="43"/>
        <v>9.0008233046597816E-2</v>
      </c>
      <c r="F89">
        <f t="shared" si="43"/>
        <v>8.3367298875990717E-2</v>
      </c>
      <c r="G89">
        <f t="shared" si="43"/>
        <v>7.7416304267004785E-2</v>
      </c>
      <c r="H89">
        <f t="shared" si="43"/>
        <v>7.2949352212681798E-2</v>
      </c>
      <c r="I89">
        <f t="shared" si="43"/>
        <v>6.9192629172534423E-2</v>
      </c>
      <c r="J89">
        <f t="shared" si="43"/>
        <v>6.6015988125903022E-2</v>
      </c>
      <c r="K89">
        <f t="shared" si="43"/>
        <v>6.2680402125954049E-2</v>
      </c>
      <c r="L89">
        <f t="shared" si="43"/>
        <v>5.8820562851937305E-2</v>
      </c>
      <c r="M89">
        <f t="shared" si="43"/>
        <v>5.4789768577687692E-2</v>
      </c>
      <c r="N89">
        <f t="shared" si="43"/>
        <v>5.111498874592145E-2</v>
      </c>
      <c r="O89">
        <f t="shared" si="43"/>
        <v>4.8049383364640375E-2</v>
      </c>
      <c r="P89">
        <f t="shared" si="43"/>
        <v>4.6685735803441548E-2</v>
      </c>
      <c r="Q89">
        <f t="shared" si="43"/>
        <v>4.5075276869395067E-2</v>
      </c>
      <c r="R89">
        <f t="shared" si="43"/>
        <v>4.2205039281259099E-2</v>
      </c>
      <c r="S89">
        <f t="shared" si="43"/>
        <v>3.9547186446475181E-2</v>
      </c>
      <c r="T89">
        <f t="shared" si="43"/>
        <v>3.6928545923995817E-2</v>
      </c>
      <c r="U89">
        <f t="shared" si="43"/>
        <v>3.3534704324273794E-2</v>
      </c>
      <c r="V89">
        <f t="shared" si="43"/>
        <v>3.0931172244464331E-2</v>
      </c>
      <c r="W89">
        <f t="shared" si="43"/>
        <v>2.8487657186465464E-2</v>
      </c>
      <c r="X89">
        <f t="shared" si="43"/>
        <v>2.5814099006407468E-2</v>
      </c>
      <c r="Y89">
        <f t="shared" si="43"/>
        <v>2.3516078958177977E-2</v>
      </c>
      <c r="Z89">
        <f t="shared" si="43"/>
        <v>2.1122091108362939E-2</v>
      </c>
      <c r="AA89">
        <f t="shared" si="43"/>
        <v>1.875967102872874E-2</v>
      </c>
      <c r="AB89">
        <f t="shared" si="43"/>
        <v>1.6845476371948512E-2</v>
      </c>
      <c r="AC89">
        <f t="shared" si="43"/>
        <v>1.4649660186721926E-2</v>
      </c>
      <c r="AD89">
        <f t="shared" si="43"/>
        <v>1.2236546582631231E-2</v>
      </c>
      <c r="AE89">
        <f t="shared" si="43"/>
        <v>1.0155296427499431E-2</v>
      </c>
      <c r="AF89">
        <f t="shared" si="43"/>
        <v>7.9967369131505438E-3</v>
      </c>
      <c r="AG89">
        <f t="shared" si="43"/>
        <v>6.1170578876577559E-3</v>
      </c>
      <c r="AH89">
        <f t="shared" si="43"/>
        <v>4.6188258061760903E-3</v>
      </c>
      <c r="AI89">
        <f t="shared" si="43"/>
        <v>3.4917009018844121E-3</v>
      </c>
      <c r="AJ89">
        <f t="shared" si="43"/>
        <v>2.6220609314809543E-3</v>
      </c>
      <c r="AK89">
        <f t="shared" si="43"/>
        <v>1.9275883134600282E-3</v>
      </c>
      <c r="AL89">
        <f t="shared" si="43"/>
        <v>1.2303903638121131E-3</v>
      </c>
      <c r="AM89">
        <f t="shared" si="43"/>
        <v>6.4245569765911266E-4</v>
      </c>
      <c r="AW89">
        <f>1/3*PI()*((AW52/200)^2+(AW52/200)*(AW54/200)+(AW54/200)^2)*($A54-$A52)</f>
        <v>0</v>
      </c>
      <c r="BQ89">
        <f>1/3*PI()*((BQ52/200)^2+(BQ52/200)*(BQ54/200)+(BQ54/200)^2)*($A54-$A52)</f>
        <v>0</v>
      </c>
      <c r="BR89">
        <f>1/3*PI()*((BR52/200)^2+(BR52/200)*(BR54/200)+(BR54/200)^2)*($A54-$A52)</f>
        <v>0</v>
      </c>
    </row>
    <row r="90" spans="2:70" x14ac:dyDescent="0.3">
      <c r="B90" t="s">
        <v>42</v>
      </c>
      <c r="C90" s="44"/>
      <c r="D90" s="44">
        <f t="shared" ref="D90:AL90" si="44">(D89-E89)/D89</f>
        <v>7.2093326100216723E-2</v>
      </c>
      <c r="E90" s="44">
        <f t="shared" si="44"/>
        <v>7.3781408053739339E-2</v>
      </c>
      <c r="F90" s="44">
        <f t="shared" si="44"/>
        <v>7.1382840624812219E-2</v>
      </c>
      <c r="G90" s="44">
        <f t="shared" si="44"/>
        <v>5.7700404283272201E-2</v>
      </c>
      <c r="H90" s="44">
        <f t="shared" si="44"/>
        <v>5.1497688823812365E-2</v>
      </c>
      <c r="I90" s="44">
        <f t="shared" si="44"/>
        <v>4.5910107544986145E-2</v>
      </c>
      <c r="J90" s="44">
        <f t="shared" si="44"/>
        <v>5.0526941952114358E-2</v>
      </c>
      <c r="K90" s="44">
        <f t="shared" si="44"/>
        <v>6.1579682693492191E-2</v>
      </c>
      <c r="L90" s="44">
        <f t="shared" si="44"/>
        <v>6.8526958580724565E-2</v>
      </c>
      <c r="M90" s="44">
        <f t="shared" si="44"/>
        <v>6.7070548519577819E-2</v>
      </c>
      <c r="N90" s="44">
        <f t="shared" si="44"/>
        <v>5.9974685635154033E-2</v>
      </c>
      <c r="O90" s="44">
        <f t="shared" si="44"/>
        <v>2.8380126147515488E-2</v>
      </c>
      <c r="P90" s="44">
        <f t="shared" si="44"/>
        <v>3.449573850194651E-2</v>
      </c>
      <c r="Q90" s="44">
        <f t="shared" si="44"/>
        <v>6.3676538170856681E-2</v>
      </c>
      <c r="R90" s="44">
        <f t="shared" si="44"/>
        <v>6.2974774577786538E-2</v>
      </c>
      <c r="S90" s="44">
        <f t="shared" si="44"/>
        <v>6.6215596045588257E-2</v>
      </c>
      <c r="T90" s="44">
        <f t="shared" si="44"/>
        <v>9.1902930776289721E-2</v>
      </c>
      <c r="U90" s="44">
        <f t="shared" si="44"/>
        <v>7.7636947522597366E-2</v>
      </c>
      <c r="V90" s="44">
        <f t="shared" si="44"/>
        <v>7.8998462738061145E-2</v>
      </c>
      <c r="W90" s="44">
        <f t="shared" si="44"/>
        <v>9.3849703489418845E-2</v>
      </c>
      <c r="X90" s="44">
        <f t="shared" si="44"/>
        <v>8.9021896431833086E-2</v>
      </c>
      <c r="Y90" s="44">
        <f t="shared" si="44"/>
        <v>0.10180216923376599</v>
      </c>
      <c r="Z90" s="44">
        <f t="shared" si="44"/>
        <v>0.11184593738916496</v>
      </c>
      <c r="AA90" s="44">
        <f t="shared" si="44"/>
        <v>0.10203775182671447</v>
      </c>
      <c r="AB90" s="44">
        <f t="shared" si="44"/>
        <v>0.130350495096898</v>
      </c>
      <c r="AC90" s="44">
        <f t="shared" si="44"/>
        <v>0.16472147294432668</v>
      </c>
      <c r="AD90" s="44">
        <f t="shared" si="44"/>
        <v>0.17008476542605269</v>
      </c>
      <c r="AE90" s="44">
        <f t="shared" si="44"/>
        <v>0.21255504748278389</v>
      </c>
      <c r="AF90" s="44">
        <f t="shared" si="44"/>
        <v>0.23505575410411175</v>
      </c>
      <c r="AG90" s="44">
        <f t="shared" si="44"/>
        <v>0.24492690914444562</v>
      </c>
      <c r="AH90" s="44">
        <f t="shared" si="44"/>
        <v>0.24402845043095941</v>
      </c>
      <c r="AI90" s="44">
        <f t="shared" si="44"/>
        <v>0.24905912471888064</v>
      </c>
      <c r="AJ90" s="44">
        <f t="shared" si="44"/>
        <v>0.26485754380569798</v>
      </c>
      <c r="AK90" s="44">
        <f t="shared" si="44"/>
        <v>0.36169442654300088</v>
      </c>
      <c r="AL90" s="44">
        <f t="shared" si="44"/>
        <v>0.47784401068568599</v>
      </c>
      <c r="AM90" s="44"/>
      <c r="AN90" s="44"/>
      <c r="AO90" s="44"/>
      <c r="AP90" s="44"/>
    </row>
    <row r="91" spans="2:70" x14ac:dyDescent="0.3">
      <c r="B91" t="s">
        <v>15</v>
      </c>
      <c r="C91">
        <f>1/3*PI()*((C54/200)^2+(C54/200)*(C56/200)+(C56/200)^2)*(A56-A54)</f>
        <v>9.4841933318303956E-2</v>
      </c>
      <c r="D91">
        <f t="shared" ref="D91:AH91" si="45">1/3*PI()*((D54/200)^2+(D54/200)*(D56/200)+(D56/200)^2)*($A56-$A54)</f>
        <v>8.3687741326656878E-2</v>
      </c>
      <c r="E91">
        <f t="shared" si="45"/>
        <v>7.7890030259227319E-2</v>
      </c>
      <c r="F91">
        <f t="shared" si="45"/>
        <v>7.2300515154945066E-2</v>
      </c>
      <c r="G91">
        <f t="shared" si="45"/>
        <v>6.7005687986554222E-2</v>
      </c>
      <c r="H91">
        <f t="shared" si="45"/>
        <v>6.2934478431813143E-2</v>
      </c>
      <c r="I91">
        <f t="shared" si="45"/>
        <v>5.9437460384362505E-2</v>
      </c>
      <c r="J91">
        <f t="shared" si="45"/>
        <v>5.6496176987362541E-2</v>
      </c>
      <c r="K91">
        <f t="shared" si="45"/>
        <v>5.3404064418066791E-2</v>
      </c>
      <c r="L91">
        <f t="shared" si="45"/>
        <v>4.9912871406994713E-2</v>
      </c>
      <c r="M91">
        <f t="shared" si="45"/>
        <v>4.5941505593775502E-2</v>
      </c>
      <c r="N91">
        <f t="shared" si="45"/>
        <v>4.2389542399810548E-2</v>
      </c>
      <c r="O91">
        <f t="shared" si="45"/>
        <v>3.9349266109299029E-2</v>
      </c>
      <c r="P91">
        <f t="shared" si="45"/>
        <v>3.7713682288005486E-2</v>
      </c>
      <c r="Q91">
        <f t="shared" si="45"/>
        <v>3.6315469353635547E-2</v>
      </c>
      <c r="R91">
        <f t="shared" si="45"/>
        <v>3.3630564788110336E-2</v>
      </c>
      <c r="S91">
        <f t="shared" si="45"/>
        <v>3.1098630913873111E-2</v>
      </c>
      <c r="T91">
        <f t="shared" si="45"/>
        <v>2.8530043816347078E-2</v>
      </c>
      <c r="U91">
        <f t="shared" si="45"/>
        <v>2.5522661309915578E-2</v>
      </c>
      <c r="V91">
        <f t="shared" si="45"/>
        <v>2.3119596875325554E-2</v>
      </c>
      <c r="W91">
        <f t="shared" si="45"/>
        <v>2.0756794568585164E-2</v>
      </c>
      <c r="X91">
        <f t="shared" si="45"/>
        <v>1.8077612937677248E-2</v>
      </c>
      <c r="Y91">
        <f t="shared" si="45"/>
        <v>1.5993333763628614E-2</v>
      </c>
      <c r="Z91">
        <f t="shared" si="45"/>
        <v>1.3615569621875488E-2</v>
      </c>
      <c r="AA91">
        <f t="shared" si="45"/>
        <v>1.1401602885092796E-2</v>
      </c>
      <c r="AB91">
        <f t="shared" si="45"/>
        <v>9.5961531490196383E-3</v>
      </c>
      <c r="AC91">
        <f t="shared" si="45"/>
        <v>7.7536391646188252E-3</v>
      </c>
      <c r="AD91">
        <f t="shared" si="45"/>
        <v>5.829202915787899E-3</v>
      </c>
      <c r="AE91">
        <f t="shared" si="45"/>
        <v>4.214172964430456E-3</v>
      </c>
      <c r="AF91">
        <f t="shared" si="45"/>
        <v>2.6353812843321741E-3</v>
      </c>
      <c r="AG91">
        <f t="shared" si="45"/>
        <v>1.5051841642246733E-3</v>
      </c>
      <c r="AH91">
        <f t="shared" si="45"/>
        <v>8.9001843474974436E-4</v>
      </c>
      <c r="BQ91">
        <f>1/3*PI()*((BQ54/200)^2+(BQ54/200)*(BQ56/200)+(BQ56/200)^2)*($A56-$A54)</f>
        <v>0</v>
      </c>
      <c r="BR91">
        <f>1/3*PI()*((BR54/200)^2+(BR54/200)*(BR56/200)+(BR56/200)^2)*($A56-$A54)</f>
        <v>0</v>
      </c>
    </row>
    <row r="92" spans="2:70" x14ac:dyDescent="0.3">
      <c r="B92" t="s">
        <v>42</v>
      </c>
      <c r="C92" s="44"/>
      <c r="D92" s="44">
        <f t="shared" ref="D92:AG92" si="46">(D91-E91)/D91</f>
        <v>6.9277901106202119E-2</v>
      </c>
      <c r="E92" s="44">
        <f t="shared" si="46"/>
        <v>7.17616245067524E-2</v>
      </c>
      <c r="F92" s="44">
        <f t="shared" si="46"/>
        <v>7.3233602237047127E-2</v>
      </c>
      <c r="G92" s="44">
        <f t="shared" si="46"/>
        <v>6.075916354381785E-2</v>
      </c>
      <c r="H92" s="44">
        <f t="shared" si="46"/>
        <v>5.5566013012080653E-2</v>
      </c>
      <c r="I92" s="44">
        <f t="shared" si="46"/>
        <v>4.9485347758461605E-2</v>
      </c>
      <c r="J92" s="44">
        <f t="shared" si="46"/>
        <v>5.4731359433177501E-2</v>
      </c>
      <c r="K92" s="44">
        <f t="shared" si="46"/>
        <v>6.5373170546378756E-2</v>
      </c>
      <c r="L92" s="44">
        <f t="shared" si="46"/>
        <v>7.9565965677195455E-2</v>
      </c>
      <c r="M92" s="44">
        <f t="shared" si="46"/>
        <v>7.7314906162896851E-2</v>
      </c>
      <c r="N92" s="44">
        <f t="shared" si="46"/>
        <v>7.1722319194582926E-2</v>
      </c>
      <c r="O92" s="44">
        <f t="shared" si="46"/>
        <v>4.1565802440900454E-2</v>
      </c>
      <c r="P92" s="44">
        <f t="shared" si="46"/>
        <v>3.7074420993747088E-2</v>
      </c>
      <c r="Q92" s="44">
        <f t="shared" si="46"/>
        <v>7.3932806413155319E-2</v>
      </c>
      <c r="R92" s="44">
        <f t="shared" si="46"/>
        <v>7.5286689063644802E-2</v>
      </c>
      <c r="S92" s="44">
        <f t="shared" si="46"/>
        <v>8.2594860996925284E-2</v>
      </c>
      <c r="T92" s="44">
        <f t="shared" si="46"/>
        <v>0.10541107212419833</v>
      </c>
      <c r="U92" s="44">
        <f t="shared" si="46"/>
        <v>9.4154148167002905E-2</v>
      </c>
      <c r="V92" s="44">
        <f t="shared" si="46"/>
        <v>0.10219911356941076</v>
      </c>
      <c r="W92" s="44">
        <f t="shared" si="46"/>
        <v>0.12907492156629921</v>
      </c>
      <c r="X92" s="44">
        <f t="shared" si="46"/>
        <v>0.11529615006329695</v>
      </c>
      <c r="Y92" s="44">
        <f t="shared" si="46"/>
        <v>0.14867220161193284</v>
      </c>
      <c r="Z92" s="44">
        <f t="shared" si="46"/>
        <v>0.16260551693890329</v>
      </c>
      <c r="AA92" s="44">
        <f t="shared" si="46"/>
        <v>0.15835051915671625</v>
      </c>
      <c r="AB92" s="44">
        <f t="shared" si="46"/>
        <v>0.19200547925697162</v>
      </c>
      <c r="AC92" s="44">
        <f t="shared" si="46"/>
        <v>0.24819780853517873</v>
      </c>
      <c r="AD92" s="44">
        <f t="shared" si="46"/>
        <v>0.27705845459304085</v>
      </c>
      <c r="AE92" s="44">
        <f t="shared" si="46"/>
        <v>0.37463855741660451</v>
      </c>
      <c r="AF92" s="44">
        <f t="shared" si="46"/>
        <v>0.42885525780528622</v>
      </c>
      <c r="AG92" s="44">
        <f t="shared" si="46"/>
        <v>0.40869798134755381</v>
      </c>
      <c r="AH92" s="44"/>
      <c r="AI92" s="44"/>
      <c r="AJ92" s="44"/>
      <c r="AK92" s="44"/>
      <c r="AL92" s="44"/>
    </row>
    <row r="93" spans="2:70" x14ac:dyDescent="0.3">
      <c r="B93" t="s">
        <v>16</v>
      </c>
      <c r="C93">
        <f>1/3*PI()*((C56/200)^2+(C56/200)*(C58/200)+(C58/200)^2)*(A58-A56)</f>
        <v>7.2691872514781333E-2</v>
      </c>
      <c r="D93">
        <f t="shared" ref="D93:AF93" si="47">1/3*PI()*((D56/200)^2+(D56/200)*(D58/200)+(D58/200)^2)*($A58-$A56)</f>
        <v>6.4406805463872063E-2</v>
      </c>
      <c r="E93">
        <f t="shared" si="47"/>
        <v>5.9804928550062086E-2</v>
      </c>
      <c r="F93">
        <f t="shared" si="47"/>
        <v>5.5301880905146303E-2</v>
      </c>
      <c r="G93">
        <f t="shared" si="47"/>
        <v>5.1179914994095646E-2</v>
      </c>
      <c r="H93">
        <f t="shared" si="47"/>
        <v>4.7566101694763142E-2</v>
      </c>
      <c r="I93">
        <f t="shared" si="47"/>
        <v>4.5006881779332548E-2</v>
      </c>
      <c r="J93">
        <f t="shared" si="47"/>
        <v>4.2644600453373864E-2</v>
      </c>
      <c r="K93">
        <f t="shared" si="47"/>
        <v>4.0385885656231614E-2</v>
      </c>
      <c r="L93">
        <f t="shared" si="47"/>
        <v>3.7662288450186626E-2</v>
      </c>
      <c r="M93">
        <f t="shared" si="47"/>
        <v>3.4105612867241279E-2</v>
      </c>
      <c r="N93">
        <f t="shared" si="47"/>
        <v>3.1034243972437793E-2</v>
      </c>
      <c r="O93">
        <f t="shared" si="47"/>
        <v>2.8488387606757412E-2</v>
      </c>
      <c r="P93">
        <f t="shared" si="47"/>
        <v>2.6741410763949203E-2</v>
      </c>
      <c r="Q93">
        <f t="shared" si="47"/>
        <v>2.5529981220798449E-2</v>
      </c>
      <c r="R93">
        <f t="shared" si="47"/>
        <v>2.3969261552439933E-2</v>
      </c>
      <c r="S93">
        <f t="shared" si="47"/>
        <v>2.1855592779116962E-2</v>
      </c>
      <c r="T93">
        <f t="shared" si="47"/>
        <v>1.9630435427502795E-2</v>
      </c>
      <c r="U93">
        <f t="shared" si="47"/>
        <v>1.7253785242144763E-2</v>
      </c>
      <c r="V93">
        <f t="shared" si="47"/>
        <v>1.531754314992103E-2</v>
      </c>
      <c r="W93">
        <f t="shared" si="47"/>
        <v>1.3484902929431063E-2</v>
      </c>
      <c r="X93">
        <f t="shared" si="47"/>
        <v>1.1306373357780855E-2</v>
      </c>
      <c r="Y93">
        <f t="shared" si="47"/>
        <v>9.5490331862066111E-3</v>
      </c>
      <c r="Z93">
        <f t="shared" si="47"/>
        <v>7.5825179217747255E-3</v>
      </c>
      <c r="AA93">
        <f t="shared" si="47"/>
        <v>5.6544910943401357E-3</v>
      </c>
      <c r="AB93">
        <f t="shared" si="47"/>
        <v>4.1264832594871308E-3</v>
      </c>
      <c r="AC93">
        <f t="shared" si="47"/>
        <v>2.8070771768324903E-3</v>
      </c>
      <c r="AD93">
        <f t="shared" si="47"/>
        <v>1.6269221885482177E-3</v>
      </c>
      <c r="AE93">
        <f t="shared" si="47"/>
        <v>8.5947822716603436E-4</v>
      </c>
      <c r="AF93">
        <f t="shared" si="47"/>
        <v>3.5571860917515529E-4</v>
      </c>
      <c r="BQ93">
        <f>1/3*PI()*((BQ56/200)^2+(BQ56/200)*(BQ58/200)+(BQ58/200)^2)*($A58-$A56)</f>
        <v>0</v>
      </c>
      <c r="BR93">
        <f>1/3*PI()*((BR56/200)^2+(BR56/200)*(BR58/200)+(BR58/200)^2)*($A58-$A56)</f>
        <v>0</v>
      </c>
    </row>
    <row r="94" spans="2:70" x14ac:dyDescent="0.3">
      <c r="B94" t="s">
        <v>42</v>
      </c>
      <c r="D94" s="44">
        <f>(D93-E93)/D93</f>
        <v>7.1450165563502824E-2</v>
      </c>
      <c r="E94" s="44">
        <f t="shared" ref="E94:AE94" si="48">(E93-F93)/E93</f>
        <v>7.529559442824732E-2</v>
      </c>
      <c r="F94" s="44">
        <f t="shared" si="48"/>
        <v>7.4535727240826508E-2</v>
      </c>
      <c r="G94" s="44">
        <f t="shared" si="48"/>
        <v>7.0609990261793321E-2</v>
      </c>
      <c r="H94" s="44">
        <f t="shared" si="48"/>
        <v>5.3803440354506807E-2</v>
      </c>
      <c r="I94" s="44">
        <f t="shared" si="48"/>
        <v>5.2487113804970585E-2</v>
      </c>
      <c r="J94" s="44">
        <f t="shared" si="48"/>
        <v>5.2966020859120277E-2</v>
      </c>
      <c r="K94" s="44">
        <f t="shared" si="48"/>
        <v>6.7439333365832271E-2</v>
      </c>
      <c r="L94" s="44">
        <f t="shared" si="48"/>
        <v>9.443599232291798E-2</v>
      </c>
      <c r="M94" s="44">
        <f t="shared" si="48"/>
        <v>9.0054646041958716E-2</v>
      </c>
      <c r="N94" s="44">
        <f t="shared" si="48"/>
        <v>8.2033780746887636E-2</v>
      </c>
      <c r="O94" s="44">
        <f t="shared" si="48"/>
        <v>6.1322419047465805E-2</v>
      </c>
      <c r="P94" s="44">
        <f t="shared" si="48"/>
        <v>4.5301631759230646E-2</v>
      </c>
      <c r="Q94" s="44">
        <f t="shared" si="48"/>
        <v>6.1132816936310501E-2</v>
      </c>
      <c r="R94" s="44">
        <f t="shared" si="48"/>
        <v>8.8182473569270697E-2</v>
      </c>
      <c r="S94" s="44">
        <f t="shared" si="48"/>
        <v>0.10181180506530606</v>
      </c>
      <c r="T94" s="44">
        <f t="shared" si="48"/>
        <v>0.12106966216491957</v>
      </c>
      <c r="U94" s="44">
        <f t="shared" si="48"/>
        <v>0.11222129318581024</v>
      </c>
      <c r="V94" s="44">
        <f t="shared" si="48"/>
        <v>0.11964322232050736</v>
      </c>
      <c r="W94" s="44">
        <f t="shared" si="48"/>
        <v>0.16155322608185224</v>
      </c>
      <c r="X94" s="44">
        <f t="shared" si="48"/>
        <v>0.15542916512348076</v>
      </c>
      <c r="Y94" s="44">
        <f t="shared" si="48"/>
        <v>0.20593867735976432</v>
      </c>
      <c r="Z94" s="44">
        <f t="shared" si="48"/>
        <v>0.25427263704815956</v>
      </c>
      <c r="AA94" s="44">
        <f t="shared" si="48"/>
        <v>0.27022906382900924</v>
      </c>
      <c r="AB94" s="44">
        <f t="shared" si="48"/>
        <v>0.31974104817248811</v>
      </c>
      <c r="AC94" s="44">
        <f t="shared" si="48"/>
        <v>0.42042128304286991</v>
      </c>
      <c r="AD94" s="44">
        <f t="shared" si="48"/>
        <v>0.47171522202116573</v>
      </c>
      <c r="AE94" s="44">
        <f t="shared" si="48"/>
        <v>0.58612260563240837</v>
      </c>
      <c r="AF94" s="44"/>
      <c r="AG94" s="44"/>
    </row>
    <row r="95" spans="2:70" x14ac:dyDescent="0.3">
      <c r="B95" t="s">
        <v>17</v>
      </c>
      <c r="C95">
        <f>1/3*PI()*((C58/200)^2+(C58/200)*(C60/200)+(C60/200)^2)*(A60-A58)</f>
        <v>5.7667991047151541E-2</v>
      </c>
      <c r="D95">
        <f t="shared" ref="D95:AE95" si="49">1/3*PI()*((D58/200)^2+(D58/200)*(D60/200)+(D60/200)^2)*($A60-$A58)</f>
        <v>5.0951527753164368E-2</v>
      </c>
      <c r="E95">
        <f t="shared" si="49"/>
        <v>4.6798734964200339E-2</v>
      </c>
      <c r="F95">
        <f t="shared" si="49"/>
        <v>4.2756519691658001E-2</v>
      </c>
      <c r="G95">
        <f t="shared" si="49"/>
        <v>3.917409482992569E-2</v>
      </c>
      <c r="H95">
        <f t="shared" si="49"/>
        <v>3.5968943829962949E-2</v>
      </c>
      <c r="I95">
        <f t="shared" si="49"/>
        <v>3.3860483555460237E-2</v>
      </c>
      <c r="J95">
        <f t="shared" si="49"/>
        <v>3.1755793192141848E-2</v>
      </c>
      <c r="K95">
        <f t="shared" si="49"/>
        <v>2.9560785967023558E-2</v>
      </c>
      <c r="L95">
        <f t="shared" si="49"/>
        <v>2.7344078190650597E-2</v>
      </c>
      <c r="M95">
        <f t="shared" si="49"/>
        <v>2.4545895648018592E-2</v>
      </c>
      <c r="N95">
        <f t="shared" si="49"/>
        <v>2.1932840615477928E-2</v>
      </c>
      <c r="O95">
        <f t="shared" si="49"/>
        <v>1.9824246823287442E-2</v>
      </c>
      <c r="P95">
        <f t="shared" si="49"/>
        <v>1.8339048424327355E-2</v>
      </c>
      <c r="Q95">
        <f t="shared" si="49"/>
        <v>1.7302443276361112E-2</v>
      </c>
      <c r="R95">
        <f t="shared" si="49"/>
        <v>1.6062399060123904E-2</v>
      </c>
      <c r="S95">
        <f t="shared" si="49"/>
        <v>1.4352799315911774E-2</v>
      </c>
      <c r="T95">
        <f t="shared" si="49"/>
        <v>1.2489065182132901E-2</v>
      </c>
      <c r="U95">
        <f t="shared" si="49"/>
        <v>1.0597606493186093E-2</v>
      </c>
      <c r="V95">
        <f t="shared" si="49"/>
        <v>8.9782319809881255E-3</v>
      </c>
      <c r="W95">
        <f t="shared" si="49"/>
        <v>7.6069987825278258E-3</v>
      </c>
      <c r="X95">
        <f t="shared" si="49"/>
        <v>6.0624504623536732E-3</v>
      </c>
      <c r="Y95">
        <f t="shared" si="49"/>
        <v>4.7370910616204793E-3</v>
      </c>
      <c r="Z95">
        <f t="shared" si="49"/>
        <v>3.3298539023531005E-3</v>
      </c>
      <c r="AA95">
        <f t="shared" si="49"/>
        <v>2.0643130437381341E-3</v>
      </c>
      <c r="AB95">
        <f t="shared" si="49"/>
        <v>1.1065788883372007E-3</v>
      </c>
      <c r="AC95">
        <f t="shared" si="49"/>
        <v>5.4528754588051927E-4</v>
      </c>
      <c r="AD95">
        <f t="shared" si="49"/>
        <v>1.9706163518417574E-4</v>
      </c>
      <c r="AE95">
        <f t="shared" si="49"/>
        <v>7.7294960250759857E-5</v>
      </c>
      <c r="AG95">
        <f>1/3*PI()*((AG58/200)^2+(AG58/200)*(AG60/200)+(AG60/200)^2)*($A60-$A58)</f>
        <v>0</v>
      </c>
      <c r="AH95">
        <f>1/3*PI()*((AH58/200)^2+(AH58/200)*(AH60/200)+(AH60/200)^2)*($A60-$A58)</f>
        <v>0</v>
      </c>
      <c r="BQ95">
        <f>1/3*PI()*((BQ58/200)^2+(BQ58/200)*(BQ60/200)+(BQ60/200)^2)*($A60-$A58)</f>
        <v>0</v>
      </c>
      <c r="BR95">
        <f>1/3*PI()*((BR58/200)^2+(BR58/200)*(BR60/200)+(BR60/200)^2)*($A60-$A58)</f>
        <v>0</v>
      </c>
    </row>
    <row r="96" spans="2:70" x14ac:dyDescent="0.3">
      <c r="B96" t="s">
        <v>42</v>
      </c>
      <c r="D96" s="44">
        <f>(D95-E95)/D95</f>
        <v>8.1504774676871533E-2</v>
      </c>
      <c r="E96" s="44">
        <f t="shared" ref="E96:AD96" si="50">(E95-F95)/E95</f>
        <v>8.6374455968404151E-2</v>
      </c>
      <c r="F96" s="44">
        <f t="shared" si="50"/>
        <v>8.3786633888053783E-2</v>
      </c>
      <c r="G96" s="44">
        <f t="shared" si="50"/>
        <v>8.1818125316689583E-2</v>
      </c>
      <c r="H96" s="44">
        <f t="shared" si="50"/>
        <v>5.8618909814814088E-2</v>
      </c>
      <c r="I96" s="44">
        <f t="shared" si="50"/>
        <v>6.2157717265647047E-2</v>
      </c>
      <c r="J96" s="44">
        <f t="shared" si="50"/>
        <v>6.9121473736686825E-2</v>
      </c>
      <c r="K96" s="44">
        <f t="shared" si="50"/>
        <v>7.4988120371555819E-2</v>
      </c>
      <c r="L96" s="44">
        <f t="shared" si="50"/>
        <v>0.10233230475433437</v>
      </c>
      <c r="M96" s="44">
        <f t="shared" si="50"/>
        <v>0.10645588451980552</v>
      </c>
      <c r="N96" s="44">
        <f t="shared" si="50"/>
        <v>9.6138654776092181E-2</v>
      </c>
      <c r="O96" s="44">
        <f t="shared" si="50"/>
        <v>7.4918276199801556E-2</v>
      </c>
      <c r="P96" s="44">
        <f t="shared" si="50"/>
        <v>5.652447847791011E-2</v>
      </c>
      <c r="Q96" s="44">
        <f t="shared" si="50"/>
        <v>7.1668734665431735E-2</v>
      </c>
      <c r="R96" s="44">
        <f t="shared" si="50"/>
        <v>0.10643489417818901</v>
      </c>
      <c r="S96" s="44">
        <f t="shared" si="50"/>
        <v>0.12985161241073737</v>
      </c>
      <c r="T96" s="44">
        <f t="shared" si="50"/>
        <v>0.15144918065226895</v>
      </c>
      <c r="U96" s="44">
        <f t="shared" si="50"/>
        <v>0.1528056843060904</v>
      </c>
      <c r="V96" s="44">
        <f t="shared" si="50"/>
        <v>0.15272864427695315</v>
      </c>
      <c r="W96" s="44">
        <f t="shared" si="50"/>
        <v>0.20304306130845667</v>
      </c>
      <c r="X96" s="44">
        <f t="shared" si="50"/>
        <v>0.21861776998646834</v>
      </c>
      <c r="Y96" s="44">
        <f t="shared" si="50"/>
        <v>0.29706778716345522</v>
      </c>
      <c r="Z96" s="44">
        <f t="shared" si="50"/>
        <v>0.3800589742753126</v>
      </c>
      <c r="AA96" s="44">
        <f t="shared" si="50"/>
        <v>0.46394811983875911</v>
      </c>
      <c r="AB96" s="44">
        <f t="shared" si="50"/>
        <v>0.5072312045462074</v>
      </c>
      <c r="AC96" s="44">
        <f t="shared" si="50"/>
        <v>0.63860969011136204</v>
      </c>
      <c r="AD96" s="44">
        <f t="shared" si="50"/>
        <v>0.60776251461366781</v>
      </c>
      <c r="AE96" s="44"/>
    </row>
    <row r="97" spans="2:70" x14ac:dyDescent="0.3">
      <c r="B97" t="s">
        <v>18</v>
      </c>
      <c r="C97">
        <f>1/3*PI()*((C60/200)^2+(C60/200)*(C62/200)+(C62/200)^2)*(A62-A60)</f>
        <v>4.376313310175798E-2</v>
      </c>
      <c r="D97">
        <f t="shared" ref="D97:Z97" si="51">1/3*PI()*((D60/200)^2+(D60/200)*(D62/200)+(D62/200)^2)*($A62-$A60)</f>
        <v>3.8215342274906215E-2</v>
      </c>
      <c r="E97">
        <f t="shared" si="51"/>
        <v>3.474633021696541E-2</v>
      </c>
      <c r="F97">
        <f t="shared" si="51"/>
        <v>3.1582478070427994E-2</v>
      </c>
      <c r="G97">
        <f t="shared" si="51"/>
        <v>2.83460132456906E-2</v>
      </c>
      <c r="H97">
        <f t="shared" si="51"/>
        <v>2.5887832185987222E-2</v>
      </c>
      <c r="I97">
        <f t="shared" si="51"/>
        <v>2.417663415651258E-2</v>
      </c>
      <c r="J97">
        <f t="shared" si="51"/>
        <v>2.227882552341471E-2</v>
      </c>
      <c r="K97">
        <f t="shared" si="51"/>
        <v>2.0355699580519714E-2</v>
      </c>
      <c r="L97">
        <f t="shared" si="51"/>
        <v>1.8615261177421787E-2</v>
      </c>
      <c r="M97">
        <f t="shared" si="51"/>
        <v>1.6573028294050635E-2</v>
      </c>
      <c r="N97">
        <f t="shared" si="51"/>
        <v>1.4534893880095479E-2</v>
      </c>
      <c r="O97">
        <f t="shared" si="51"/>
        <v>1.2868477944900815E-2</v>
      </c>
      <c r="P97">
        <f t="shared" si="51"/>
        <v>1.1350846528783232E-2</v>
      </c>
      <c r="Q97">
        <f t="shared" si="51"/>
        <v>1.0391211709826879E-2</v>
      </c>
      <c r="R97">
        <f t="shared" si="51"/>
        <v>9.2035902030025707E-3</v>
      </c>
      <c r="S97">
        <f t="shared" si="51"/>
        <v>7.8193547379472265E-3</v>
      </c>
      <c r="T97">
        <f t="shared" si="51"/>
        <v>6.3134322994489603E-3</v>
      </c>
      <c r="U97">
        <f t="shared" si="51"/>
        <v>5.0120393236718404E-3</v>
      </c>
      <c r="V97">
        <f t="shared" si="51"/>
        <v>3.8588928692298657E-3</v>
      </c>
      <c r="W97">
        <f t="shared" si="51"/>
        <v>2.8510987438909179E-3</v>
      </c>
      <c r="X97">
        <f t="shared" si="51"/>
        <v>1.9717041282980631E-3</v>
      </c>
      <c r="Y97">
        <f t="shared" si="51"/>
        <v>1.2547560328345802E-3</v>
      </c>
      <c r="Z97">
        <f t="shared" si="51"/>
        <v>7.0947110494793883E-4</v>
      </c>
      <c r="AD97">
        <f>1/3*PI()*((AD60/200)^2+(AD60/200)*(AD62/200)+(AD62/200)^2)*($A62-$A60)</f>
        <v>0</v>
      </c>
      <c r="AE97">
        <f>1/3*PI()*((AE60/200)^2+(AE60/200)*(AE62/200)+(AE62/200)^2)*($A62-$A60)</f>
        <v>0</v>
      </c>
      <c r="AF97">
        <f>1/3*PI()*((AF60/200)^2+(AF60/200)*(AF62/200)+(AF62/200)^2)*($A62-$A60)</f>
        <v>0</v>
      </c>
      <c r="AG97">
        <f>1/3*PI()*((AG60/200)^2+(AG60/200)*(AG62/200)+(AG62/200)^2)*($A62-$A60)</f>
        <v>0</v>
      </c>
      <c r="AH97">
        <f>1/3*PI()*((AH60/200)^2+(AH60/200)*(AH62/200)+(AH62/200)^2)*($A62-$A60)</f>
        <v>0</v>
      </c>
      <c r="BQ97">
        <f>1/3*PI()*((BQ60/200)^2+(BQ60/200)*(BQ62/200)+(BQ62/200)^2)*($A62-$A60)</f>
        <v>0</v>
      </c>
      <c r="BR97">
        <f>1/3*PI()*((BR60/200)^2+(BR60/200)*(BR62/200)+(BR62/200)^2)*($A62-$A60)</f>
        <v>0</v>
      </c>
    </row>
    <row r="98" spans="2:70" x14ac:dyDescent="0.3">
      <c r="B98" t="s">
        <v>42</v>
      </c>
      <c r="D98" s="44">
        <f>(D97-E97)/D97</f>
        <v>9.0775375842144512E-2</v>
      </c>
      <c r="E98" s="44">
        <f t="shared" ref="E98:Y98" si="52">(E97-F97)/E97</f>
        <v>9.1055720900062656E-2</v>
      </c>
      <c r="F98" s="44">
        <f t="shared" si="52"/>
        <v>0.10247659532985896</v>
      </c>
      <c r="G98" s="44">
        <f t="shared" si="52"/>
        <v>8.672052180308254E-2</v>
      </c>
      <c r="H98" s="44">
        <f t="shared" si="52"/>
        <v>6.6100475975771095E-2</v>
      </c>
      <c r="I98" s="44">
        <f t="shared" si="52"/>
        <v>7.8497636222312941E-2</v>
      </c>
      <c r="J98" s="44">
        <f t="shared" si="52"/>
        <v>8.6320795540762219E-2</v>
      </c>
      <c r="K98" s="44">
        <f t="shared" si="52"/>
        <v>8.5501281653985323E-2</v>
      </c>
      <c r="L98" s="44">
        <f t="shared" si="52"/>
        <v>0.1097074526060451</v>
      </c>
      <c r="M98" s="44">
        <f t="shared" si="52"/>
        <v>0.12297899803180824</v>
      </c>
      <c r="N98" s="44">
        <f t="shared" si="52"/>
        <v>0.1146493362071741</v>
      </c>
      <c r="O98" s="44">
        <f t="shared" si="52"/>
        <v>0.11793402627844971</v>
      </c>
      <c r="P98" s="44">
        <f t="shared" si="52"/>
        <v>8.4543017696779882E-2</v>
      </c>
      <c r="Q98" s="44">
        <f t="shared" si="52"/>
        <v>0.1142909547017683</v>
      </c>
      <c r="R98" s="44">
        <f t="shared" si="52"/>
        <v>0.15040168396499798</v>
      </c>
      <c r="S98" s="44">
        <f t="shared" si="52"/>
        <v>0.19258909321379733</v>
      </c>
      <c r="T98" s="44">
        <f t="shared" si="52"/>
        <v>0.20613081982216014</v>
      </c>
      <c r="U98" s="44">
        <f t="shared" si="52"/>
        <v>0.2300753006856249</v>
      </c>
      <c r="V98" s="44">
        <f t="shared" si="52"/>
        <v>0.26116146767766507</v>
      </c>
      <c r="W98" s="44">
        <f t="shared" si="52"/>
        <v>0.30844060293497155</v>
      </c>
      <c r="X98" s="44">
        <f t="shared" si="52"/>
        <v>0.36361849892881171</v>
      </c>
      <c r="Y98" s="44">
        <f t="shared" si="52"/>
        <v>0.43457446198111133</v>
      </c>
      <c r="Z98" s="44"/>
      <c r="AA98" s="44"/>
      <c r="AB98" s="44"/>
    </row>
    <row r="99" spans="2:70" x14ac:dyDescent="0.3">
      <c r="B99" t="s">
        <v>19</v>
      </c>
      <c r="C99">
        <f>1/3*PI()*((C62/200)^2+(C62/200)*(C64/200)+(C64/200)^2)*(A64-A62)</f>
        <v>3.1067658737299539E-2</v>
      </c>
      <c r="D99">
        <f t="shared" ref="D99:W99" si="53">1/3*PI()*((D62/200)^2+(D62/200)*(D64/200)+(D64/200)^2)*($A64-$A62)</f>
        <v>2.6810957771318047E-2</v>
      </c>
      <c r="E99">
        <f t="shared" si="53"/>
        <v>2.3924815870373272E-2</v>
      </c>
      <c r="F99">
        <f t="shared" si="53"/>
        <v>2.1494466703586824E-2</v>
      </c>
      <c r="G99">
        <f t="shared" si="53"/>
        <v>1.9205625341893563E-2</v>
      </c>
      <c r="H99">
        <f t="shared" si="53"/>
        <v>1.7092876793418709E-2</v>
      </c>
      <c r="I99">
        <f t="shared" si="53"/>
        <v>1.5676786887852904E-2</v>
      </c>
      <c r="J99">
        <f t="shared" si="53"/>
        <v>1.4158718266757695E-2</v>
      </c>
      <c r="K99">
        <f t="shared" si="53"/>
        <v>1.2916097944544543E-2</v>
      </c>
      <c r="L99">
        <f t="shared" si="53"/>
        <v>1.1673350649628314E-2</v>
      </c>
      <c r="M99">
        <f t="shared" si="53"/>
        <v>1.0218196348412052E-2</v>
      </c>
      <c r="N99">
        <f t="shared" si="53"/>
        <v>8.7231830904033782E-3</v>
      </c>
      <c r="O99">
        <f t="shared" si="53"/>
        <v>7.3768142887993002E-3</v>
      </c>
      <c r="P99">
        <f t="shared" si="53"/>
        <v>6.1573069255379991E-3</v>
      </c>
      <c r="Q99">
        <f t="shared" si="53"/>
        <v>5.4509891942161005E-3</v>
      </c>
      <c r="R99">
        <f t="shared" si="53"/>
        <v>4.4886146446664272E-3</v>
      </c>
      <c r="S99">
        <f t="shared" si="53"/>
        <v>3.4901877014229333E-3</v>
      </c>
      <c r="T99">
        <f t="shared" si="53"/>
        <v>2.4156386591860195E-3</v>
      </c>
      <c r="U99">
        <f t="shared" si="53"/>
        <v>1.5232967548695579E-3</v>
      </c>
      <c r="V99">
        <f t="shared" si="53"/>
        <v>9.1638032410417986E-4</v>
      </c>
      <c r="W99">
        <f t="shared" si="53"/>
        <v>4.5145210030860921E-4</v>
      </c>
      <c r="AA99">
        <f t="shared" ref="AA99:AH99" si="54">1/3*PI()*((AA62/200)^2+(AA62/200)*(AA64/200)+(AA64/200)^2)*($A64-$A62)</f>
        <v>0</v>
      </c>
      <c r="AB99">
        <f t="shared" si="54"/>
        <v>0</v>
      </c>
      <c r="AC99">
        <f t="shared" si="54"/>
        <v>0</v>
      </c>
      <c r="AD99">
        <f t="shared" si="54"/>
        <v>0</v>
      </c>
      <c r="AE99">
        <f t="shared" si="54"/>
        <v>0</v>
      </c>
      <c r="AF99">
        <f t="shared" si="54"/>
        <v>0</v>
      </c>
      <c r="AG99">
        <f t="shared" si="54"/>
        <v>0</v>
      </c>
      <c r="AH99">
        <f t="shared" si="54"/>
        <v>0</v>
      </c>
      <c r="BQ99">
        <f>1/3*PI()*((BQ62/200)^2+(BQ62/200)*(BQ64/200)+(BQ64/200)^2)*($A64-$A62)</f>
        <v>0</v>
      </c>
      <c r="BR99">
        <f>1/3*PI()*((BR62/200)^2+(BR62/200)*(BR64/200)+(BR64/200)^2)*($A64-$A62)</f>
        <v>0</v>
      </c>
    </row>
    <row r="100" spans="2:70" x14ac:dyDescent="0.3">
      <c r="B100" t="s">
        <v>42</v>
      </c>
      <c r="D100" s="44">
        <f t="shared" ref="D100:V106" si="55">(D99-E99)/D99</f>
        <v>0.1076478477778338</v>
      </c>
      <c r="E100" s="44">
        <f t="shared" si="55"/>
        <v>0.10158277413520297</v>
      </c>
      <c r="F100" s="44">
        <f t="shared" si="55"/>
        <v>0.10648514304899309</v>
      </c>
      <c r="G100" s="44">
        <f t="shared" si="55"/>
        <v>0.11000675639893269</v>
      </c>
      <c r="H100" s="44">
        <f t="shared" si="55"/>
        <v>8.2846785984618102E-2</v>
      </c>
      <c r="I100" s="44">
        <f t="shared" si="55"/>
        <v>9.6835444147772315E-2</v>
      </c>
      <c r="J100" s="44">
        <f t="shared" si="55"/>
        <v>8.7763616649581683E-2</v>
      </c>
      <c r="K100" s="44">
        <f t="shared" si="55"/>
        <v>9.6216930241004917E-2</v>
      </c>
      <c r="L100" s="44">
        <f t="shared" si="55"/>
        <v>0.12465609445755792</v>
      </c>
      <c r="M100" s="44">
        <f t="shared" si="55"/>
        <v>0.14630891862251252</v>
      </c>
      <c r="N100" s="44">
        <f t="shared" si="55"/>
        <v>0.15434375131771069</v>
      </c>
      <c r="O100" s="44">
        <f t="shared" si="55"/>
        <v>0.16531626194154825</v>
      </c>
      <c r="P100" s="44">
        <f t="shared" si="55"/>
        <v>0.11471212006541051</v>
      </c>
      <c r="Q100" s="44">
        <f t="shared" si="55"/>
        <v>0.1765504416282504</v>
      </c>
      <c r="R100" s="44">
        <f t="shared" si="55"/>
        <v>0.22243543326444151</v>
      </c>
      <c r="S100" s="44">
        <f t="shared" si="55"/>
        <v>0.30787714993059689</v>
      </c>
      <c r="T100" s="44">
        <f t="shared" si="55"/>
        <v>0.36940206306234052</v>
      </c>
      <c r="U100" s="44">
        <f t="shared" si="55"/>
        <v>0.39842297886162642</v>
      </c>
      <c r="V100" s="44">
        <f t="shared" si="55"/>
        <v>0.50735290966670155</v>
      </c>
      <c r="W100" s="44"/>
      <c r="X100" s="44"/>
      <c r="Y100" s="44"/>
    </row>
    <row r="101" spans="2:70" x14ac:dyDescent="0.3">
      <c r="B101" t="s">
        <v>20</v>
      </c>
      <c r="C101">
        <f>1/3*PI()*((C64/200)^2+(C64/200)*(C66/200)+(C66/200)^2)*(A66-A64)</f>
        <v>2.0464479844144141E-2</v>
      </c>
      <c r="D101">
        <f t="shared" ref="D101:S101" si="56">1/3*PI()*((D64/200)^2+(D64/200)*(D66/200)+(D66/200)^2)*($A66-$A64)</f>
        <v>1.7215126635545402E-2</v>
      </c>
      <c r="E101">
        <f t="shared" si="56"/>
        <v>1.501167768916753E-2</v>
      </c>
      <c r="F101">
        <f t="shared" si="56"/>
        <v>1.3189805277497737E-2</v>
      </c>
      <c r="G101">
        <f t="shared" si="56"/>
        <v>1.1581406704633252E-2</v>
      </c>
      <c r="H101">
        <f t="shared" si="56"/>
        <v>9.8403844889005283E-3</v>
      </c>
      <c r="I101">
        <f t="shared" si="56"/>
        <v>8.6669957057939236E-3</v>
      </c>
      <c r="J101">
        <f t="shared" si="56"/>
        <v>7.5056902734311906E-3</v>
      </c>
      <c r="K101">
        <f t="shared" si="56"/>
        <v>6.654274158412429E-3</v>
      </c>
      <c r="L101">
        <f t="shared" si="56"/>
        <v>5.7132624389071669E-3</v>
      </c>
      <c r="M101">
        <f t="shared" si="56"/>
        <v>4.6899108849482547E-3</v>
      </c>
      <c r="N101">
        <f t="shared" si="56"/>
        <v>3.6865293882906614E-3</v>
      </c>
      <c r="O101">
        <f t="shared" si="56"/>
        <v>2.7783551659970457E-3</v>
      </c>
      <c r="P101">
        <f t="shared" si="56"/>
        <v>2.1592218668000204E-3</v>
      </c>
      <c r="Q101">
        <f t="shared" si="56"/>
        <v>1.8377060386438851E-3</v>
      </c>
      <c r="R101">
        <f t="shared" si="56"/>
        <v>1.3382517115853633E-3</v>
      </c>
      <c r="S101">
        <f t="shared" si="56"/>
        <v>8.8787822475448633E-4</v>
      </c>
      <c r="X101">
        <f t="shared" ref="X101:AH101" si="57">1/3*PI()*((X64/200)^2+(X64/200)*(X66/200)+(X66/200)^2)*($A66-$A64)</f>
        <v>0</v>
      </c>
      <c r="Y101">
        <f t="shared" si="57"/>
        <v>0</v>
      </c>
      <c r="Z101">
        <f t="shared" si="57"/>
        <v>0</v>
      </c>
      <c r="AA101">
        <f t="shared" si="57"/>
        <v>0</v>
      </c>
      <c r="AB101">
        <f t="shared" si="57"/>
        <v>0</v>
      </c>
      <c r="AC101">
        <f t="shared" si="57"/>
        <v>0</v>
      </c>
      <c r="AD101">
        <f t="shared" si="57"/>
        <v>0</v>
      </c>
      <c r="AE101">
        <f t="shared" si="57"/>
        <v>0</v>
      </c>
      <c r="AF101">
        <f t="shared" si="57"/>
        <v>0</v>
      </c>
      <c r="AG101">
        <f t="shared" si="57"/>
        <v>0</v>
      </c>
      <c r="AH101">
        <f t="shared" si="57"/>
        <v>0</v>
      </c>
      <c r="BQ101">
        <f>1/3*PI()*((BQ64/200)^2+(BQ64/200)*(BQ66/200)+(BQ66/200)^2)*($A66-$A64)</f>
        <v>0</v>
      </c>
      <c r="BR101">
        <f>1/3*PI()*((BR64/200)^2+(BR64/200)*(BR66/200)+(BR66/200)^2)*($A66-$A64)</f>
        <v>0</v>
      </c>
    </row>
    <row r="102" spans="2:70" x14ac:dyDescent="0.3">
      <c r="B102" t="s">
        <v>42</v>
      </c>
      <c r="D102" s="44">
        <f t="shared" si="55"/>
        <v>0.12799493102933329</v>
      </c>
      <c r="E102" s="44">
        <f t="shared" ref="E102" si="58">(E101-F101)/E101</f>
        <v>0.12136367762441774</v>
      </c>
      <c r="F102" s="44">
        <f t="shared" ref="F102" si="59">(F101-G101)/F101</f>
        <v>0.12194255631722395</v>
      </c>
      <c r="G102" s="44">
        <f t="shared" ref="G102" si="60">(G101-H101)/G101</f>
        <v>0.15032908006211465</v>
      </c>
      <c r="H102" s="44">
        <f t="shared" ref="H102" si="61">(H101-I101)/H101</f>
        <v>0.11924216827402728</v>
      </c>
      <c r="I102" s="44">
        <f t="shared" ref="I102" si="62">(I101-J101)/I101</f>
        <v>0.13399169352148119</v>
      </c>
      <c r="J102" s="44">
        <f t="shared" ref="J102" si="63">(J101-K101)/J101</f>
        <v>0.1134360843575738</v>
      </c>
      <c r="K102" s="44">
        <f t="shared" ref="K102" si="64">(K101-L101)/K101</f>
        <v>0.14141463022163306</v>
      </c>
      <c r="L102" s="44">
        <f t="shared" ref="L102" si="65">(L101-M101)/L101</f>
        <v>0.17911859728163632</v>
      </c>
      <c r="M102" s="44">
        <f t="shared" ref="M102" si="66">(M101-N101)/M101</f>
        <v>0.2139446828036401</v>
      </c>
      <c r="N102" s="44">
        <f t="shared" ref="N102" si="67">(N101-O101)/N101</f>
        <v>0.24634937813820337</v>
      </c>
      <c r="O102" s="44">
        <f t="shared" ref="O102" si="68">(O101-P101)/O101</f>
        <v>0.22284166789555931</v>
      </c>
      <c r="P102" s="44">
        <f t="shared" ref="P102" si="69">(P101-Q101)/P101</f>
        <v>0.1489035624822676</v>
      </c>
      <c r="Q102" s="44">
        <f t="shared" ref="Q102" si="70">(Q101-R101)/Q101</f>
        <v>0.27178140385667376</v>
      </c>
      <c r="R102" s="44">
        <f t="shared" ref="R102" si="71">(R101-S101)/R101</f>
        <v>0.33653869666816333</v>
      </c>
      <c r="S102" s="44"/>
      <c r="T102" s="44"/>
      <c r="U102" s="44"/>
      <c r="V102" s="44"/>
    </row>
    <row r="103" spans="2:70" x14ac:dyDescent="0.3">
      <c r="B103" t="s">
        <v>21</v>
      </c>
      <c r="C103">
        <f>1/3*PI()*((C66/200)^2+(C66/200)*(C68/200)+(C68/200)^2)*(A68-A66)</f>
        <v>1.1375119259023028E-2</v>
      </c>
      <c r="D103">
        <f t="shared" ref="D103:L103" si="72">1/3*PI()*((D66/200)^2+(D66/200)*(D68/200)+(D68/200)^2)*($A68-$A66)</f>
        <v>9.0610024754347058E-3</v>
      </c>
      <c r="E103">
        <f t="shared" si="72"/>
        <v>7.5476462433198823E-3</v>
      </c>
      <c r="F103">
        <f t="shared" si="72"/>
        <v>6.2712328561296158E-3</v>
      </c>
      <c r="G103">
        <f t="shared" si="72"/>
        <v>5.1371689590643211E-3</v>
      </c>
      <c r="H103">
        <f t="shared" si="72"/>
        <v>4.0130979446313204E-3</v>
      </c>
      <c r="I103">
        <f t="shared" si="72"/>
        <v>3.2237610094444339E-3</v>
      </c>
      <c r="J103">
        <f t="shared" si="72"/>
        <v>2.4064926975732571E-3</v>
      </c>
      <c r="K103">
        <f t="shared" si="72"/>
        <v>1.8769851097923302E-3</v>
      </c>
      <c r="L103">
        <f t="shared" si="72"/>
        <v>1.3644578303040583E-3</v>
      </c>
      <c r="T103">
        <f t="shared" ref="T103:AH103" si="73">1/3*PI()*((T66/200)^2+(T66/200)*(T68/200)+(T68/200)^2)*($A68-$A66)</f>
        <v>0</v>
      </c>
      <c r="U103">
        <f t="shared" si="73"/>
        <v>0</v>
      </c>
      <c r="V103">
        <f t="shared" si="73"/>
        <v>0</v>
      </c>
      <c r="W103">
        <f t="shared" si="73"/>
        <v>0</v>
      </c>
      <c r="X103">
        <f t="shared" si="73"/>
        <v>0</v>
      </c>
      <c r="Y103">
        <f t="shared" si="73"/>
        <v>0</v>
      </c>
      <c r="Z103">
        <f t="shared" si="73"/>
        <v>0</v>
      </c>
      <c r="AA103">
        <f t="shared" si="73"/>
        <v>0</v>
      </c>
      <c r="AB103">
        <f t="shared" si="73"/>
        <v>0</v>
      </c>
      <c r="AC103">
        <f t="shared" si="73"/>
        <v>0</v>
      </c>
      <c r="AD103">
        <f t="shared" si="73"/>
        <v>0</v>
      </c>
      <c r="AE103">
        <f t="shared" si="73"/>
        <v>0</v>
      </c>
      <c r="AF103">
        <f t="shared" si="73"/>
        <v>0</v>
      </c>
      <c r="AG103">
        <f t="shared" si="73"/>
        <v>0</v>
      </c>
      <c r="AH103">
        <f t="shared" si="73"/>
        <v>0</v>
      </c>
      <c r="BQ103">
        <f>1/3*PI()*((BQ66/200)^2+(BQ66/200)*(BQ68/200)+(BQ68/200)^2)*($A68-$A66)</f>
        <v>0</v>
      </c>
      <c r="BR103">
        <f>1/3*PI()*((BR66/200)^2+(BR66/200)*(BR68/200)+(BR68/200)^2)*($A68-$A66)</f>
        <v>0</v>
      </c>
    </row>
    <row r="104" spans="2:70" x14ac:dyDescent="0.3">
      <c r="D104" s="44">
        <f t="shared" si="55"/>
        <v>0.16701863135096642</v>
      </c>
      <c r="E104" s="44">
        <f t="shared" ref="E104" si="74">(E103-F103)/E103</f>
        <v>0.16911409809647193</v>
      </c>
      <c r="F104" s="44">
        <f t="shared" ref="F104" si="75">(F103-G103)/F103</f>
        <v>0.18083587758296046</v>
      </c>
      <c r="G104" s="44">
        <f t="shared" ref="G104" si="76">(G103-H103)/G103</f>
        <v>0.21881137712039317</v>
      </c>
      <c r="H104" s="44">
        <f t="shared" ref="H104" si="77">(H103-I103)/H103</f>
        <v>0.19669017454280005</v>
      </c>
      <c r="I104" s="44">
        <f t="shared" ref="I104" si="78">(I103-J103)/I103</f>
        <v>0.25351392658354055</v>
      </c>
      <c r="J104" s="44">
        <f t="shared" ref="J104" si="79">(J103-K103)/J103</f>
        <v>0.22003290860383251</v>
      </c>
      <c r="K104" s="44">
        <f t="shared" ref="K104" si="80">(K103-L103)/K103</f>
        <v>0.27305878816746609</v>
      </c>
      <c r="L104" s="44"/>
      <c r="M104" s="44"/>
      <c r="N104" s="44"/>
      <c r="O104" s="44"/>
      <c r="P104" s="44"/>
      <c r="Q104" s="44"/>
      <c r="R104" s="44"/>
    </row>
    <row r="105" spans="2:70" x14ac:dyDescent="0.3">
      <c r="B105" t="s">
        <v>22</v>
      </c>
      <c r="C105">
        <f>1/3*PI()*((C68/200)^2+(C68/200)*(C70/200)+(C70/200)^2)*(A70-A68)</f>
        <v>3.9629110019902235E-3</v>
      </c>
      <c r="D105">
        <f>1/3*PI()*((D68/200)^2+(D68/200)*(D70/200)+(D70/200)^2)*($A70-$A68)</f>
        <v>2.9195029969320187E-3</v>
      </c>
      <c r="E105">
        <f>1/3*PI()*((E68/200)^2+(E68/200)*(E70/200)+(E70/200)^2)*($A70-$A68)</f>
        <v>2.1229953765133135E-3</v>
      </c>
      <c r="F105">
        <f>1/3*PI()*((F68/200)^2+(F68/200)*(F70/200)+(F70/200)^2)*($A70-$A68)</f>
        <v>1.5496219923097014E-3</v>
      </c>
      <c r="G105">
        <f>1/3*PI()*((G68/200)^2+(G68/200)*(G70/200)+(G70/200)^2)*($A70-$A68)</f>
        <v>1.0650208535179634E-3</v>
      </c>
      <c r="N105">
        <f t="shared" ref="N105:AH105" si="81">1/3*PI()*((N68/200)^2+(N68/200)*(N70/200)+(N70/200)^2)*($A70-$A68)</f>
        <v>0</v>
      </c>
      <c r="O105">
        <f t="shared" si="81"/>
        <v>0</v>
      </c>
      <c r="P105">
        <f t="shared" si="81"/>
        <v>0</v>
      </c>
      <c r="Q105">
        <f t="shared" si="81"/>
        <v>0</v>
      </c>
      <c r="R105">
        <f t="shared" si="81"/>
        <v>0</v>
      </c>
      <c r="S105">
        <f t="shared" si="81"/>
        <v>0</v>
      </c>
      <c r="T105">
        <f t="shared" si="81"/>
        <v>0</v>
      </c>
      <c r="U105">
        <f t="shared" si="81"/>
        <v>0</v>
      </c>
      <c r="V105">
        <f t="shared" si="81"/>
        <v>0</v>
      </c>
      <c r="W105">
        <f t="shared" si="81"/>
        <v>0</v>
      </c>
      <c r="X105">
        <f t="shared" si="81"/>
        <v>0</v>
      </c>
      <c r="Y105">
        <f t="shared" si="81"/>
        <v>0</v>
      </c>
      <c r="Z105">
        <f t="shared" si="81"/>
        <v>0</v>
      </c>
      <c r="AA105">
        <f t="shared" si="81"/>
        <v>0</v>
      </c>
      <c r="AB105">
        <f t="shared" si="81"/>
        <v>0</v>
      </c>
      <c r="AC105">
        <f t="shared" si="81"/>
        <v>0</v>
      </c>
      <c r="AD105">
        <f t="shared" si="81"/>
        <v>0</v>
      </c>
      <c r="AE105">
        <f t="shared" si="81"/>
        <v>0</v>
      </c>
      <c r="AF105">
        <f t="shared" si="81"/>
        <v>0</v>
      </c>
      <c r="AG105">
        <f t="shared" si="81"/>
        <v>0</v>
      </c>
      <c r="AH105">
        <f t="shared" si="81"/>
        <v>0</v>
      </c>
      <c r="BQ105">
        <f>1/3*PI()*((BQ68/200)^2+(BQ68/200)*(BQ70/200)+(BQ70/200)^2)*($A70-$A68)</f>
        <v>0</v>
      </c>
      <c r="BR105">
        <f>1/3*PI()*((BR68/200)^2+(BR68/200)*(BR70/200)+(BR70/200)^2)*($A70-$A68)</f>
        <v>0</v>
      </c>
    </row>
    <row r="106" spans="2:70" x14ac:dyDescent="0.3">
      <c r="D106" s="44">
        <f t="shared" si="55"/>
        <v>0.27282301859450775</v>
      </c>
      <c r="E106" s="44">
        <f t="shared" ref="E106" si="82">(E105-F105)/E105</f>
        <v>0.27007754729324368</v>
      </c>
      <c r="F106" s="44">
        <f t="shared" ref="F106" si="83">(F105-G105)/F105</f>
        <v>0.31272216140237086</v>
      </c>
      <c r="G106" s="44"/>
      <c r="H106" s="44"/>
      <c r="I106" s="44"/>
      <c r="J106" s="44"/>
      <c r="K106" s="44"/>
      <c r="L106" s="44"/>
    </row>
    <row r="107" spans="2:70" x14ac:dyDescent="0.3">
      <c r="C107" s="1">
        <f>C39</f>
        <v>2018</v>
      </c>
      <c r="D107">
        <f t="shared" ref="D107:BO107" si="84">D39</f>
        <v>2018</v>
      </c>
      <c r="E107">
        <f t="shared" si="84"/>
        <v>2017</v>
      </c>
      <c r="F107">
        <f t="shared" si="84"/>
        <v>2016</v>
      </c>
      <c r="G107">
        <f t="shared" si="84"/>
        <v>2015</v>
      </c>
      <c r="H107">
        <f t="shared" si="84"/>
        <v>2014</v>
      </c>
      <c r="I107">
        <f t="shared" si="84"/>
        <v>2013</v>
      </c>
      <c r="J107">
        <f t="shared" si="84"/>
        <v>2012</v>
      </c>
      <c r="K107">
        <f t="shared" si="84"/>
        <v>2011</v>
      </c>
      <c r="L107">
        <f t="shared" si="84"/>
        <v>2010</v>
      </c>
      <c r="M107">
        <f t="shared" si="84"/>
        <v>2009</v>
      </c>
      <c r="N107">
        <f t="shared" si="84"/>
        <v>2008</v>
      </c>
      <c r="O107">
        <f t="shared" si="84"/>
        <v>2007</v>
      </c>
      <c r="P107">
        <f t="shared" si="84"/>
        <v>2006</v>
      </c>
      <c r="Q107">
        <f t="shared" si="84"/>
        <v>2005</v>
      </c>
      <c r="R107">
        <f t="shared" si="84"/>
        <v>2004</v>
      </c>
      <c r="S107">
        <f t="shared" si="84"/>
        <v>2003</v>
      </c>
      <c r="T107">
        <f t="shared" si="84"/>
        <v>2002</v>
      </c>
      <c r="U107">
        <f t="shared" si="84"/>
        <v>2001</v>
      </c>
      <c r="V107">
        <f t="shared" si="84"/>
        <v>2000</v>
      </c>
      <c r="W107">
        <f t="shared" si="84"/>
        <v>1999</v>
      </c>
      <c r="X107">
        <f t="shared" si="84"/>
        <v>1998</v>
      </c>
      <c r="Y107">
        <f t="shared" si="84"/>
        <v>1997</v>
      </c>
      <c r="Z107">
        <f t="shared" si="84"/>
        <v>1996</v>
      </c>
      <c r="AA107">
        <f t="shared" si="84"/>
        <v>1995</v>
      </c>
      <c r="AB107">
        <f t="shared" si="84"/>
        <v>1994</v>
      </c>
      <c r="AC107">
        <f t="shared" si="84"/>
        <v>1993</v>
      </c>
      <c r="AD107">
        <f t="shared" si="84"/>
        <v>1992</v>
      </c>
      <c r="AE107">
        <f t="shared" si="84"/>
        <v>1991</v>
      </c>
      <c r="AF107">
        <f t="shared" si="84"/>
        <v>1990</v>
      </c>
      <c r="AG107">
        <f t="shared" si="84"/>
        <v>1989</v>
      </c>
      <c r="AH107">
        <f t="shared" si="84"/>
        <v>1988</v>
      </c>
      <c r="AI107">
        <f t="shared" si="84"/>
        <v>1987</v>
      </c>
      <c r="AJ107">
        <f t="shared" si="84"/>
        <v>1986</v>
      </c>
      <c r="AK107">
        <f t="shared" si="84"/>
        <v>1985</v>
      </c>
      <c r="AL107">
        <f t="shared" si="84"/>
        <v>1984</v>
      </c>
      <c r="AM107">
        <f t="shared" si="84"/>
        <v>1983</v>
      </c>
      <c r="AN107">
        <f t="shared" si="84"/>
        <v>1982</v>
      </c>
      <c r="AO107">
        <f t="shared" si="84"/>
        <v>1981</v>
      </c>
      <c r="AP107">
        <f t="shared" si="84"/>
        <v>1980</v>
      </c>
      <c r="AQ107">
        <f t="shared" si="84"/>
        <v>1979</v>
      </c>
      <c r="AR107">
        <f t="shared" si="84"/>
        <v>1978</v>
      </c>
      <c r="AS107">
        <f t="shared" si="84"/>
        <v>1977</v>
      </c>
      <c r="AT107">
        <f t="shared" si="84"/>
        <v>1976</v>
      </c>
      <c r="AU107">
        <f t="shared" si="84"/>
        <v>1975</v>
      </c>
      <c r="AV107">
        <f t="shared" si="84"/>
        <v>1974</v>
      </c>
      <c r="AW107">
        <f t="shared" si="84"/>
        <v>1973</v>
      </c>
      <c r="AX107">
        <f t="shared" si="84"/>
        <v>1972</v>
      </c>
      <c r="AY107">
        <f t="shared" si="84"/>
        <v>1971</v>
      </c>
      <c r="AZ107">
        <f t="shared" si="84"/>
        <v>1970</v>
      </c>
      <c r="BA107">
        <f t="shared" si="84"/>
        <v>1969</v>
      </c>
      <c r="BB107">
        <f t="shared" si="84"/>
        <v>1968</v>
      </c>
      <c r="BC107">
        <f t="shared" si="84"/>
        <v>1967</v>
      </c>
      <c r="BD107">
        <f t="shared" si="84"/>
        <v>1966</v>
      </c>
      <c r="BE107">
        <f t="shared" si="84"/>
        <v>1965</v>
      </c>
      <c r="BF107">
        <f t="shared" si="84"/>
        <v>1964</v>
      </c>
      <c r="BG107">
        <f t="shared" si="84"/>
        <v>1963</v>
      </c>
      <c r="BH107">
        <f t="shared" si="84"/>
        <v>1962</v>
      </c>
      <c r="BI107">
        <f t="shared" si="84"/>
        <v>1961</v>
      </c>
      <c r="BJ107">
        <f t="shared" si="84"/>
        <v>1960</v>
      </c>
      <c r="BK107">
        <f t="shared" si="84"/>
        <v>1959</v>
      </c>
      <c r="BL107">
        <f t="shared" si="84"/>
        <v>1958</v>
      </c>
      <c r="BM107">
        <f t="shared" si="84"/>
        <v>1957</v>
      </c>
      <c r="BN107">
        <f t="shared" si="84"/>
        <v>1956</v>
      </c>
      <c r="BO107">
        <f t="shared" si="84"/>
        <v>1955</v>
      </c>
      <c r="BP107">
        <f t="shared" ref="BP107:BQ107" si="85">BP39</f>
        <v>1954</v>
      </c>
      <c r="BQ107">
        <f t="shared" si="85"/>
        <v>1953</v>
      </c>
    </row>
    <row r="108" spans="2:70" x14ac:dyDescent="0.3">
      <c r="B108" t="s">
        <v>27</v>
      </c>
      <c r="C108" s="1">
        <v>67</v>
      </c>
      <c r="D108">
        <v>67</v>
      </c>
      <c r="E108">
        <v>66</v>
      </c>
      <c r="F108">
        <v>65</v>
      </c>
      <c r="G108">
        <v>64</v>
      </c>
      <c r="H108">
        <v>63</v>
      </c>
      <c r="I108">
        <v>62</v>
      </c>
      <c r="J108">
        <v>61</v>
      </c>
      <c r="K108">
        <v>60</v>
      </c>
      <c r="L108">
        <v>59</v>
      </c>
      <c r="M108">
        <v>58</v>
      </c>
      <c r="N108">
        <v>57</v>
      </c>
      <c r="O108">
        <v>56</v>
      </c>
      <c r="P108">
        <v>55</v>
      </c>
      <c r="Q108">
        <v>54</v>
      </c>
      <c r="R108">
        <v>53</v>
      </c>
      <c r="S108">
        <v>52</v>
      </c>
      <c r="T108">
        <v>51</v>
      </c>
      <c r="U108">
        <v>50</v>
      </c>
      <c r="V108">
        <v>49</v>
      </c>
      <c r="W108">
        <v>48</v>
      </c>
      <c r="X108">
        <v>47</v>
      </c>
      <c r="Y108">
        <v>46</v>
      </c>
      <c r="Z108">
        <v>45</v>
      </c>
      <c r="AA108">
        <v>44</v>
      </c>
      <c r="AB108">
        <v>43</v>
      </c>
      <c r="AC108">
        <v>42</v>
      </c>
      <c r="AD108">
        <v>41</v>
      </c>
      <c r="AE108">
        <v>40</v>
      </c>
      <c r="AF108">
        <v>39</v>
      </c>
      <c r="AG108">
        <v>38</v>
      </c>
      <c r="AH108">
        <v>37</v>
      </c>
      <c r="AI108">
        <v>36</v>
      </c>
      <c r="AJ108">
        <v>35</v>
      </c>
      <c r="AK108">
        <v>34</v>
      </c>
      <c r="AL108">
        <v>33</v>
      </c>
      <c r="AM108">
        <v>32</v>
      </c>
      <c r="AN108">
        <v>31</v>
      </c>
      <c r="AO108">
        <v>30</v>
      </c>
      <c r="AP108">
        <v>29</v>
      </c>
      <c r="AQ108">
        <v>28</v>
      </c>
      <c r="AR108">
        <v>27</v>
      </c>
      <c r="AS108">
        <v>26</v>
      </c>
      <c r="AT108">
        <v>25</v>
      </c>
      <c r="AU108">
        <v>24</v>
      </c>
      <c r="AV108">
        <v>23</v>
      </c>
      <c r="AW108">
        <v>22</v>
      </c>
      <c r="AX108">
        <v>21</v>
      </c>
      <c r="AY108">
        <v>20</v>
      </c>
      <c r="AZ108">
        <v>19</v>
      </c>
      <c r="BA108">
        <v>18</v>
      </c>
      <c r="BB108">
        <v>17</v>
      </c>
      <c r="BC108">
        <v>16</v>
      </c>
      <c r="BD108">
        <v>15</v>
      </c>
      <c r="BE108">
        <v>14</v>
      </c>
      <c r="BF108">
        <v>13</v>
      </c>
      <c r="BG108">
        <v>12</v>
      </c>
      <c r="BH108">
        <v>11</v>
      </c>
      <c r="BI108">
        <v>10</v>
      </c>
      <c r="BJ108">
        <v>9</v>
      </c>
      <c r="BK108">
        <v>8</v>
      </c>
      <c r="BL108">
        <v>7</v>
      </c>
      <c r="BM108">
        <v>6</v>
      </c>
      <c r="BN108">
        <v>5</v>
      </c>
      <c r="BO108">
        <v>4</v>
      </c>
      <c r="BP108">
        <v>3</v>
      </c>
      <c r="BQ108">
        <v>2</v>
      </c>
    </row>
    <row r="109" spans="2:70" x14ac:dyDescent="0.3">
      <c r="B109" t="s">
        <v>25</v>
      </c>
      <c r="C109" s="1">
        <f>C105+C103+C101+C99+C97+C95+C93+C91+C89+C87+C85+C83+C81+C79</f>
        <v>0.86719775452492165</v>
      </c>
      <c r="D109">
        <f t="shared" ref="D109:AR109" si="86">D105+D103+D101+D99+D97+D95+D93+D91+D89+D87+D85+D83+D81+D79</f>
        <v>0.76784403535263557</v>
      </c>
      <c r="E109">
        <f t="shared" si="86"/>
        <v>0.71032461284006621</v>
      </c>
      <c r="F109">
        <f t="shared" si="86"/>
        <v>0.65417036254288019</v>
      </c>
      <c r="G109">
        <f t="shared" si="86"/>
        <v>0.60341734548451165</v>
      </c>
      <c r="H109">
        <f t="shared" si="86"/>
        <v>0.55885162479880268</v>
      </c>
      <c r="I109">
        <f t="shared" si="86"/>
        <v>0.52898720210193884</v>
      </c>
      <c r="J109">
        <f t="shared" si="86"/>
        <v>0.50234127170183984</v>
      </c>
      <c r="K109">
        <f t="shared" si="86"/>
        <v>0.47528059372103881</v>
      </c>
      <c r="L109">
        <f t="shared" si="86"/>
        <v>0.44257373661283561</v>
      </c>
      <c r="M109">
        <f t="shared" si="86"/>
        <v>0.40514254797248717</v>
      </c>
      <c r="N109">
        <f t="shared" si="86"/>
        <v>0.37490905448860884</v>
      </c>
      <c r="O109">
        <f t="shared" si="86"/>
        <v>0.35100390163394235</v>
      </c>
      <c r="P109">
        <f t="shared" si="86"/>
        <v>0.33659501376269008</v>
      </c>
      <c r="Q109">
        <f t="shared" si="86"/>
        <v>0.3247080753915228</v>
      </c>
      <c r="R109">
        <f t="shared" si="86"/>
        <v>0.30612759990781935</v>
      </c>
      <c r="S109">
        <f t="shared" si="86"/>
        <v>0.28580410017937741</v>
      </c>
      <c r="T109">
        <f t="shared" si="86"/>
        <v>0.26392843687744399</v>
      </c>
      <c r="U109">
        <f t="shared" si="86"/>
        <v>0.23980362337356467</v>
      </c>
      <c r="V109">
        <f t="shared" si="86"/>
        <v>0.22048740685259399</v>
      </c>
      <c r="W109">
        <f t="shared" si="86"/>
        <v>0.20294653690146569</v>
      </c>
      <c r="X109">
        <f t="shared" si="86"/>
        <v>0.18385795789342932</v>
      </c>
      <c r="Y109">
        <f t="shared" si="86"/>
        <v>0.16860462292504913</v>
      </c>
      <c r="Z109">
        <f t="shared" si="86"/>
        <v>0.15156774307354767</v>
      </c>
      <c r="AA109">
        <f t="shared" si="86"/>
        <v>0.13528276142124374</v>
      </c>
      <c r="AB109">
        <f t="shared" si="86"/>
        <v>0.12231998232238503</v>
      </c>
      <c r="AC109">
        <f t="shared" si="86"/>
        <v>0.10777091519612025</v>
      </c>
      <c r="AD109">
        <f t="shared" si="86"/>
        <v>9.2711298832004199E-2</v>
      </c>
      <c r="AE109">
        <f t="shared" si="86"/>
        <v>8.0799792453612601E-2</v>
      </c>
      <c r="AF109">
        <f t="shared" si="86"/>
        <v>6.9143146470246511E-2</v>
      </c>
      <c r="AG109">
        <f t="shared" si="86"/>
        <v>5.8754137736818104E-2</v>
      </c>
      <c r="AH109">
        <f t="shared" si="86"/>
        <v>5.0919797896437559E-2</v>
      </c>
      <c r="AI109">
        <f t="shared" si="86"/>
        <v>4.3401970014339382E-2</v>
      </c>
      <c r="AJ109">
        <f t="shared" si="86"/>
        <v>3.7418160619238687E-2</v>
      </c>
      <c r="AK109">
        <f t="shared" si="86"/>
        <v>3.1408560744672354E-2</v>
      </c>
      <c r="AL109">
        <f t="shared" si="86"/>
        <v>2.5942221139702192E-2</v>
      </c>
      <c r="AM109">
        <f t="shared" si="86"/>
        <v>2.1017045871154404E-2</v>
      </c>
      <c r="AN109">
        <f t="shared" si="86"/>
        <v>1.6080458930917071E-2</v>
      </c>
      <c r="AO109">
        <f t="shared" si="86"/>
        <v>1.2808614995061435E-2</v>
      </c>
      <c r="AP109">
        <f t="shared" si="86"/>
        <v>1.0398288736327713E-2</v>
      </c>
      <c r="AQ109">
        <f t="shared" si="86"/>
        <v>7.875016625735521E-3</v>
      </c>
      <c r="AR109">
        <f t="shared" si="86"/>
        <v>6.6665962701979728E-3</v>
      </c>
      <c r="AW109">
        <f t="shared" ref="AW109" si="87">AW105+AW103+AW101+AW99+AW97+AW95+AW93+AW91+AW89+AW87+AW85+AW83+AW81+AW79</f>
        <v>4.0927813334218953E-3</v>
      </c>
      <c r="BB109">
        <f t="shared" ref="BB109" si="88">BB105+BB103+BB101+BB99+BB97+BB95+BB93+BB91+BB89+BB87+BB85+BB83+BB81+BB79</f>
        <v>2.6778466994670613E-3</v>
      </c>
      <c r="BG109">
        <f t="shared" ref="BG109" si="89">BG105+BG103+BG101+BG99+BG97+BG95+BG93+BG91+BG89+BG87+BG85+BG83+BG81+BG79</f>
        <v>1.3390410367395775E-3</v>
      </c>
      <c r="BL109">
        <f t="shared" ref="BL109" si="90">BL105+BL103+BL101+BL99+BL97+BL95+BL93+BL91+BL89+BL87+BL85+BL83+BL81+BL79</f>
        <v>2.1985616426815116E-4</v>
      </c>
      <c r="BQ109">
        <f t="shared" ref="BQ109" si="91">BQ105+BQ103+BQ101+BQ99+BQ97+BQ95+BQ93+BQ91+BQ89+BQ87+BQ85+BQ83+BQ81+BQ79</f>
        <v>7.7312631709436311E-6</v>
      </c>
    </row>
    <row r="110" spans="2:70" x14ac:dyDescent="0.3">
      <c r="B110" t="s">
        <v>26</v>
      </c>
      <c r="C110" s="1">
        <f t="shared" ref="C110:AR110" si="92">C109/(C$78*C47)</f>
        <v>0.42384487079662558</v>
      </c>
      <c r="D110">
        <f t="shared" si="92"/>
        <v>0.41052866752889006</v>
      </c>
      <c r="E110">
        <f t="shared" si="92"/>
        <v>0.41721152938564249</v>
      </c>
      <c r="F110">
        <f t="shared" si="92"/>
        <v>0.4288075299796949</v>
      </c>
      <c r="G110">
        <f t="shared" si="92"/>
        <v>0.44022304172935062</v>
      </c>
      <c r="H110">
        <f t="shared" si="92"/>
        <v>0.44411926323753187</v>
      </c>
      <c r="I110">
        <f t="shared" si="92"/>
        <v>0.44839018262729652</v>
      </c>
      <c r="J110">
        <f t="shared" si="92"/>
        <v>0.44698317035452684</v>
      </c>
      <c r="K110">
        <f t="shared" si="92"/>
        <v>0.44862732075153899</v>
      </c>
      <c r="L110">
        <f t="shared" si="92"/>
        <v>0.45133215161515239</v>
      </c>
      <c r="M110">
        <f t="shared" si="92"/>
        <v>0.4496034475036228</v>
      </c>
      <c r="N110">
        <f t="shared" si="92"/>
        <v>0.44512314525696017</v>
      </c>
      <c r="O110">
        <f t="shared" si="92"/>
        <v>0.4388140835221982</v>
      </c>
      <c r="P110">
        <f t="shared" si="92"/>
        <v>0.43678417190237778</v>
      </c>
      <c r="Q110">
        <f t="shared" si="92"/>
        <v>0.44033158991404359</v>
      </c>
      <c r="R110">
        <f t="shared" si="92"/>
        <v>0.44016097820406574</v>
      </c>
      <c r="S110">
        <f t="shared" si="92"/>
        <v>0.43374437309541608</v>
      </c>
      <c r="T110">
        <f t="shared" si="92"/>
        <v>0.43267690722300423</v>
      </c>
      <c r="U110">
        <f t="shared" si="92"/>
        <v>0.43198692320929549</v>
      </c>
      <c r="V110">
        <f t="shared" si="92"/>
        <v>0.43267475583196219</v>
      </c>
      <c r="W110">
        <f t="shared" si="92"/>
        <v>0.43816003937875192</v>
      </c>
      <c r="X110">
        <f t="shared" si="92"/>
        <v>0.44012791480271701</v>
      </c>
      <c r="Y110">
        <f t="shared" si="92"/>
        <v>0.44181391290613919</v>
      </c>
      <c r="Z110">
        <f t="shared" si="92"/>
        <v>0.44261758419931424</v>
      </c>
      <c r="AA110">
        <f t="shared" si="92"/>
        <v>0.4369460757734942</v>
      </c>
      <c r="AB110">
        <f t="shared" si="92"/>
        <v>0.44102081443091878</v>
      </c>
      <c r="AC110">
        <f t="shared" si="92"/>
        <v>0.44445805124057886</v>
      </c>
      <c r="AD110">
        <f t="shared" si="92"/>
        <v>0.44227945680344138</v>
      </c>
      <c r="AE110">
        <f t="shared" si="92"/>
        <v>0.44621291654495809</v>
      </c>
      <c r="AF110">
        <f t="shared" si="92"/>
        <v>0.4446043796676713</v>
      </c>
      <c r="AG110">
        <f t="shared" si="92"/>
        <v>0.44899361417149231</v>
      </c>
      <c r="AH110">
        <f t="shared" si="92"/>
        <v>0.44607266602028084</v>
      </c>
      <c r="AI110">
        <f t="shared" si="92"/>
        <v>0.4494317075585097</v>
      </c>
      <c r="AJ110">
        <f t="shared" si="92"/>
        <v>0.46179773773574251</v>
      </c>
      <c r="AK110">
        <f t="shared" si="92"/>
        <v>0.47757534200627549</v>
      </c>
      <c r="AL110">
        <f t="shared" si="92"/>
        <v>0.47849440124587977</v>
      </c>
      <c r="AM110">
        <f t="shared" si="92"/>
        <v>0.46933396896835772</v>
      </c>
      <c r="AN110">
        <f t="shared" si="92"/>
        <v>0.45520376192995171</v>
      </c>
      <c r="AO110">
        <f t="shared" si="92"/>
        <v>0.45601561164280591</v>
      </c>
      <c r="AP110">
        <f t="shared" si="92"/>
        <v>0.46800786513022691</v>
      </c>
      <c r="AQ110">
        <f t="shared" si="92"/>
        <v>0.44126675349259026</v>
      </c>
      <c r="AR110">
        <f t="shared" si="92"/>
        <v>0.46133358702253241</v>
      </c>
      <c r="AW110">
        <f>AW109/(AW$78*AW47)</f>
        <v>0.5809079536499332</v>
      </c>
      <c r="BB110">
        <f>BB109/(BB$78*BB47)</f>
        <v>0.73706270598290691</v>
      </c>
      <c r="BG110">
        <f>BG109/(BG$78*BG47)</f>
        <v>1.0146961571320403</v>
      </c>
    </row>
    <row r="111" spans="2:70" x14ac:dyDescent="0.3">
      <c r="B111" t="s">
        <v>28</v>
      </c>
      <c r="D111">
        <f t="shared" ref="D111:AQ111" si="93">D109-E109</f>
        <v>5.7519422512569363E-2</v>
      </c>
      <c r="E111">
        <f t="shared" si="93"/>
        <v>5.6154250297186015E-2</v>
      </c>
      <c r="F111">
        <f t="shared" si="93"/>
        <v>5.0753017058368544E-2</v>
      </c>
      <c r="G111">
        <f t="shared" si="93"/>
        <v>4.4565720685708965E-2</v>
      </c>
      <c r="H111">
        <f t="shared" si="93"/>
        <v>2.9864422696863846E-2</v>
      </c>
      <c r="I111">
        <f t="shared" si="93"/>
        <v>2.6645930400098994E-2</v>
      </c>
      <c r="J111">
        <f t="shared" si="93"/>
        <v>2.7060677980801029E-2</v>
      </c>
      <c r="K111">
        <f t="shared" si="93"/>
        <v>3.2706857108203202E-2</v>
      </c>
      <c r="L111">
        <f t="shared" si="93"/>
        <v>3.7431188640348445E-2</v>
      </c>
      <c r="M111">
        <f t="shared" si="93"/>
        <v>3.0233493483878326E-2</v>
      </c>
      <c r="N111">
        <f t="shared" si="93"/>
        <v>2.3905152854666489E-2</v>
      </c>
      <c r="O111">
        <f t="shared" si="93"/>
        <v>1.4408887871252274E-2</v>
      </c>
      <c r="P111">
        <f t="shared" si="93"/>
        <v>1.1886938371167277E-2</v>
      </c>
      <c r="Q111">
        <f t="shared" si="93"/>
        <v>1.8580475483703451E-2</v>
      </c>
      <c r="R111">
        <f t="shared" si="93"/>
        <v>2.0323499728441941E-2</v>
      </c>
      <c r="S111">
        <f t="shared" si="93"/>
        <v>2.1875663301933412E-2</v>
      </c>
      <c r="T111">
        <f t="shared" si="93"/>
        <v>2.4124813503879322E-2</v>
      </c>
      <c r="U111">
        <f t="shared" si="93"/>
        <v>1.931621652097068E-2</v>
      </c>
      <c r="V111">
        <f t="shared" si="93"/>
        <v>1.7540869951128302E-2</v>
      </c>
      <c r="W111">
        <f t="shared" si="93"/>
        <v>1.9088579008036372E-2</v>
      </c>
      <c r="X111">
        <f t="shared" si="93"/>
        <v>1.5253334968380189E-2</v>
      </c>
      <c r="Y111">
        <f t="shared" si="93"/>
        <v>1.7036879851501457E-2</v>
      </c>
      <c r="Z111">
        <f t="shared" si="93"/>
        <v>1.6284981652303937E-2</v>
      </c>
      <c r="AA111">
        <f t="shared" si="93"/>
        <v>1.2962779098858707E-2</v>
      </c>
      <c r="AB111">
        <f t="shared" si="93"/>
        <v>1.4549067126264775E-2</v>
      </c>
      <c r="AC111">
        <f t="shared" si="93"/>
        <v>1.5059616364116055E-2</v>
      </c>
      <c r="AD111">
        <f t="shared" si="93"/>
        <v>1.1911506378391598E-2</v>
      </c>
      <c r="AE111">
        <f t="shared" si="93"/>
        <v>1.165664598336609E-2</v>
      </c>
      <c r="AF111">
        <f t="shared" si="93"/>
        <v>1.0389008733428406E-2</v>
      </c>
      <c r="AG111">
        <f t="shared" si="93"/>
        <v>7.8343398403805456E-3</v>
      </c>
      <c r="AH111">
        <f t="shared" si="93"/>
        <v>7.517827882098177E-3</v>
      </c>
      <c r="AI111">
        <f t="shared" si="93"/>
        <v>5.9838093951006949E-3</v>
      </c>
      <c r="AJ111">
        <f t="shared" si="93"/>
        <v>6.0095998745663334E-3</v>
      </c>
      <c r="AK111">
        <f t="shared" si="93"/>
        <v>5.4663396049701614E-3</v>
      </c>
      <c r="AL111">
        <f t="shared" si="93"/>
        <v>4.9251752685477886E-3</v>
      </c>
      <c r="AM111">
        <f t="shared" si="93"/>
        <v>4.9365869402373322E-3</v>
      </c>
      <c r="AN111">
        <f t="shared" si="93"/>
        <v>3.271843935855636E-3</v>
      </c>
      <c r="AO111">
        <f t="shared" si="93"/>
        <v>2.4103262587337228E-3</v>
      </c>
      <c r="AP111">
        <f t="shared" si="93"/>
        <v>2.5232721105921917E-3</v>
      </c>
      <c r="AQ111">
        <f t="shared" si="93"/>
        <v>1.2084203555375482E-3</v>
      </c>
      <c r="AR111">
        <f>(AR109-AW109)/5</f>
        <v>5.1476298735521548E-4</v>
      </c>
      <c r="AW111">
        <f>(AW109-BB109)/5</f>
        <v>2.8298692679096682E-4</v>
      </c>
      <c r="BB111">
        <f>(BB109-BG109)/5</f>
        <v>2.6776113254549675E-4</v>
      </c>
      <c r="BG111">
        <f>(BG109-BL109)/5</f>
        <v>2.2383697449428528E-4</v>
      </c>
      <c r="BL111">
        <f>(BL109-BQ109)/5</f>
        <v>4.2424980219441503E-5</v>
      </c>
    </row>
    <row r="112" spans="2:70" x14ac:dyDescent="0.3">
      <c r="B112" t="s">
        <v>29</v>
      </c>
      <c r="C112" s="42"/>
      <c r="D112" s="42">
        <f t="shared" ref="D112:AP112" si="94">D111/D109*100</f>
        <v>7.4910294101787649</v>
      </c>
      <c r="E112" s="42">
        <f t="shared" si="94"/>
        <v>7.9054349634129144</v>
      </c>
      <c r="F112" s="42">
        <f t="shared" si="94"/>
        <v>7.7583791569343283</v>
      </c>
      <c r="G112" s="42">
        <f t="shared" si="94"/>
        <v>7.3855551251887013</v>
      </c>
      <c r="H112" s="42">
        <f t="shared" si="94"/>
        <v>5.3438911817811414</v>
      </c>
      <c r="I112" s="42">
        <f t="shared" si="94"/>
        <v>5.03715974492785</v>
      </c>
      <c r="J112" s="42">
        <f t="shared" si="94"/>
        <v>5.3869111508844236</v>
      </c>
      <c r="K112" s="42">
        <f t="shared" si="94"/>
        <v>6.8815890108486446</v>
      </c>
      <c r="L112" s="42">
        <f t="shared" si="94"/>
        <v>8.4576163345845625</v>
      </c>
      <c r="M112" s="42">
        <f t="shared" si="94"/>
        <v>7.4624335644775215</v>
      </c>
      <c r="N112" s="42">
        <f t="shared" si="94"/>
        <v>6.3762538056793776</v>
      </c>
      <c r="O112" s="42">
        <f t="shared" si="94"/>
        <v>4.1050506288329309</v>
      </c>
      <c r="P112" s="42">
        <f t="shared" si="94"/>
        <v>3.5315253896030492</v>
      </c>
      <c r="Q112" s="42">
        <f t="shared" si="94"/>
        <v>5.7222092371123505</v>
      </c>
      <c r="R112" s="42">
        <f t="shared" si="94"/>
        <v>6.6388982027630705</v>
      </c>
      <c r="S112" s="42">
        <f t="shared" si="94"/>
        <v>7.6540760920517688</v>
      </c>
      <c r="T112" s="42">
        <f t="shared" si="94"/>
        <v>9.140664715519744</v>
      </c>
      <c r="U112" s="42">
        <f t="shared" si="94"/>
        <v>8.0550144527549499</v>
      </c>
      <c r="V112" s="42">
        <f t="shared" si="94"/>
        <v>7.9554974143512798</v>
      </c>
      <c r="W112" s="42">
        <f t="shared" si="94"/>
        <v>9.4057180277504475</v>
      </c>
      <c r="X112" s="42">
        <f t="shared" si="94"/>
        <v>8.2962604083863312</v>
      </c>
      <c r="Y112" s="42">
        <f t="shared" si="94"/>
        <v>10.104633880101241</v>
      </c>
      <c r="Z112" s="42">
        <f t="shared" si="94"/>
        <v>10.744358477648976</v>
      </c>
      <c r="AA112" s="42">
        <f t="shared" si="94"/>
        <v>9.5819888378055627</v>
      </c>
      <c r="AB112" s="42">
        <f t="shared" si="94"/>
        <v>11.894268499744738</v>
      </c>
      <c r="AC112" s="42">
        <f t="shared" si="94"/>
        <v>13.973729680879801</v>
      </c>
      <c r="AD112" s="42">
        <f t="shared" si="94"/>
        <v>12.847955457916328</v>
      </c>
      <c r="AE112" s="42">
        <f t="shared" si="94"/>
        <v>14.426579115358749</v>
      </c>
      <c r="AF112" s="42">
        <f t="shared" si="94"/>
        <v>15.025362980695384</v>
      </c>
      <c r="AG112" s="42">
        <f t="shared" si="94"/>
        <v>13.334107421461111</v>
      </c>
      <c r="AH112" s="42">
        <f t="shared" si="94"/>
        <v>14.764056796510062</v>
      </c>
      <c r="AI112" s="42">
        <f t="shared" si="94"/>
        <v>13.786953433504817</v>
      </c>
      <c r="AJ112" s="42">
        <f t="shared" si="94"/>
        <v>16.060650163216401</v>
      </c>
      <c r="AK112" s="42">
        <f t="shared" si="94"/>
        <v>17.403979919383552</v>
      </c>
      <c r="AL112" s="42">
        <f t="shared" si="94"/>
        <v>18.98517186336932</v>
      </c>
      <c r="AM112" s="42">
        <f t="shared" si="94"/>
        <v>23.488491058644581</v>
      </c>
      <c r="AN112" s="42">
        <f t="shared" si="94"/>
        <v>20.346707453510732</v>
      </c>
      <c r="AO112" s="42">
        <f t="shared" si="94"/>
        <v>18.818008501801813</v>
      </c>
      <c r="AP112" s="42">
        <f t="shared" si="94"/>
        <v>24.266224708464073</v>
      </c>
      <c r="AQ112" s="42">
        <f>AQ111/AQ109*100</f>
        <v>15.344987991370527</v>
      </c>
      <c r="AR112" s="42"/>
      <c r="AW112" s="42"/>
      <c r="BB112" s="42"/>
      <c r="BG112" s="42"/>
      <c r="BL112" s="42"/>
    </row>
    <row r="113" spans="1:70" x14ac:dyDescent="0.3">
      <c r="B113" t="s">
        <v>30</v>
      </c>
      <c r="D113" s="40">
        <f t="shared" ref="D113:AQ113" si="95">D47-E47</f>
        <v>5.1749884986257988E-3</v>
      </c>
      <c r="E113" s="40">
        <f t="shared" si="95"/>
        <v>5.8708512713959021E-3</v>
      </c>
      <c r="F113" s="40">
        <f t="shared" si="95"/>
        <v>5.394703634836219E-3</v>
      </c>
      <c r="G113" s="40">
        <f t="shared" si="95"/>
        <v>3.9358265463254813E-3</v>
      </c>
      <c r="H113" s="40">
        <f t="shared" si="95"/>
        <v>2.7103599744993725E-3</v>
      </c>
      <c r="I113" s="40">
        <f t="shared" si="95"/>
        <v>1.8643879777499109E-3</v>
      </c>
      <c r="J113" s="40">
        <f t="shared" si="95"/>
        <v>2.3043582114081126E-3</v>
      </c>
      <c r="K113" s="40">
        <f t="shared" si="95"/>
        <v>2.9845130209103024E-3</v>
      </c>
      <c r="L113" s="40">
        <f t="shared" si="95"/>
        <v>3.0608929923007094E-3</v>
      </c>
      <c r="M113" s="40">
        <f t="shared" si="95"/>
        <v>2.1782527187976103E-3</v>
      </c>
      <c r="N113" s="40">
        <f t="shared" si="95"/>
        <v>1.446163455740751E-3</v>
      </c>
      <c r="O113" s="40">
        <f t="shared" si="95"/>
        <v>8.3743079172254181E-4</v>
      </c>
      <c r="P113" s="40">
        <f t="shared" si="95"/>
        <v>9.9195788037097915E-4</v>
      </c>
      <c r="Q113" s="40">
        <f t="shared" si="95"/>
        <v>1.3810735829491924E-3</v>
      </c>
      <c r="R113" s="40">
        <f t="shared" si="95"/>
        <v>1.1160507901877767E-3</v>
      </c>
      <c r="S113" s="40">
        <f t="shared" si="95"/>
        <v>1.7149168897783347E-3</v>
      </c>
      <c r="T113" s="40">
        <f t="shared" si="95"/>
        <v>2.0397281177283837E-3</v>
      </c>
      <c r="U113" s="40">
        <f t="shared" si="95"/>
        <v>1.6090844872605134E-3</v>
      </c>
      <c r="V113" s="40">
        <f t="shared" si="95"/>
        <v>1.7011724219188791E-3</v>
      </c>
      <c r="W113" s="40">
        <f t="shared" si="95"/>
        <v>1.7119225592803766E-3</v>
      </c>
      <c r="X113" s="40">
        <f t="shared" si="95"/>
        <v>1.2600240910155686E-3</v>
      </c>
      <c r="Y113" s="40">
        <f t="shared" si="95"/>
        <v>1.5031166035595345E-3</v>
      </c>
      <c r="Z113" s="40">
        <f t="shared" si="95"/>
        <v>1.2054153567145377E-3</v>
      </c>
      <c r="AA113" s="40">
        <f t="shared" si="95"/>
        <v>1.2513591857778901E-3</v>
      </c>
      <c r="AB113" s="40">
        <f t="shared" si="95"/>
        <v>1.5270967729834571E-3</v>
      </c>
      <c r="AC113" s="40">
        <f t="shared" si="95"/>
        <v>1.5233504237440569E-3</v>
      </c>
      <c r="AD113" s="40">
        <f t="shared" si="95"/>
        <v>1.3563728107103493E-3</v>
      </c>
      <c r="AE113" s="40">
        <f t="shared" si="95"/>
        <v>1.2715066121644445E-3</v>
      </c>
      <c r="AF113" s="40">
        <f t="shared" si="95"/>
        <v>1.3466829608694362E-3</v>
      </c>
      <c r="AG113" s="40">
        <f t="shared" si="95"/>
        <v>8.2138314374890706E-4</v>
      </c>
      <c r="AH113" s="40">
        <f t="shared" si="95"/>
        <v>1.0166665065914609E-3</v>
      </c>
      <c r="AI113" s="40">
        <f t="shared" si="95"/>
        <v>9.6198708645572895E-4</v>
      </c>
      <c r="AJ113" s="40">
        <f t="shared" si="95"/>
        <v>1.0777881551624607E-3</v>
      </c>
      <c r="AK113" s="40">
        <f t="shared" si="95"/>
        <v>8.2815523941280438E-4</v>
      </c>
      <c r="AL113" s="40">
        <f t="shared" si="95"/>
        <v>7.10557572407307E-4</v>
      </c>
      <c r="AM113" s="40">
        <f t="shared" si="95"/>
        <v>8.3510601315887282E-4</v>
      </c>
      <c r="AN113" s="40">
        <f t="shared" si="95"/>
        <v>6.7149775824614042E-4</v>
      </c>
      <c r="AO113" s="40">
        <f t="shared" si="95"/>
        <v>5.8736983397382481E-4</v>
      </c>
      <c r="AP113" s="40">
        <f t="shared" si="95"/>
        <v>4.5486923681785797E-4</v>
      </c>
      <c r="AQ113" s="40">
        <f t="shared" si="95"/>
        <v>3.728913400178396E-4</v>
      </c>
    </row>
    <row r="114" spans="1:70" x14ac:dyDescent="0.3">
      <c r="B114" t="s">
        <v>31</v>
      </c>
      <c r="D114" s="42">
        <f t="shared" ref="D114:AQ114" si="96">D113/D47*100</f>
        <v>7.0830421929588976</v>
      </c>
      <c r="E114" s="42">
        <f t="shared" si="96"/>
        <v>8.6480170299411956</v>
      </c>
      <c r="F114" s="42">
        <f t="shared" si="96"/>
        <v>8.6989146540697231</v>
      </c>
      <c r="G114" s="42">
        <f t="shared" si="96"/>
        <v>6.9511632665092611</v>
      </c>
      <c r="H114" s="42">
        <f t="shared" si="96"/>
        <v>5.1444335952057791</v>
      </c>
      <c r="I114" s="42">
        <f t="shared" si="96"/>
        <v>3.7306461863054232</v>
      </c>
      <c r="J114" s="42">
        <f t="shared" si="96"/>
        <v>4.7897153351698796</v>
      </c>
      <c r="K114" s="42">
        <f t="shared" si="96"/>
        <v>6.5155236637818303</v>
      </c>
      <c r="L114" s="42">
        <f t="shared" si="96"/>
        <v>7.1479992113311628</v>
      </c>
      <c r="M114" s="42">
        <f t="shared" si="96"/>
        <v>5.4783950617283947</v>
      </c>
      <c r="N114" s="42">
        <f t="shared" si="96"/>
        <v>3.847967346938741</v>
      </c>
      <c r="O114" s="42">
        <f t="shared" si="96"/>
        <v>2.3174184013345194</v>
      </c>
      <c r="P114" s="42">
        <f t="shared" si="96"/>
        <v>2.8101637593449684</v>
      </c>
      <c r="Q114" s="42">
        <f t="shared" si="96"/>
        <v>4.0256347153224281</v>
      </c>
      <c r="R114" s="42">
        <f t="shared" si="96"/>
        <v>3.3895828767623719</v>
      </c>
      <c r="S114" s="42">
        <f t="shared" si="96"/>
        <v>5.3911500327919644</v>
      </c>
      <c r="T114" s="42">
        <f t="shared" si="96"/>
        <v>6.777645659928651</v>
      </c>
      <c r="U114" s="42">
        <f t="shared" si="96"/>
        <v>5.7354217407127157</v>
      </c>
      <c r="V114" s="42">
        <f t="shared" si="96"/>
        <v>6.4325965743305167</v>
      </c>
      <c r="W114" s="42">
        <f t="shared" si="96"/>
        <v>6.9182701844872092</v>
      </c>
      <c r="X114" s="42">
        <f t="shared" si="96"/>
        <v>5.4705098833182371</v>
      </c>
      <c r="Y114" s="42">
        <f t="shared" si="96"/>
        <v>6.9035792549306283</v>
      </c>
      <c r="Z114" s="42">
        <f t="shared" si="96"/>
        <v>5.9468280170940018</v>
      </c>
      <c r="AA114" s="42">
        <f t="shared" si="96"/>
        <v>6.5638280867640981</v>
      </c>
      <c r="AB114" s="42">
        <f t="shared" si="96"/>
        <v>8.5728797955587712</v>
      </c>
      <c r="AC114" s="42">
        <f t="shared" si="96"/>
        <v>9.3537326388888875</v>
      </c>
      <c r="AD114" s="42">
        <f t="shared" si="96"/>
        <v>9.1878582133503048</v>
      </c>
      <c r="AE114" s="42">
        <f t="shared" si="96"/>
        <v>9.4844011272203606</v>
      </c>
      <c r="AF114" s="42">
        <f t="shared" si="96"/>
        <v>11.097706286337857</v>
      </c>
      <c r="AG114" s="42">
        <f t="shared" si="96"/>
        <v>7.6137862700788261</v>
      </c>
      <c r="AH114" s="42">
        <f t="shared" si="96"/>
        <v>10.200612331459617</v>
      </c>
      <c r="AI114" s="42">
        <f t="shared" si="96"/>
        <v>10.748394385972592</v>
      </c>
      <c r="AJ114" s="42">
        <f t="shared" si="96"/>
        <v>13.492478041751724</v>
      </c>
      <c r="AK114" s="42">
        <f t="shared" si="96"/>
        <v>11.984397234055114</v>
      </c>
      <c r="AL114" s="42">
        <f t="shared" si="96"/>
        <v>11.682722107438041</v>
      </c>
      <c r="AM114" s="42">
        <f t="shared" si="96"/>
        <v>15.546789213500233</v>
      </c>
      <c r="AN114" s="42">
        <f t="shared" si="96"/>
        <v>14.802242036011052</v>
      </c>
      <c r="AO114" s="42">
        <f t="shared" si="96"/>
        <v>15.197298935333068</v>
      </c>
      <c r="AP114" s="42">
        <f t="shared" si="96"/>
        <v>13.878152287475206</v>
      </c>
      <c r="AQ114" s="42">
        <f t="shared" si="96"/>
        <v>13.210341395143683</v>
      </c>
    </row>
    <row r="115" spans="1:70" x14ac:dyDescent="0.3">
      <c r="B115" t="s">
        <v>33</v>
      </c>
      <c r="D115" s="42">
        <f>D110*D78</f>
        <v>10.509533888739586</v>
      </c>
      <c r="E115" s="42">
        <f t="shared" ref="E115:AQ115" si="97">E110*E78</f>
        <v>10.463387785953385</v>
      </c>
      <c r="F115" s="42">
        <f t="shared" si="97"/>
        <v>10.548442580303352</v>
      </c>
      <c r="G115" s="42">
        <f t="shared" si="97"/>
        <v>10.657107057277306</v>
      </c>
      <c r="H115" s="42">
        <f t="shared" si="97"/>
        <v>10.607355112972876</v>
      </c>
      <c r="I115" s="42">
        <f t="shared" si="97"/>
        <v>10.585050492053186</v>
      </c>
      <c r="J115" s="42">
        <f t="shared" si="97"/>
        <v>10.44139613644866</v>
      </c>
      <c r="K115" s="42">
        <f t="shared" si="97"/>
        <v>10.375903652051031</v>
      </c>
      <c r="L115" s="42">
        <f t="shared" si="97"/>
        <v>10.335273817875576</v>
      </c>
      <c r="M115" s="42">
        <f t="shared" si="97"/>
        <v>10.189501497942389</v>
      </c>
      <c r="N115" s="42">
        <f t="shared" si="97"/>
        <v>9.9756206258503415</v>
      </c>
      <c r="O115" s="42">
        <f t="shared" si="97"/>
        <v>9.7133149225806541</v>
      </c>
      <c r="P115" s="42">
        <f t="shared" si="97"/>
        <v>9.5355571841254321</v>
      </c>
      <c r="Q115" s="42">
        <f t="shared" si="97"/>
        <v>9.4647824473646089</v>
      </c>
      <c r="R115" s="42">
        <f t="shared" si="97"/>
        <v>9.2974699706750972</v>
      </c>
      <c r="S115" s="42">
        <f t="shared" si="97"/>
        <v>8.984766511065672</v>
      </c>
      <c r="T115" s="42">
        <f t="shared" si="97"/>
        <v>8.769862067334433</v>
      </c>
      <c r="U115" s="42">
        <f t="shared" si="97"/>
        <v>8.5475618333753243</v>
      </c>
      <c r="V115" s="42">
        <f t="shared" si="97"/>
        <v>8.3372297818183618</v>
      </c>
      <c r="W115" s="42">
        <f t="shared" si="97"/>
        <v>8.2015332275342221</v>
      </c>
      <c r="X115" s="42">
        <f t="shared" si="97"/>
        <v>7.982361471930667</v>
      </c>
      <c r="Y115" s="42">
        <f t="shared" si="97"/>
        <v>7.7437463890316751</v>
      </c>
      <c r="Z115" s="42">
        <f t="shared" si="97"/>
        <v>7.4774831428577233</v>
      </c>
      <c r="AA115" s="42">
        <f t="shared" si="97"/>
        <v>7.0960664145344499</v>
      </c>
      <c r="AB115" s="42">
        <f t="shared" si="97"/>
        <v>6.8668503764564015</v>
      </c>
      <c r="AC115" s="42">
        <f t="shared" si="97"/>
        <v>6.617389612268517</v>
      </c>
      <c r="AD115" s="42">
        <f t="shared" si="97"/>
        <v>6.2801190182948039</v>
      </c>
      <c r="AE115" s="42">
        <f t="shared" si="97"/>
        <v>6.0270047775976785</v>
      </c>
      <c r="AF115" s="42">
        <f t="shared" si="97"/>
        <v>5.6979285662353325</v>
      </c>
      <c r="AG115" s="42">
        <f t="shared" si="97"/>
        <v>5.4461970715539314</v>
      </c>
      <c r="AH115" s="42">
        <f t="shared" si="97"/>
        <v>5.1089822962620159</v>
      </c>
      <c r="AI115" s="42">
        <f t="shared" si="97"/>
        <v>4.8493529425745026</v>
      </c>
      <c r="AJ115" s="42">
        <f t="shared" si="97"/>
        <v>4.684257366344097</v>
      </c>
      <c r="AK115" s="42">
        <f t="shared" si="97"/>
        <v>4.545194555322686</v>
      </c>
      <c r="AL115" s="42">
        <f t="shared" si="97"/>
        <v>4.2653230673209359</v>
      </c>
      <c r="AM115" s="42">
        <f t="shared" si="97"/>
        <v>3.9126479381144335</v>
      </c>
      <c r="AN115" s="42">
        <f t="shared" si="97"/>
        <v>3.5447154100300096</v>
      </c>
      <c r="AO115" s="42">
        <f t="shared" si="97"/>
        <v>3.314033846624354</v>
      </c>
      <c r="AP115" s="42">
        <f t="shared" si="97"/>
        <v>3.1725388953854314</v>
      </c>
      <c r="AQ115" s="42">
        <f t="shared" si="97"/>
        <v>2.7898652222232267</v>
      </c>
    </row>
    <row r="116" spans="1:70" x14ac:dyDescent="0.3">
      <c r="B116" t="s">
        <v>32</v>
      </c>
      <c r="D116">
        <f>(D115-E115)/D115*100</f>
        <v>0.43908800594519465</v>
      </c>
      <c r="E116">
        <f t="shared" ref="E116:AP116" si="98">(E115-F115)/E115*100</f>
        <v>-0.81288007373815185</v>
      </c>
      <c r="F116">
        <f t="shared" si="98"/>
        <v>-1.0301471155264106</v>
      </c>
      <c r="G116">
        <f t="shared" si="98"/>
        <v>0.46684286867942426</v>
      </c>
      <c r="H116">
        <f t="shared" si="98"/>
        <v>0.21027504672121689</v>
      </c>
      <c r="I116">
        <f t="shared" si="98"/>
        <v>1.3571437917313345</v>
      </c>
      <c r="J116">
        <f t="shared" si="98"/>
        <v>0.62723876713199722</v>
      </c>
      <c r="K116">
        <f t="shared" si="98"/>
        <v>0.39157875340740617</v>
      </c>
      <c r="L116">
        <f t="shared" si="98"/>
        <v>1.4104350063862192</v>
      </c>
      <c r="M116">
        <f t="shared" si="98"/>
        <v>2.0990317547451944</v>
      </c>
      <c r="N116">
        <f t="shared" si="98"/>
        <v>2.629467509920747</v>
      </c>
      <c r="O116">
        <f t="shared" si="98"/>
        <v>1.8300419565516874</v>
      </c>
      <c r="P116">
        <f t="shared" si="98"/>
        <v>0.74221920538264119</v>
      </c>
      <c r="Q116">
        <f t="shared" si="98"/>
        <v>1.7677371626866982</v>
      </c>
      <c r="R116">
        <f t="shared" si="98"/>
        <v>3.3633177691965104</v>
      </c>
      <c r="S116">
        <f t="shared" si="98"/>
        <v>2.3918756649553661</v>
      </c>
      <c r="T116">
        <f t="shared" si="98"/>
        <v>2.5348201859083064</v>
      </c>
      <c r="U116">
        <f t="shared" si="98"/>
        <v>2.4607257093559389</v>
      </c>
      <c r="V116">
        <f t="shared" si="98"/>
        <v>1.6275976293716128</v>
      </c>
      <c r="W116">
        <f t="shared" si="98"/>
        <v>2.672326618975958</v>
      </c>
      <c r="X116">
        <f t="shared" si="98"/>
        <v>2.989279347196474</v>
      </c>
      <c r="Y116">
        <f t="shared" si="98"/>
        <v>3.4384293182830721</v>
      </c>
      <c r="Z116">
        <f t="shared" si="98"/>
        <v>5.1008704538182972</v>
      </c>
      <c r="AA116">
        <f t="shared" si="98"/>
        <v>3.2301845091043515</v>
      </c>
      <c r="AB116">
        <f t="shared" si="98"/>
        <v>3.6328265582017432</v>
      </c>
      <c r="AC116">
        <f t="shared" si="98"/>
        <v>5.0967316983787629</v>
      </c>
      <c r="AD116">
        <f t="shared" si="98"/>
        <v>4.0304051556948313</v>
      </c>
      <c r="AE116">
        <f t="shared" si="98"/>
        <v>5.4600290443690911</v>
      </c>
      <c r="AF116">
        <f t="shared" si="98"/>
        <v>4.4179475357607387</v>
      </c>
      <c r="AG116">
        <f t="shared" si="98"/>
        <v>6.1917475783831657</v>
      </c>
      <c r="AH116">
        <f t="shared" si="98"/>
        <v>5.081821361515992</v>
      </c>
      <c r="AI116">
        <f t="shared" si="98"/>
        <v>3.404486705452233</v>
      </c>
      <c r="AJ116">
        <f t="shared" si="98"/>
        <v>2.9687269538297105</v>
      </c>
      <c r="AK116">
        <f t="shared" si="98"/>
        <v>6.1575249330967443</v>
      </c>
      <c r="AL116">
        <f t="shared" si="98"/>
        <v>8.2684271188868905</v>
      </c>
      <c r="AM116">
        <f t="shared" si="98"/>
        <v>9.4036707085313775</v>
      </c>
      <c r="AN116">
        <f t="shared" si="98"/>
        <v>6.5077597697385432</v>
      </c>
      <c r="AO116">
        <f t="shared" si="98"/>
        <v>4.2695686823792718</v>
      </c>
      <c r="AP116">
        <f t="shared" si="98"/>
        <v>12.06206403706561</v>
      </c>
    </row>
    <row r="117" spans="1:70" x14ac:dyDescent="0.3">
      <c r="B117" t="s">
        <v>34</v>
      </c>
      <c r="D117">
        <f t="shared" ref="D117:AP117" si="99">(D46-D52)/D46</f>
        <v>0.18032786885245902</v>
      </c>
      <c r="E117">
        <f t="shared" si="99"/>
        <v>0.18112244897959182</v>
      </c>
      <c r="F117">
        <f t="shared" si="99"/>
        <v>0.17526690391459077</v>
      </c>
      <c r="G117">
        <f t="shared" si="99"/>
        <v>0.16759776536312848</v>
      </c>
      <c r="H117">
        <f t="shared" si="99"/>
        <v>0.162162162162162</v>
      </c>
      <c r="I117">
        <f t="shared" si="99"/>
        <v>0.15857284440039643</v>
      </c>
      <c r="J117">
        <f t="shared" si="99"/>
        <v>0.16161616161616163</v>
      </c>
      <c r="K117">
        <f t="shared" si="99"/>
        <v>0.15942028985507239</v>
      </c>
      <c r="L117">
        <f t="shared" si="99"/>
        <v>0.15631691648822263</v>
      </c>
      <c r="M117">
        <f t="shared" si="99"/>
        <v>0.15333333333333329</v>
      </c>
      <c r="N117">
        <f t="shared" si="99"/>
        <v>0.15657142857142861</v>
      </c>
      <c r="O117">
        <f t="shared" si="99"/>
        <v>0.16200466200466204</v>
      </c>
      <c r="P117">
        <f t="shared" si="99"/>
        <v>0.16391509433962254</v>
      </c>
      <c r="Q117">
        <f t="shared" si="99"/>
        <v>0.16626794258373215</v>
      </c>
      <c r="R117">
        <f t="shared" si="99"/>
        <v>0.16849816849816862</v>
      </c>
      <c r="S117">
        <f t="shared" si="99"/>
        <v>0.17888198757763982</v>
      </c>
      <c r="T117">
        <f t="shared" si="99"/>
        <v>0.18135376756066415</v>
      </c>
      <c r="U117">
        <f t="shared" si="99"/>
        <v>0.18809523809523801</v>
      </c>
      <c r="V117">
        <f t="shared" si="99"/>
        <v>0.19209809264305186</v>
      </c>
      <c r="W117">
        <f t="shared" si="99"/>
        <v>0.19267605633802817</v>
      </c>
      <c r="X117">
        <f t="shared" si="99"/>
        <v>0.19620437956204376</v>
      </c>
      <c r="Y117">
        <f t="shared" si="99"/>
        <v>0.20720720720720717</v>
      </c>
      <c r="Z117">
        <f t="shared" si="99"/>
        <v>0.21350762527233105</v>
      </c>
      <c r="AA117">
        <f t="shared" si="99"/>
        <v>0.22946084724005142</v>
      </c>
      <c r="AB117">
        <f t="shared" si="99"/>
        <v>0.23837981407702513</v>
      </c>
      <c r="AC117">
        <f t="shared" si="99"/>
        <v>0.25208333333333338</v>
      </c>
      <c r="AD117">
        <f t="shared" si="99"/>
        <v>0.27644055433989795</v>
      </c>
      <c r="AE117">
        <f t="shared" si="99"/>
        <v>0.29774205893608879</v>
      </c>
      <c r="AF117">
        <f t="shared" si="99"/>
        <v>0.32099758648431204</v>
      </c>
      <c r="AG117">
        <f t="shared" si="99"/>
        <v>0.34470989761092147</v>
      </c>
      <c r="AH117">
        <f t="shared" si="99"/>
        <v>0.38703950288504219</v>
      </c>
      <c r="AI117">
        <f t="shared" si="99"/>
        <v>0.4163934426229508</v>
      </c>
      <c r="AJ117">
        <f t="shared" si="99"/>
        <v>0.45513138324243929</v>
      </c>
      <c r="AK117">
        <f t="shared" si="99"/>
        <v>0.4866737739872069</v>
      </c>
      <c r="AL117">
        <f t="shared" si="99"/>
        <v>0.53806818181818195</v>
      </c>
      <c r="AM117">
        <f t="shared" si="99"/>
        <v>0.62515114873035071</v>
      </c>
      <c r="AN117">
        <f t="shared" si="99"/>
        <v>0.73552631578947369</v>
      </c>
      <c r="AO117">
        <f t="shared" si="99"/>
        <v>0.83036350677120463</v>
      </c>
      <c r="AP117">
        <f t="shared" si="99"/>
        <v>0.90634674922600622</v>
      </c>
    </row>
    <row r="118" spans="1:70" x14ac:dyDescent="0.3">
      <c r="B118" t="s">
        <v>35</v>
      </c>
      <c r="D118">
        <f t="shared" ref="D118:AP118" si="100">D78/D46</f>
        <v>0.83934426229508197</v>
      </c>
      <c r="E118">
        <f t="shared" si="100"/>
        <v>0.8530386115263443</v>
      </c>
      <c r="F118">
        <f t="shared" si="100"/>
        <v>0.87542636130231677</v>
      </c>
      <c r="G118">
        <f t="shared" si="100"/>
        <v>0.90161736651536462</v>
      </c>
      <c r="H118">
        <f t="shared" si="100"/>
        <v>0.9221630862771879</v>
      </c>
      <c r="I118">
        <f t="shared" si="100"/>
        <v>0.93584874829979592</v>
      </c>
      <c r="J118">
        <f t="shared" si="100"/>
        <v>0.94382656742322346</v>
      </c>
      <c r="K118">
        <f t="shared" si="100"/>
        <v>0.95768586461353156</v>
      </c>
      <c r="L118">
        <f t="shared" si="100"/>
        <v>0.98070599400427827</v>
      </c>
      <c r="M118">
        <f t="shared" si="100"/>
        <v>1.0072581421614542</v>
      </c>
      <c r="N118">
        <f t="shared" si="100"/>
        <v>1.0244993465891077</v>
      </c>
      <c r="O118">
        <f t="shared" si="100"/>
        <v>1.0319522812284512</v>
      </c>
      <c r="P118">
        <f t="shared" si="100"/>
        <v>1.0297773182907208</v>
      </c>
      <c r="Q118">
        <f t="shared" si="100"/>
        <v>1.0284531352123225</v>
      </c>
      <c r="R118">
        <f t="shared" si="100"/>
        <v>1.0316427624034772</v>
      </c>
      <c r="S118">
        <f t="shared" si="100"/>
        <v>1.0292883391396916</v>
      </c>
      <c r="T118">
        <f t="shared" si="100"/>
        <v>1.0354455723882918</v>
      </c>
      <c r="U118">
        <f t="shared" si="100"/>
        <v>1.0469112016076549</v>
      </c>
      <c r="V118">
        <f t="shared" si="100"/>
        <v>1.0500842517711195</v>
      </c>
      <c r="W118">
        <f t="shared" si="100"/>
        <v>1.0545421044261825</v>
      </c>
      <c r="X118">
        <f t="shared" si="100"/>
        <v>1.0590632449203388</v>
      </c>
      <c r="Y118">
        <f t="shared" si="100"/>
        <v>1.0526827237192988</v>
      </c>
      <c r="Z118">
        <f t="shared" si="100"/>
        <v>1.0515890355761741</v>
      </c>
      <c r="AA118">
        <f t="shared" si="100"/>
        <v>1.0423711311577351</v>
      </c>
      <c r="AB118">
        <f t="shared" si="100"/>
        <v>1.0338880740666145</v>
      </c>
      <c r="AC118">
        <f t="shared" si="100"/>
        <v>1.0339354726812717</v>
      </c>
      <c r="AD118">
        <f t="shared" si="100"/>
        <v>1.0356992269056746</v>
      </c>
      <c r="AE118">
        <f t="shared" si="100"/>
        <v>1.033832031722365</v>
      </c>
      <c r="AF118">
        <f t="shared" si="100"/>
        <v>1.0310319774738543</v>
      </c>
      <c r="AG118">
        <f t="shared" si="100"/>
        <v>1.0349647928836794</v>
      </c>
      <c r="AH118">
        <f t="shared" si="100"/>
        <v>1.0167111582321167</v>
      </c>
      <c r="AI118">
        <f t="shared" si="100"/>
        <v>1.0107696692835886</v>
      </c>
      <c r="AJ118">
        <f t="shared" si="100"/>
        <v>1.0058032736637768</v>
      </c>
      <c r="AK118">
        <f t="shared" si="100"/>
        <v>1.0146301048440842</v>
      </c>
      <c r="AL118">
        <f t="shared" si="100"/>
        <v>1.0129602391221821</v>
      </c>
      <c r="AM118">
        <f t="shared" si="100"/>
        <v>1.0080527850222842</v>
      </c>
      <c r="AN118">
        <f t="shared" si="100"/>
        <v>1.024617899454316</v>
      </c>
      <c r="AO118">
        <f t="shared" si="100"/>
        <v>1.035975663381425</v>
      </c>
      <c r="AP118">
        <f t="shared" si="100"/>
        <v>1.0493522198142409</v>
      </c>
    </row>
    <row r="119" spans="1:70" x14ac:dyDescent="0.3">
      <c r="B119" s="1" t="s">
        <v>47</v>
      </c>
    </row>
    <row r="120" spans="1:70" x14ac:dyDescent="0.3">
      <c r="B120" t="s">
        <v>45</v>
      </c>
      <c r="C120" s="40"/>
      <c r="D120" s="40">
        <f>C121-D121</f>
        <v>1.3999999999999986</v>
      </c>
      <c r="E120" s="40">
        <f>D120-0.015*D120</f>
        <v>1.3789999999999987</v>
      </c>
      <c r="F120" s="40">
        <f t="shared" ref="F120:AR120" si="101">E120-0.015*E120</f>
        <v>1.3583149999999986</v>
      </c>
      <c r="G120" s="40">
        <f t="shared" si="101"/>
        <v>1.3379402749999987</v>
      </c>
      <c r="H120" s="40">
        <f t="shared" si="101"/>
        <v>1.3178711708749986</v>
      </c>
      <c r="I120" s="40">
        <f t="shared" si="101"/>
        <v>1.2981031033118737</v>
      </c>
      <c r="J120" s="40">
        <f t="shared" si="101"/>
        <v>1.2786315567621955</v>
      </c>
      <c r="K120" s="40">
        <f t="shared" si="101"/>
        <v>1.2594520834107625</v>
      </c>
      <c r="L120" s="40">
        <f t="shared" si="101"/>
        <v>1.240560302159601</v>
      </c>
      <c r="M120" s="40">
        <f t="shared" si="101"/>
        <v>1.221951897627207</v>
      </c>
      <c r="N120" s="40">
        <f t="shared" si="101"/>
        <v>1.203622619162799</v>
      </c>
      <c r="O120" s="40">
        <f t="shared" si="101"/>
        <v>1.1855682798753571</v>
      </c>
      <c r="P120" s="40">
        <f t="shared" si="101"/>
        <v>1.1677847556772267</v>
      </c>
      <c r="Q120" s="40">
        <f t="shared" si="101"/>
        <v>1.1502679843420682</v>
      </c>
      <c r="R120" s="40">
        <f t="shared" si="101"/>
        <v>1.1330139645769373</v>
      </c>
      <c r="S120" s="40">
        <f t="shared" si="101"/>
        <v>1.1160187551082832</v>
      </c>
      <c r="T120" s="40">
        <f t="shared" si="101"/>
        <v>1.099278473781659</v>
      </c>
      <c r="U120" s="40">
        <f t="shared" si="101"/>
        <v>1.0827892966749342</v>
      </c>
      <c r="V120" s="40">
        <f t="shared" si="101"/>
        <v>1.0665474572248101</v>
      </c>
      <c r="W120" s="40">
        <f t="shared" si="101"/>
        <v>1.050549245366438</v>
      </c>
      <c r="X120" s="40">
        <f t="shared" si="101"/>
        <v>1.0347910066859414</v>
      </c>
      <c r="Y120" s="40">
        <f t="shared" si="101"/>
        <v>1.0192691415856523</v>
      </c>
      <c r="Z120" s="40">
        <f t="shared" si="101"/>
        <v>1.0039801044618675</v>
      </c>
      <c r="AA120" s="40">
        <f t="shared" si="101"/>
        <v>0.98892040289493943</v>
      </c>
      <c r="AB120" s="40">
        <f t="shared" si="101"/>
        <v>0.97408659685151533</v>
      </c>
      <c r="AC120" s="40">
        <f t="shared" si="101"/>
        <v>0.95947529789874264</v>
      </c>
      <c r="AD120" s="40">
        <f t="shared" si="101"/>
        <v>0.94508316843026152</v>
      </c>
      <c r="AE120" s="40">
        <f t="shared" si="101"/>
        <v>0.93090692090380756</v>
      </c>
      <c r="AF120" s="40">
        <f t="shared" si="101"/>
        <v>0.91694331709025045</v>
      </c>
      <c r="AG120" s="40">
        <f t="shared" si="101"/>
        <v>0.90318916733389665</v>
      </c>
      <c r="AH120" s="40">
        <f t="shared" si="101"/>
        <v>0.88964132982388822</v>
      </c>
      <c r="AI120" s="40">
        <f t="shared" si="101"/>
        <v>0.87629670987652986</v>
      </c>
      <c r="AJ120" s="40">
        <f t="shared" si="101"/>
        <v>0.8631522592283819</v>
      </c>
      <c r="AK120" s="40">
        <f t="shared" si="101"/>
        <v>0.8502049753399562</v>
      </c>
      <c r="AL120" s="40">
        <f t="shared" si="101"/>
        <v>0.83745190070985687</v>
      </c>
      <c r="AM120" s="40">
        <f t="shared" si="101"/>
        <v>0.82489012219920899</v>
      </c>
      <c r="AN120" s="40">
        <f t="shared" si="101"/>
        <v>0.81251677036622083</v>
      </c>
      <c r="AO120" s="40">
        <f t="shared" si="101"/>
        <v>0.80032901881072749</v>
      </c>
      <c r="AP120" s="40">
        <f t="shared" si="101"/>
        <v>0.78832408352856653</v>
      </c>
      <c r="AQ120" s="40">
        <f t="shared" si="101"/>
        <v>0.77649922227563806</v>
      </c>
      <c r="AR120" s="40">
        <f t="shared" si="101"/>
        <v>0.76485173394150352</v>
      </c>
    </row>
    <row r="121" spans="1:70" x14ac:dyDescent="0.3">
      <c r="B121" t="s">
        <v>48</v>
      </c>
      <c r="C121" s="47">
        <f t="shared" ref="C121:AR121" si="102">C46</f>
        <v>31.9</v>
      </c>
      <c r="D121" s="47">
        <f t="shared" si="102"/>
        <v>30.5</v>
      </c>
      <c r="E121" s="47">
        <f t="shared" si="102"/>
        <v>29.4</v>
      </c>
      <c r="F121" s="47">
        <f t="shared" si="102"/>
        <v>28.1</v>
      </c>
      <c r="G121" s="47">
        <f t="shared" si="102"/>
        <v>26.85</v>
      </c>
      <c r="H121" s="47">
        <f t="shared" si="102"/>
        <v>25.9</v>
      </c>
      <c r="I121" s="47">
        <f t="shared" si="102"/>
        <v>25.225000000000001</v>
      </c>
      <c r="J121" s="47">
        <f t="shared" si="102"/>
        <v>24.75</v>
      </c>
      <c r="K121" s="47">
        <f t="shared" si="102"/>
        <v>24.15</v>
      </c>
      <c r="L121" s="47">
        <f t="shared" si="102"/>
        <v>23.35</v>
      </c>
      <c r="M121" s="47">
        <f t="shared" si="102"/>
        <v>22.5</v>
      </c>
      <c r="N121" s="47">
        <f t="shared" si="102"/>
        <v>21.875</v>
      </c>
      <c r="O121" s="47">
        <f t="shared" si="102"/>
        <v>21.450000000000003</v>
      </c>
      <c r="P121" s="47">
        <f t="shared" si="102"/>
        <v>21.2</v>
      </c>
      <c r="Q121" s="47">
        <f t="shared" si="102"/>
        <v>20.9</v>
      </c>
      <c r="R121" s="47">
        <f t="shared" si="102"/>
        <v>20.475000000000001</v>
      </c>
      <c r="S121" s="47">
        <f t="shared" si="102"/>
        <v>20.125</v>
      </c>
      <c r="T121" s="47">
        <f t="shared" si="102"/>
        <v>19.574999999999999</v>
      </c>
      <c r="U121" s="47">
        <f t="shared" si="102"/>
        <v>18.899999999999999</v>
      </c>
      <c r="V121" s="47">
        <f t="shared" si="102"/>
        <v>18.350000000000001</v>
      </c>
      <c r="W121" s="47">
        <f t="shared" si="102"/>
        <v>17.75</v>
      </c>
      <c r="X121" s="47">
        <f t="shared" si="102"/>
        <v>17.125</v>
      </c>
      <c r="Y121" s="47">
        <f t="shared" si="102"/>
        <v>16.649999999999999</v>
      </c>
      <c r="Z121" s="47">
        <f t="shared" si="102"/>
        <v>16.064999999999998</v>
      </c>
      <c r="AA121" s="47">
        <f t="shared" si="102"/>
        <v>15.58</v>
      </c>
      <c r="AB121" s="47">
        <f t="shared" si="102"/>
        <v>15.059999999999999</v>
      </c>
      <c r="AC121" s="47">
        <f t="shared" si="102"/>
        <v>14.4</v>
      </c>
      <c r="AD121" s="47">
        <f t="shared" si="102"/>
        <v>13.71</v>
      </c>
      <c r="AE121" s="47">
        <f t="shared" si="102"/>
        <v>13.065000000000001</v>
      </c>
      <c r="AF121" s="47">
        <f t="shared" si="102"/>
        <v>12.43</v>
      </c>
      <c r="AG121" s="47">
        <f t="shared" si="102"/>
        <v>11.719999999999999</v>
      </c>
      <c r="AH121" s="47">
        <f t="shared" si="102"/>
        <v>11.265000000000001</v>
      </c>
      <c r="AI121" s="47">
        <f t="shared" si="102"/>
        <v>10.675000000000001</v>
      </c>
      <c r="AJ121" s="47">
        <f t="shared" si="102"/>
        <v>10.085000000000001</v>
      </c>
      <c r="AK121" s="47">
        <f t="shared" si="102"/>
        <v>9.3800000000000008</v>
      </c>
      <c r="AL121" s="47">
        <f t="shared" si="102"/>
        <v>8.8000000000000007</v>
      </c>
      <c r="AM121" s="47">
        <f t="shared" si="102"/>
        <v>8.27</v>
      </c>
      <c r="AN121" s="47">
        <f t="shared" si="102"/>
        <v>7.6</v>
      </c>
      <c r="AO121" s="47">
        <f t="shared" si="102"/>
        <v>7.0150000000000006</v>
      </c>
      <c r="AP121" s="47">
        <f t="shared" si="102"/>
        <v>6.46</v>
      </c>
      <c r="AQ121" s="47">
        <f t="shared" si="102"/>
        <v>5.9950000000000001</v>
      </c>
      <c r="AR121" s="47">
        <f t="shared" si="102"/>
        <v>5.5850000000000009</v>
      </c>
      <c r="AS121" s="47"/>
      <c r="AT121" s="47"/>
      <c r="AU121" s="47"/>
      <c r="AV121" s="47"/>
      <c r="AW121" s="47">
        <f>AW46</f>
        <v>4.59</v>
      </c>
      <c r="AX121" s="47"/>
      <c r="AY121" s="47"/>
      <c r="AZ121" s="47"/>
      <c r="BA121" s="47"/>
      <c r="BB121" s="47">
        <f>BB46</f>
        <v>3.76</v>
      </c>
      <c r="BC121" s="47"/>
      <c r="BD121" s="47"/>
      <c r="BE121" s="47"/>
      <c r="BF121" s="47"/>
      <c r="BG121" s="47">
        <f>BG46</f>
        <v>2.5449999999999999</v>
      </c>
      <c r="BH121" s="47"/>
      <c r="BI121" s="47"/>
      <c r="BJ121" s="47"/>
    </row>
    <row r="122" spans="1:70" x14ac:dyDescent="0.3">
      <c r="B122" t="s">
        <v>24</v>
      </c>
      <c r="C122">
        <v>67</v>
      </c>
      <c r="D122">
        <v>67</v>
      </c>
      <c r="E122">
        <v>66</v>
      </c>
      <c r="F122">
        <v>65</v>
      </c>
      <c r="G122">
        <v>64</v>
      </c>
      <c r="H122">
        <v>63</v>
      </c>
      <c r="I122">
        <v>62</v>
      </c>
      <c r="J122">
        <v>61</v>
      </c>
      <c r="K122">
        <v>60</v>
      </c>
      <c r="L122">
        <v>59</v>
      </c>
      <c r="M122">
        <v>58</v>
      </c>
      <c r="N122">
        <v>57</v>
      </c>
      <c r="O122">
        <v>56</v>
      </c>
      <c r="P122">
        <v>55</v>
      </c>
      <c r="Q122">
        <v>54</v>
      </c>
      <c r="R122">
        <v>53</v>
      </c>
      <c r="S122">
        <v>52</v>
      </c>
      <c r="T122">
        <v>51</v>
      </c>
      <c r="U122">
        <v>50</v>
      </c>
      <c r="V122">
        <v>49</v>
      </c>
      <c r="W122">
        <v>48</v>
      </c>
      <c r="X122">
        <v>47</v>
      </c>
      <c r="Y122">
        <v>46</v>
      </c>
      <c r="Z122">
        <v>45</v>
      </c>
      <c r="AA122">
        <v>44</v>
      </c>
      <c r="AB122">
        <v>43</v>
      </c>
      <c r="AC122">
        <v>42</v>
      </c>
      <c r="AD122">
        <v>41</v>
      </c>
      <c r="AE122">
        <v>40</v>
      </c>
      <c r="AF122">
        <v>39</v>
      </c>
      <c r="AG122">
        <v>38</v>
      </c>
      <c r="AH122">
        <v>37</v>
      </c>
      <c r="AI122">
        <v>36</v>
      </c>
      <c r="AJ122">
        <v>35</v>
      </c>
      <c r="AK122">
        <v>34</v>
      </c>
      <c r="AL122">
        <v>33</v>
      </c>
      <c r="AM122">
        <v>32</v>
      </c>
      <c r="AN122">
        <v>31</v>
      </c>
      <c r="AO122">
        <v>30</v>
      </c>
      <c r="AP122">
        <v>29</v>
      </c>
      <c r="AQ122">
        <v>28</v>
      </c>
      <c r="AR122">
        <v>27</v>
      </c>
      <c r="AS122">
        <v>26</v>
      </c>
      <c r="AT122">
        <v>25</v>
      </c>
      <c r="AU122">
        <v>24</v>
      </c>
      <c r="AV122">
        <v>23</v>
      </c>
      <c r="AW122">
        <v>22</v>
      </c>
      <c r="AX122">
        <v>21</v>
      </c>
      <c r="AY122">
        <v>20</v>
      </c>
      <c r="AZ122">
        <v>19</v>
      </c>
      <c r="BA122">
        <v>18</v>
      </c>
      <c r="BB122">
        <v>17</v>
      </c>
      <c r="BC122">
        <v>16</v>
      </c>
      <c r="BD122">
        <v>15</v>
      </c>
      <c r="BE122">
        <v>14</v>
      </c>
      <c r="BF122">
        <v>13</v>
      </c>
      <c r="BG122">
        <v>12</v>
      </c>
      <c r="BH122">
        <v>11</v>
      </c>
      <c r="BI122">
        <v>10</v>
      </c>
      <c r="BJ122">
        <v>9</v>
      </c>
      <c r="BK122">
        <v>8</v>
      </c>
      <c r="BL122">
        <v>7</v>
      </c>
      <c r="BM122">
        <v>6</v>
      </c>
      <c r="BN122">
        <v>5</v>
      </c>
      <c r="BO122">
        <v>4</v>
      </c>
      <c r="BP122">
        <v>3</v>
      </c>
      <c r="BQ122">
        <v>2</v>
      </c>
    </row>
    <row r="123" spans="1:70" s="44" customFormat="1" x14ac:dyDescent="0.3">
      <c r="B123" s="44" t="s">
        <v>46</v>
      </c>
      <c r="C123" s="48">
        <f>C121</f>
        <v>31.9</v>
      </c>
      <c r="D123" s="48">
        <f>D121+D120</f>
        <v>31.9</v>
      </c>
      <c r="E123" s="48">
        <f t="shared" ref="E123:AR123" si="103">E121+E120</f>
        <v>30.778999999999996</v>
      </c>
      <c r="F123" s="48">
        <f t="shared" si="103"/>
        <v>29.458314999999999</v>
      </c>
      <c r="G123" s="48">
        <f t="shared" si="103"/>
        <v>28.187940274999999</v>
      </c>
      <c r="H123" s="48">
        <f t="shared" si="103"/>
        <v>27.217871170874997</v>
      </c>
      <c r="I123" s="48">
        <f t="shared" si="103"/>
        <v>26.523103103311875</v>
      </c>
      <c r="J123" s="48">
        <f t="shared" si="103"/>
        <v>26.028631556762196</v>
      </c>
      <c r="K123" s="48">
        <f t="shared" si="103"/>
        <v>25.409452083410763</v>
      </c>
      <c r="L123" s="48">
        <f t="shared" si="103"/>
        <v>24.590560302159602</v>
      </c>
      <c r="M123" s="48">
        <f t="shared" si="103"/>
        <v>23.721951897627207</v>
      </c>
      <c r="N123" s="48">
        <f t="shared" si="103"/>
        <v>23.0786226191628</v>
      </c>
      <c r="O123" s="48">
        <f t="shared" si="103"/>
        <v>22.635568279875361</v>
      </c>
      <c r="P123" s="48">
        <f t="shared" si="103"/>
        <v>22.367784755677228</v>
      </c>
      <c r="Q123" s="48">
        <f t="shared" si="103"/>
        <v>22.050267984342067</v>
      </c>
      <c r="R123" s="48">
        <f t="shared" si="103"/>
        <v>21.608013964576937</v>
      </c>
      <c r="S123" s="48">
        <f t="shared" si="103"/>
        <v>21.241018755108282</v>
      </c>
      <c r="T123" s="48">
        <f t="shared" si="103"/>
        <v>20.674278473781659</v>
      </c>
      <c r="U123" s="48">
        <f t="shared" si="103"/>
        <v>19.982789296674934</v>
      </c>
      <c r="V123" s="48">
        <f t="shared" si="103"/>
        <v>19.416547457224812</v>
      </c>
      <c r="W123" s="48">
        <f t="shared" si="103"/>
        <v>18.800549245366437</v>
      </c>
      <c r="X123" s="48">
        <f t="shared" si="103"/>
        <v>18.159791006685943</v>
      </c>
      <c r="Y123" s="48">
        <f t="shared" si="103"/>
        <v>17.669269141585652</v>
      </c>
      <c r="Z123" s="48">
        <f t="shared" si="103"/>
        <v>17.068980104461865</v>
      </c>
      <c r="AA123" s="48">
        <f t="shared" si="103"/>
        <v>16.568920402894939</v>
      </c>
      <c r="AB123" s="48">
        <f t="shared" si="103"/>
        <v>16.034086596851512</v>
      </c>
      <c r="AC123" s="48">
        <f t="shared" si="103"/>
        <v>15.359475297898744</v>
      </c>
      <c r="AD123" s="48">
        <f t="shared" si="103"/>
        <v>14.655083168430263</v>
      </c>
      <c r="AE123" s="48">
        <f t="shared" si="103"/>
        <v>13.995906920903808</v>
      </c>
      <c r="AF123" s="48">
        <f t="shared" si="103"/>
        <v>13.346943317090251</v>
      </c>
      <c r="AG123" s="48">
        <f t="shared" si="103"/>
        <v>12.623189167333896</v>
      </c>
      <c r="AH123" s="48">
        <f t="shared" si="103"/>
        <v>12.154641329823889</v>
      </c>
      <c r="AI123" s="48">
        <f t="shared" si="103"/>
        <v>11.55129670987653</v>
      </c>
      <c r="AJ123" s="48">
        <f t="shared" si="103"/>
        <v>10.948152259228383</v>
      </c>
      <c r="AK123" s="48">
        <f t="shared" si="103"/>
        <v>10.230204975339957</v>
      </c>
      <c r="AL123" s="48">
        <f t="shared" si="103"/>
        <v>9.6374519007098574</v>
      </c>
      <c r="AM123" s="48">
        <f t="shared" si="103"/>
        <v>9.0948901221992084</v>
      </c>
      <c r="AN123" s="48">
        <f t="shared" si="103"/>
        <v>8.4125167703662207</v>
      </c>
      <c r="AO123" s="48">
        <f t="shared" si="103"/>
        <v>7.8153290188107283</v>
      </c>
      <c r="AP123" s="48">
        <f t="shared" si="103"/>
        <v>7.2483240835285665</v>
      </c>
      <c r="AQ123" s="48">
        <f t="shared" si="103"/>
        <v>6.7714992222756383</v>
      </c>
      <c r="AR123" s="48">
        <f t="shared" si="103"/>
        <v>6.3498517339415042</v>
      </c>
    </row>
    <row r="124" spans="1:70" s="44" customFormat="1" x14ac:dyDescent="0.3">
      <c r="A124" s="45"/>
      <c r="B124" s="44" t="s">
        <v>23</v>
      </c>
      <c r="C124" s="44">
        <v>25.6</v>
      </c>
      <c r="D124" s="46">
        <v>25.6</v>
      </c>
      <c r="E124" s="46">
        <v>25.079335178874523</v>
      </c>
      <c r="F124" s="46">
        <v>24.599480752595102</v>
      </c>
      <c r="G124" s="46">
        <v>24.208426290937542</v>
      </c>
      <c r="H124" s="46">
        <v>23.884023934579165</v>
      </c>
      <c r="I124" s="46">
        <v>23.606784675862354</v>
      </c>
      <c r="J124" s="46">
        <v>23.359707543724781</v>
      </c>
      <c r="K124" s="46">
        <v>23.128113630416784</v>
      </c>
      <c r="L124" s="46">
        <v>22.899484959999899</v>
      </c>
      <c r="M124" s="46">
        <v>22.663308198632716</v>
      </c>
      <c r="N124" s="46">
        <v>22.410923206636731</v>
      </c>
      <c r="O124" s="46">
        <v>22.135376432350281</v>
      </c>
      <c r="P124" s="46">
        <v>21.831279147763279</v>
      </c>
      <c r="Q124" s="46">
        <v>21.49467052593754</v>
      </c>
      <c r="R124" s="46">
        <v>21.122885560211198</v>
      </c>
      <c r="S124" s="46">
        <v>20.714427825186295</v>
      </c>
      <c r="T124" s="46">
        <v>20.268847079500812</v>
      </c>
      <c r="U124" s="46">
        <v>19.786621710384676</v>
      </c>
      <c r="V124" s="46">
        <v>19.269046020000044</v>
      </c>
      <c r="W124" s="46">
        <v>18.718122353564738</v>
      </c>
      <c r="X124" s="46">
        <v>18.136458069260801</v>
      </c>
      <c r="Y124" s="46">
        <v>17.527167349926323</v>
      </c>
      <c r="Z124" s="46">
        <v>16.893777856531234</v>
      </c>
      <c r="AA124" s="46">
        <v>16.240142223437513</v>
      </c>
      <c r="AB124" s="46">
        <v>15.570354395443212</v>
      </c>
      <c r="AC124" s="46">
        <v>14.888670806610312</v>
      </c>
      <c r="AD124" s="46">
        <v>14.199436400876801</v>
      </c>
      <c r="AE124" s="46">
        <v>13.5070154944527</v>
      </c>
      <c r="AF124" s="46">
        <v>12.81572748000001</v>
      </c>
      <c r="AG124" s="46">
        <v>12.12978737259672</v>
      </c>
      <c r="AH124" s="46">
        <v>11.453251197484795</v>
      </c>
      <c r="AI124" s="46">
        <v>10.789966219602308</v>
      </c>
      <c r="AJ124" s="46">
        <v>10.143526014899189</v>
      </c>
      <c r="AK124" s="46">
        <v>9.5172303834375107</v>
      </c>
      <c r="AL124" s="46">
        <v>8.9140501042752032</v>
      </c>
      <c r="AM124" s="46">
        <v>8.3365965321342905</v>
      </c>
      <c r="AN124" s="46">
        <v>7.7870960358528016</v>
      </c>
      <c r="AO124" s="46">
        <v>7.2673692786206967</v>
      </c>
      <c r="AP124" s="46">
        <v>6.778815339999996</v>
      </c>
      <c r="AQ124" s="46">
        <v>6.3224006797286938</v>
      </c>
      <c r="AR124" s="46">
        <v>5.8986529433088037</v>
      </c>
      <c r="AS124" s="46">
        <v>5.507659609378301</v>
      </c>
      <c r="AT124" s="46">
        <v>5.1490714788671994</v>
      </c>
      <c r="AU124" s="46">
        <v>4.8221110059375007</v>
      </c>
      <c r="AV124" s="46">
        <v>4.525585470707199</v>
      </c>
      <c r="AW124" s="46">
        <v>4.2579049937583022</v>
      </c>
      <c r="AX124" s="46">
        <v>4.0171053924288023</v>
      </c>
      <c r="AY124" s="46">
        <v>3.8008758788887005</v>
      </c>
      <c r="AZ124" s="46">
        <v>3.6065916000000011</v>
      </c>
      <c r="BA124" s="46">
        <v>3.4313510189607004</v>
      </c>
      <c r="BB124" s="46">
        <v>3.2720181387327991</v>
      </c>
      <c r="BC124" s="46">
        <v>3.1252695672542994</v>
      </c>
      <c r="BD124" s="46">
        <v>2.9876464244352001</v>
      </c>
      <c r="BE124" s="46">
        <v>2.8556110909374999</v>
      </c>
      <c r="BF124" s="46">
        <v>2.7256087987391999</v>
      </c>
      <c r="BG124" s="46">
        <v>2.5941340634822998</v>
      </c>
      <c r="BH124" s="46">
        <v>2.4578019586047994</v>
      </c>
      <c r="BI124" s="46">
        <v>2.3134242312566999</v>
      </c>
      <c r="BJ124" s="46">
        <v>2.1580902600000003</v>
      </c>
      <c r="BK124" s="46">
        <v>1.9892528542926997</v>
      </c>
      <c r="BL124" s="46">
        <v>1.8048188957567999</v>
      </c>
      <c r="BM124" s="46">
        <v>1.6032448212302999</v>
      </c>
      <c r="BN124" s="46">
        <v>1.3836369476031998</v>
      </c>
      <c r="BO124" s="46">
        <v>1.1458566384375</v>
      </c>
      <c r="BP124" s="46">
        <v>0.89063031237120005</v>
      </c>
      <c r="BQ124" s="46">
        <v>0.61966429330629991</v>
      </c>
      <c r="BR124" s="46">
        <v>0.33576450238079997</v>
      </c>
    </row>
    <row r="125" spans="1:70" x14ac:dyDescent="0.3">
      <c r="B125" s="1" t="s">
        <v>49</v>
      </c>
    </row>
  </sheetData>
  <pageMargins left="0.7" right="0.7" top="0.75" bottom="0.75" header="0.3" footer="0.3"/>
  <pageSetup paperSize="9" orientation="portrait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15"/>
  <sheetViews>
    <sheetView workbookViewId="0">
      <selection activeCell="D22" sqref="D22"/>
    </sheetView>
  </sheetViews>
  <sheetFormatPr defaultRowHeight="14.4" x14ac:dyDescent="0.3"/>
  <sheetData>
    <row r="1" spans="2:2" x14ac:dyDescent="0.3">
      <c r="B1">
        <v>42.5</v>
      </c>
    </row>
    <row r="2" spans="2:2" x14ac:dyDescent="0.3">
      <c r="B2">
        <v>33.950000000000003</v>
      </c>
    </row>
    <row r="3" spans="2:2" x14ac:dyDescent="0.3">
      <c r="B3">
        <v>31.9</v>
      </c>
    </row>
    <row r="4" spans="2:2" x14ac:dyDescent="0.3">
      <c r="B4">
        <v>30.95</v>
      </c>
    </row>
    <row r="5" spans="2:2" x14ac:dyDescent="0.3">
      <c r="B5">
        <v>28.9</v>
      </c>
    </row>
    <row r="6" spans="2:2" x14ac:dyDescent="0.3">
      <c r="B6">
        <v>26.6</v>
      </c>
    </row>
    <row r="7" spans="2:2" x14ac:dyDescent="0.3">
      <c r="B7">
        <v>26.35</v>
      </c>
    </row>
    <row r="8" spans="2:2" x14ac:dyDescent="0.3">
      <c r="B8">
        <v>22.75</v>
      </c>
    </row>
    <row r="9" spans="2:2" x14ac:dyDescent="0.3">
      <c r="B9">
        <v>20.25</v>
      </c>
    </row>
    <row r="10" spans="2:2" x14ac:dyDescent="0.3">
      <c r="B10">
        <v>18.05</v>
      </c>
    </row>
    <row r="11" spans="2:2" x14ac:dyDescent="0.3">
      <c r="B11">
        <v>15.295</v>
      </c>
    </row>
    <row r="12" spans="2:2" x14ac:dyDescent="0.3">
      <c r="B12">
        <v>12.795</v>
      </c>
    </row>
    <row r="13" spans="2:2" x14ac:dyDescent="0.3">
      <c r="B13">
        <v>9.9749999999999996</v>
      </c>
    </row>
    <row r="14" spans="2:2" x14ac:dyDescent="0.3">
      <c r="B14">
        <v>6.9550000000000001</v>
      </c>
    </row>
    <row r="15" spans="2:2" x14ac:dyDescent="0.3">
      <c r="B15">
        <v>2.8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MIttaukset</vt:lpstr>
      <vt:lpstr>Laskennat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korpela</dc:creator>
  <cp:keywords/>
  <dc:description/>
  <cp:lastModifiedBy>korpela</cp:lastModifiedBy>
  <cp:revision/>
  <dcterms:created xsi:type="dcterms:W3CDTF">2018-11-14T08:14:02Z</dcterms:created>
  <dcterms:modified xsi:type="dcterms:W3CDTF">2018-11-16T13:51:25Z</dcterms:modified>
  <cp:category/>
  <cp:contentStatus/>
</cp:coreProperties>
</file>