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</sheets>
  <definedNames>
    <definedName name="_179" localSheetId="0">'Sheet1'!$A$2:$H$147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<sst xmlns="http://schemas.openxmlformats.org/spreadsheetml/2006/main" count="34" uniqueCount="18">
  <si>
    <t>Plot</t>
  </si>
  <si>
    <t>Tree</t>
  </si>
  <si>
    <t>Sp</t>
  </si>
  <si>
    <t>h</t>
  </si>
  <si>
    <t>Dcrm</t>
  </si>
  <si>
    <t>Dist</t>
  </si>
  <si>
    <t>Azim</t>
  </si>
  <si>
    <t>InOut</t>
  </si>
  <si>
    <t>Status</t>
  </si>
  <si>
    <t>dbh</t>
  </si>
  <si>
    <t>hc</t>
  </si>
  <si>
    <t>ID</t>
  </si>
  <si>
    <t>Notes</t>
  </si>
  <si>
    <t>2-haar.</t>
  </si>
  <si>
    <t xml:space="preserve">2-haar. </t>
  </si>
  <si>
    <t>sama tyvi</t>
  </si>
  <si>
    <t>harva latvus</t>
  </si>
  <si>
    <t>puun 121 alla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</si>
</sst>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3.28125" style="0" bestFit="1" customWidth="1"/>
    <col min="4" max="4" width="4.57421875" style="6" bestFit="1" customWidth="1"/>
    <col min="5" max="5" width="5.421875" style="6" bestFit="1" customWidth="1"/>
    <col min="6" max="6" width="6.00390625" style="6" bestFit="1" customWidth="1"/>
    <col min="7" max="7" width="5.28125" style="5" bestFit="1" customWidth="1"/>
    <col min="8" max="8" width="4.421875" style="0" customWidth="1"/>
    <col min="9" max="9" width="3.28125" style="0" bestFit="1" customWidth="1"/>
    <col min="10" max="10" width="6.421875" style="0" bestFit="1" customWidth="1"/>
    <col min="11" max="11" width="4.7109375" style="0" customWidth="1"/>
    <col min="12" max="13" width="5.00390625" style="0" bestFit="1" customWidth="1"/>
    <col min="14" max="14" width="6.7109375" style="0" bestFit="1" customWidth="1"/>
    <col min="15" max="15" width="4.00390625" style="0" bestFit="1" customWidth="1"/>
    <col min="16" max="16" width="5.28125" style="0" bestFit="1" customWidth="1"/>
    <col min="17" max="17" width="6.28125" style="0" bestFit="1" customWidth="1"/>
    <col min="18" max="18" width="4.00390625" style="0" bestFit="1" customWidth="1"/>
    <col min="19" max="19" width="5.28125" style="0" bestFit="1" customWidth="1"/>
    <col min="20" max="20" width="6.28125" style="0" bestFit="1" customWidth="1"/>
    <col min="21" max="21" width="4.00390625" style="0" bestFit="1" customWidth="1"/>
    <col min="22" max="22" width="5.28125" style="0" bestFit="1" customWidth="1"/>
    <col min="23" max="23" width="6.28125" style="0" bestFit="1" customWidth="1"/>
    <col min="24" max="24" width="4.00390625" style="0" bestFit="1" customWidth="1"/>
    <col min="25" max="25" width="5.28125" style="0" bestFit="1" customWidth="1"/>
    <col min="26" max="26" width="6.28125" style="0" bestFit="1" customWidth="1"/>
    <col min="27" max="27" width="10.140625" style="0" customWidth="1"/>
  </cols>
  <sheetData>
    <row r="1" spans="1:27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" t="s">
        <v>7</v>
      </c>
      <c r="I1" s="2" t="s">
        <v>2</v>
      </c>
      <c r="J1" s="2" t="s">
        <v>8</v>
      </c>
      <c r="K1" s="2" t="s">
        <v>9</v>
      </c>
      <c r="L1" s="2" t="s">
        <v>3</v>
      </c>
      <c r="M1" s="2" t="s">
        <v>10</v>
      </c>
      <c r="N1" s="4" t="s">
        <v>4</v>
      </c>
      <c r="O1" s="4" t="s">
        <v>11</v>
      </c>
      <c r="P1" s="4" t="s">
        <v>5</v>
      </c>
      <c r="Q1" s="4" t="s">
        <v>6</v>
      </c>
      <c r="R1" s="4" t="s">
        <v>11</v>
      </c>
      <c r="S1" s="4" t="s">
        <v>5</v>
      </c>
      <c r="T1" s="4" t="s">
        <v>6</v>
      </c>
      <c r="U1" s="4" t="s">
        <v>11</v>
      </c>
      <c r="V1" s="4" t="s">
        <v>5</v>
      </c>
      <c r="W1" s="4" t="s">
        <v>6</v>
      </c>
      <c r="X1" s="4" t="s">
        <v>11</v>
      </c>
      <c r="Y1" s="4" t="s">
        <v>5</v>
      </c>
      <c r="Z1" s="4" t="s">
        <v>6</v>
      </c>
      <c r="AA1" s="4" t="s">
        <v>12</v>
      </c>
    </row>
    <row r="2" spans="1:27" ht="12.75">
      <c r="A2" s="7">
        <v>179</v>
      </c>
      <c r="B2" s="7">
        <v>1</v>
      </c>
      <c r="C2" s="7">
        <v>2</v>
      </c>
      <c r="D2" s="8">
        <v>13.88</v>
      </c>
      <c r="E2" s="8">
        <v>2.92</v>
      </c>
      <c r="F2" s="8">
        <v>8.54</v>
      </c>
      <c r="G2" s="9">
        <v>3.48</v>
      </c>
      <c r="H2" s="7">
        <v>1</v>
      </c>
      <c r="I2" s="7">
        <v>2</v>
      </c>
      <c r="J2" s="7">
        <v>11</v>
      </c>
      <c r="K2" s="7">
        <v>130</v>
      </c>
      <c r="L2" s="7">
        <v>14.9</v>
      </c>
      <c r="M2" s="7">
        <f>L2-5.5</f>
        <v>9.4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.75">
      <c r="A3" s="7">
        <v>179</v>
      </c>
      <c r="B3" s="7">
        <v>2</v>
      </c>
      <c r="C3" s="7">
        <v>2</v>
      </c>
      <c r="D3" s="8">
        <v>15.71</v>
      </c>
      <c r="E3" s="8">
        <v>2.7</v>
      </c>
      <c r="F3" s="8">
        <v>3.55</v>
      </c>
      <c r="G3" s="9">
        <v>4.05</v>
      </c>
      <c r="H3" s="7">
        <v>1</v>
      </c>
      <c r="I3" s="7">
        <v>2</v>
      </c>
      <c r="J3" s="7">
        <v>11</v>
      </c>
      <c r="K3" s="7">
        <v>175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>
        <v>179</v>
      </c>
      <c r="B4" s="7">
        <v>3</v>
      </c>
      <c r="C4" s="7">
        <v>3</v>
      </c>
      <c r="D4" s="8">
        <v>14.91</v>
      </c>
      <c r="E4" s="8">
        <v>2.87</v>
      </c>
      <c r="F4" s="8">
        <v>10.29</v>
      </c>
      <c r="G4" s="9">
        <v>7.51</v>
      </c>
      <c r="H4" s="7">
        <v>1</v>
      </c>
      <c r="I4" s="7">
        <v>3</v>
      </c>
      <c r="J4" s="7">
        <v>12</v>
      </c>
      <c r="K4" s="7">
        <v>192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 t="s">
        <v>13</v>
      </c>
    </row>
    <row r="5" spans="1:27" ht="12.75">
      <c r="A5" s="7">
        <v>179</v>
      </c>
      <c r="B5" s="7">
        <v>4</v>
      </c>
      <c r="C5" s="7">
        <v>2</v>
      </c>
      <c r="D5" s="8">
        <v>13.03</v>
      </c>
      <c r="E5" s="8">
        <v>2.31</v>
      </c>
      <c r="F5" s="8">
        <v>7.27</v>
      </c>
      <c r="G5" s="9">
        <v>15.9</v>
      </c>
      <c r="H5" s="7">
        <v>1</v>
      </c>
      <c r="I5" s="7">
        <v>2</v>
      </c>
      <c r="J5" s="7">
        <v>11</v>
      </c>
      <c r="K5" s="7">
        <v>142</v>
      </c>
      <c r="L5" s="7">
        <v>13.6</v>
      </c>
      <c r="M5" s="7">
        <f>L5-8</f>
        <v>5.6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7">
        <v>179</v>
      </c>
      <c r="B6" s="7">
        <v>6</v>
      </c>
      <c r="C6" s="7">
        <v>2</v>
      </c>
      <c r="D6" s="8">
        <v>12.6</v>
      </c>
      <c r="E6" s="8">
        <v>2.47</v>
      </c>
      <c r="F6" s="8">
        <v>5.56</v>
      </c>
      <c r="G6" s="9">
        <v>26.62</v>
      </c>
      <c r="H6" s="7">
        <v>1</v>
      </c>
      <c r="I6" s="7">
        <v>2</v>
      </c>
      <c r="J6" s="7">
        <v>11</v>
      </c>
      <c r="K6" s="7">
        <v>127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7">
        <v>179</v>
      </c>
      <c r="B7" s="7">
        <v>7</v>
      </c>
      <c r="C7" s="7">
        <v>2</v>
      </c>
      <c r="D7" s="8">
        <v>13.02</v>
      </c>
      <c r="E7" s="8">
        <v>2.23</v>
      </c>
      <c r="F7" s="8">
        <v>8.13</v>
      </c>
      <c r="G7" s="9">
        <v>31.81</v>
      </c>
      <c r="H7" s="7">
        <v>1</v>
      </c>
      <c r="I7" s="7">
        <v>2</v>
      </c>
      <c r="J7" s="7">
        <v>11</v>
      </c>
      <c r="K7" s="7">
        <v>116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>
      <c r="A8" s="7">
        <v>179</v>
      </c>
      <c r="B8" s="7">
        <v>8</v>
      </c>
      <c r="C8" s="7">
        <v>2</v>
      </c>
      <c r="D8" s="8">
        <v>16.04</v>
      </c>
      <c r="E8" s="8">
        <v>2.92</v>
      </c>
      <c r="F8" s="8">
        <v>7.03</v>
      </c>
      <c r="G8" s="9">
        <v>41.09</v>
      </c>
      <c r="H8" s="7">
        <v>1</v>
      </c>
      <c r="I8" s="7">
        <v>2</v>
      </c>
      <c r="J8" s="7">
        <v>11</v>
      </c>
      <c r="K8" s="7">
        <v>170</v>
      </c>
      <c r="L8" s="7">
        <v>16.5</v>
      </c>
      <c r="M8" s="7">
        <f>L8-5.3</f>
        <v>11.2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7">
        <v>179</v>
      </c>
      <c r="B9" s="7">
        <v>9</v>
      </c>
      <c r="C9" s="7">
        <v>3</v>
      </c>
      <c r="D9" s="8">
        <v>16.68</v>
      </c>
      <c r="E9" s="8">
        <v>3.53</v>
      </c>
      <c r="F9" s="8">
        <v>9.91</v>
      </c>
      <c r="G9" s="9">
        <v>41.2</v>
      </c>
      <c r="H9" s="7">
        <v>1</v>
      </c>
      <c r="I9" s="7">
        <v>3</v>
      </c>
      <c r="J9" s="7">
        <v>11</v>
      </c>
      <c r="K9" s="7">
        <v>152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>
      <c r="A10" s="7">
        <v>179</v>
      </c>
      <c r="B10" s="7">
        <v>11</v>
      </c>
      <c r="C10" s="7">
        <v>2</v>
      </c>
      <c r="D10" s="8">
        <v>14.48</v>
      </c>
      <c r="E10" s="8">
        <v>2.61</v>
      </c>
      <c r="F10" s="8">
        <v>5.01</v>
      </c>
      <c r="G10" s="9">
        <v>48.57</v>
      </c>
      <c r="H10" s="7">
        <v>1</v>
      </c>
      <c r="I10" s="7">
        <v>2</v>
      </c>
      <c r="J10" s="7">
        <v>11</v>
      </c>
      <c r="K10" s="7">
        <v>132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7">
        <v>179</v>
      </c>
      <c r="B11" s="7">
        <v>12</v>
      </c>
      <c r="C11" s="7">
        <v>2</v>
      </c>
      <c r="D11" s="8">
        <v>13.63</v>
      </c>
      <c r="E11" s="8">
        <v>2.68</v>
      </c>
      <c r="F11" s="8">
        <v>4.22</v>
      </c>
      <c r="G11" s="9">
        <v>49.7</v>
      </c>
      <c r="H11" s="7">
        <v>1</v>
      </c>
      <c r="I11" s="7">
        <v>2</v>
      </c>
      <c r="J11" s="7">
        <v>11</v>
      </c>
      <c r="K11" s="7">
        <v>147</v>
      </c>
      <c r="L11" s="7">
        <v>14.8</v>
      </c>
      <c r="M11" s="7">
        <f>L11-5.6</f>
        <v>9.200000000000001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>
      <c r="A12" s="7">
        <v>179</v>
      </c>
      <c r="B12" s="7">
        <v>14</v>
      </c>
      <c r="C12" s="7">
        <v>2</v>
      </c>
      <c r="D12" s="8">
        <v>16.01</v>
      </c>
      <c r="E12" s="8">
        <v>2.97</v>
      </c>
      <c r="F12" s="8">
        <v>1.7</v>
      </c>
      <c r="G12" s="9">
        <v>52.25</v>
      </c>
      <c r="H12" s="7">
        <v>1</v>
      </c>
      <c r="I12" s="7">
        <v>2</v>
      </c>
      <c r="J12" s="7">
        <v>11</v>
      </c>
      <c r="K12" s="7">
        <v>200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>
      <c r="A13" s="7">
        <v>179</v>
      </c>
      <c r="B13" s="7">
        <v>17</v>
      </c>
      <c r="C13" s="7">
        <v>2</v>
      </c>
      <c r="D13" s="8">
        <v>12.14</v>
      </c>
      <c r="E13" s="8">
        <v>2.38</v>
      </c>
      <c r="F13" s="8">
        <v>9.09</v>
      </c>
      <c r="G13" s="9">
        <v>61.87</v>
      </c>
      <c r="H13" s="7">
        <v>1</v>
      </c>
      <c r="I13" s="7">
        <v>2</v>
      </c>
      <c r="J13" s="7">
        <v>11</v>
      </c>
      <c r="K13" s="7">
        <v>88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7">
        <v>179</v>
      </c>
      <c r="B14" s="7">
        <v>18</v>
      </c>
      <c r="C14" s="7">
        <v>2</v>
      </c>
      <c r="D14" s="8">
        <v>14.87</v>
      </c>
      <c r="E14" s="8">
        <v>2.41</v>
      </c>
      <c r="F14" s="8">
        <v>6.51</v>
      </c>
      <c r="G14" s="9">
        <v>63.92</v>
      </c>
      <c r="H14" s="7">
        <v>1</v>
      </c>
      <c r="I14" s="7">
        <v>2</v>
      </c>
      <c r="J14" s="7">
        <v>11</v>
      </c>
      <c r="K14" s="7">
        <v>138</v>
      </c>
      <c r="L14" s="7">
        <v>14.8</v>
      </c>
      <c r="M14" s="7">
        <f>L14-6.2</f>
        <v>8.600000000000001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>
      <c r="A15" s="7">
        <v>179</v>
      </c>
      <c r="B15" s="7">
        <v>20</v>
      </c>
      <c r="C15" s="7">
        <v>2</v>
      </c>
      <c r="D15" s="8">
        <v>12.17</v>
      </c>
      <c r="E15" s="8">
        <v>2.5</v>
      </c>
      <c r="F15" s="8">
        <v>9.45</v>
      </c>
      <c r="G15" s="9">
        <v>68.48</v>
      </c>
      <c r="H15" s="7">
        <v>1</v>
      </c>
      <c r="I15" s="7">
        <v>2</v>
      </c>
      <c r="J15" s="7">
        <v>11</v>
      </c>
      <c r="K15" s="7">
        <v>135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>
      <c r="A16" s="7">
        <v>179</v>
      </c>
      <c r="B16" s="7">
        <v>22</v>
      </c>
      <c r="C16" s="7">
        <v>2</v>
      </c>
      <c r="D16" s="8">
        <v>13.84</v>
      </c>
      <c r="E16" s="8">
        <v>2.62</v>
      </c>
      <c r="F16" s="8">
        <v>7.33</v>
      </c>
      <c r="G16" s="9">
        <v>77.55</v>
      </c>
      <c r="H16" s="7">
        <v>1</v>
      </c>
      <c r="I16" s="7">
        <v>2</v>
      </c>
      <c r="J16" s="7">
        <v>11</v>
      </c>
      <c r="K16" s="7">
        <v>150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7">
        <v>179</v>
      </c>
      <c r="B17" s="7">
        <v>24</v>
      </c>
      <c r="C17" s="7">
        <v>1</v>
      </c>
      <c r="D17" s="8">
        <v>15.04</v>
      </c>
      <c r="E17" s="8">
        <v>3.21</v>
      </c>
      <c r="F17" s="8">
        <v>5.32</v>
      </c>
      <c r="G17" s="9">
        <v>78.75</v>
      </c>
      <c r="H17" s="7">
        <v>1</v>
      </c>
      <c r="I17" s="7">
        <v>1</v>
      </c>
      <c r="J17" s="7">
        <v>11</v>
      </c>
      <c r="K17" s="7">
        <v>182</v>
      </c>
      <c r="L17" s="7">
        <v>16.2</v>
      </c>
      <c r="M17" s="7">
        <f>L17-8.7</f>
        <v>7.5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>
      <c r="A18" s="7">
        <v>179</v>
      </c>
      <c r="B18" s="7">
        <v>27</v>
      </c>
      <c r="C18" s="7">
        <v>2</v>
      </c>
      <c r="D18" s="8">
        <v>15.26</v>
      </c>
      <c r="E18" s="8">
        <v>2.48</v>
      </c>
      <c r="F18" s="8">
        <v>9.79</v>
      </c>
      <c r="G18" s="9">
        <v>85.78</v>
      </c>
      <c r="H18" s="7">
        <v>1</v>
      </c>
      <c r="I18" s="7">
        <v>2</v>
      </c>
      <c r="J18" s="7">
        <v>11</v>
      </c>
      <c r="K18" s="7">
        <v>166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7">
        <v>179</v>
      </c>
      <c r="B19" s="7">
        <v>30</v>
      </c>
      <c r="C19" s="7">
        <v>2</v>
      </c>
      <c r="D19" s="8">
        <v>12.81</v>
      </c>
      <c r="E19" s="8">
        <v>2.4</v>
      </c>
      <c r="F19" s="8">
        <v>7.39</v>
      </c>
      <c r="G19" s="9">
        <v>95.45</v>
      </c>
      <c r="H19" s="7">
        <v>1</v>
      </c>
      <c r="I19" s="7">
        <v>2</v>
      </c>
      <c r="J19" s="7">
        <v>11</v>
      </c>
      <c r="K19" s="7">
        <v>108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7">
        <v>179</v>
      </c>
      <c r="B20" s="7">
        <v>32</v>
      </c>
      <c r="C20" s="7">
        <v>2</v>
      </c>
      <c r="D20" s="8">
        <v>11.89</v>
      </c>
      <c r="E20" s="8">
        <v>2.52</v>
      </c>
      <c r="F20" s="8">
        <v>10.78</v>
      </c>
      <c r="G20" s="9">
        <v>97.29</v>
      </c>
      <c r="H20" s="7">
        <v>1</v>
      </c>
      <c r="I20" s="7">
        <v>2</v>
      </c>
      <c r="J20" s="7">
        <v>11</v>
      </c>
      <c r="K20" s="7">
        <v>101</v>
      </c>
      <c r="L20" s="7">
        <v>12.1</v>
      </c>
      <c r="M20" s="7">
        <f>L20-6.1</f>
        <v>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7">
        <v>179</v>
      </c>
      <c r="B21" s="7">
        <v>34</v>
      </c>
      <c r="C21" s="7">
        <v>2</v>
      </c>
      <c r="D21" s="8">
        <v>13.58</v>
      </c>
      <c r="E21" s="8">
        <v>2.23</v>
      </c>
      <c r="F21" s="8">
        <v>2.54</v>
      </c>
      <c r="G21" s="9">
        <v>100.22</v>
      </c>
      <c r="H21" s="7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7">
        <v>179</v>
      </c>
      <c r="B22" s="7">
        <v>35</v>
      </c>
      <c r="C22" s="7">
        <v>2</v>
      </c>
      <c r="D22" s="8">
        <v>10.83</v>
      </c>
      <c r="E22" s="8">
        <v>2.24</v>
      </c>
      <c r="F22" s="8">
        <v>10.79</v>
      </c>
      <c r="G22" s="9">
        <v>104</v>
      </c>
      <c r="H22" s="7">
        <v>1</v>
      </c>
      <c r="I22" s="7">
        <v>2</v>
      </c>
      <c r="J22" s="7">
        <v>11</v>
      </c>
      <c r="K22" s="7">
        <v>80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7">
        <v>179</v>
      </c>
      <c r="B23" s="7">
        <v>37</v>
      </c>
      <c r="C23" s="7">
        <v>2</v>
      </c>
      <c r="D23" s="8">
        <v>12.4</v>
      </c>
      <c r="E23" s="8">
        <v>2.2</v>
      </c>
      <c r="F23" s="8">
        <v>5.06</v>
      </c>
      <c r="G23" s="9">
        <v>106.42</v>
      </c>
      <c r="H23" s="7">
        <v>1</v>
      </c>
      <c r="I23" s="7">
        <v>2</v>
      </c>
      <c r="J23" s="7">
        <v>12</v>
      </c>
      <c r="K23" s="7">
        <v>120</v>
      </c>
      <c r="L23" s="7">
        <v>12.2</v>
      </c>
      <c r="M23" s="7">
        <f>L23-7.2</f>
        <v>4.999999999999999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 t="s">
        <v>14</v>
      </c>
    </row>
    <row r="24" spans="1:27" ht="12.75">
      <c r="A24" s="7">
        <v>179</v>
      </c>
      <c r="B24" s="7">
        <v>39</v>
      </c>
      <c r="C24" s="7">
        <v>1</v>
      </c>
      <c r="D24" s="8">
        <v>15.71</v>
      </c>
      <c r="E24" s="8">
        <v>3.25</v>
      </c>
      <c r="F24" s="8">
        <v>9.29</v>
      </c>
      <c r="G24" s="9">
        <v>110.45</v>
      </c>
      <c r="H24" s="7">
        <v>1</v>
      </c>
      <c r="I24" s="7">
        <v>1</v>
      </c>
      <c r="J24" s="7">
        <v>11</v>
      </c>
      <c r="K24" s="7">
        <v>171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7">
        <v>179</v>
      </c>
      <c r="B25" s="7">
        <v>40</v>
      </c>
      <c r="C25" s="7">
        <v>2</v>
      </c>
      <c r="D25" s="8">
        <v>13.78</v>
      </c>
      <c r="E25" s="8">
        <v>2.51</v>
      </c>
      <c r="F25" s="8">
        <v>7.31</v>
      </c>
      <c r="G25" s="9">
        <v>112.84</v>
      </c>
      <c r="H25" s="7">
        <v>1</v>
      </c>
      <c r="I25" s="7">
        <v>2</v>
      </c>
      <c r="J25" s="7">
        <v>11</v>
      </c>
      <c r="K25" s="7">
        <v>112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7">
        <v>179</v>
      </c>
      <c r="B26" s="7">
        <v>41</v>
      </c>
      <c r="C26" s="7">
        <v>2</v>
      </c>
      <c r="D26" s="8">
        <v>12</v>
      </c>
      <c r="E26" s="8">
        <v>2.45</v>
      </c>
      <c r="F26" s="8">
        <v>9.42</v>
      </c>
      <c r="G26" s="9">
        <v>121.43</v>
      </c>
      <c r="H26" s="7">
        <v>1</v>
      </c>
      <c r="I26" s="7">
        <v>2</v>
      </c>
      <c r="J26" s="7">
        <v>11</v>
      </c>
      <c r="K26" s="7">
        <v>98</v>
      </c>
      <c r="L26" s="7">
        <v>10.7</v>
      </c>
      <c r="M26" s="7">
        <f>L26-6.4</f>
        <v>4.299999999999999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7">
        <v>179</v>
      </c>
      <c r="B27" s="7">
        <v>46</v>
      </c>
      <c r="C27" s="7">
        <v>2</v>
      </c>
      <c r="D27" s="8">
        <v>17.08</v>
      </c>
      <c r="E27" s="8">
        <v>3.04</v>
      </c>
      <c r="F27" s="8">
        <v>4.04</v>
      </c>
      <c r="G27" s="9">
        <v>133.02</v>
      </c>
      <c r="H27" s="7">
        <v>1</v>
      </c>
      <c r="I27" s="7">
        <v>2</v>
      </c>
      <c r="J27" s="7">
        <v>11</v>
      </c>
      <c r="K27" s="7">
        <v>182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7">
        <v>179</v>
      </c>
      <c r="B28" s="7">
        <v>47</v>
      </c>
      <c r="C28" s="7">
        <v>2</v>
      </c>
      <c r="D28" s="8">
        <v>14.38</v>
      </c>
      <c r="E28" s="8">
        <v>3.01</v>
      </c>
      <c r="F28" s="8">
        <v>8.14</v>
      </c>
      <c r="G28" s="9">
        <v>135.04</v>
      </c>
      <c r="H28" s="7">
        <v>1</v>
      </c>
      <c r="I28" s="7">
        <v>2</v>
      </c>
      <c r="J28" s="7">
        <v>11</v>
      </c>
      <c r="K28" s="7">
        <v>145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7">
        <v>179</v>
      </c>
      <c r="B29" s="7">
        <v>49</v>
      </c>
      <c r="C29" s="7">
        <v>2</v>
      </c>
      <c r="D29" s="8">
        <v>12.78</v>
      </c>
      <c r="E29" s="8">
        <v>2.71</v>
      </c>
      <c r="F29" s="8">
        <v>9.92</v>
      </c>
      <c r="G29" s="9">
        <v>137.85</v>
      </c>
      <c r="H29" s="7">
        <v>1</v>
      </c>
      <c r="I29" s="7">
        <v>2</v>
      </c>
      <c r="J29" s="7">
        <v>11</v>
      </c>
      <c r="K29" s="7">
        <v>135</v>
      </c>
      <c r="L29" s="7">
        <v>13.7</v>
      </c>
      <c r="M29" s="7">
        <f>L29-5.2</f>
        <v>8.5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7">
        <v>179</v>
      </c>
      <c r="B30" s="7">
        <v>53</v>
      </c>
      <c r="C30" s="7">
        <v>2</v>
      </c>
      <c r="D30" s="8">
        <v>14.13</v>
      </c>
      <c r="E30" s="8">
        <v>2.41</v>
      </c>
      <c r="F30" s="8">
        <v>6.2</v>
      </c>
      <c r="G30" s="9">
        <v>146.44</v>
      </c>
      <c r="H30" s="7">
        <v>1</v>
      </c>
      <c r="I30" s="7">
        <v>2</v>
      </c>
      <c r="J30" s="7">
        <v>11</v>
      </c>
      <c r="K30" s="7">
        <v>121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7">
        <v>179</v>
      </c>
      <c r="B31" s="7">
        <v>56</v>
      </c>
      <c r="C31" s="7">
        <v>2</v>
      </c>
      <c r="D31" s="8">
        <v>17.07</v>
      </c>
      <c r="E31" s="8">
        <v>2.89</v>
      </c>
      <c r="F31" s="8">
        <v>7.83</v>
      </c>
      <c r="G31" s="9">
        <v>149.69</v>
      </c>
      <c r="H31" s="7">
        <v>1</v>
      </c>
      <c r="I31" s="7">
        <v>2</v>
      </c>
      <c r="J31" s="7">
        <v>11</v>
      </c>
      <c r="K31" s="7">
        <v>182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7">
        <v>179</v>
      </c>
      <c r="B32" s="7">
        <v>57</v>
      </c>
      <c r="C32" s="7">
        <v>2</v>
      </c>
      <c r="D32" s="8">
        <v>13.56</v>
      </c>
      <c r="E32" s="8">
        <v>2.37</v>
      </c>
      <c r="F32" s="8">
        <v>10.78</v>
      </c>
      <c r="G32" s="9">
        <v>153.08</v>
      </c>
      <c r="H32" s="7">
        <v>1</v>
      </c>
      <c r="I32" s="7">
        <v>2</v>
      </c>
      <c r="J32" s="7">
        <v>11</v>
      </c>
      <c r="K32" s="7">
        <v>130</v>
      </c>
      <c r="L32" s="7">
        <v>13.6</v>
      </c>
      <c r="M32" s="7">
        <f>L32-6.2</f>
        <v>7.3999999999999995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7">
        <v>179</v>
      </c>
      <c r="B33" s="7">
        <v>61</v>
      </c>
      <c r="C33" s="7">
        <v>2</v>
      </c>
      <c r="D33" s="8">
        <v>15.77</v>
      </c>
      <c r="E33" s="8">
        <v>2.77</v>
      </c>
      <c r="F33" s="8">
        <v>6.57</v>
      </c>
      <c r="G33" s="9">
        <v>165.27</v>
      </c>
      <c r="H33" s="7">
        <v>1</v>
      </c>
      <c r="I33" s="7">
        <v>2</v>
      </c>
      <c r="J33" s="7">
        <v>11</v>
      </c>
      <c r="K33" s="7">
        <v>165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7">
        <v>179</v>
      </c>
      <c r="B34" s="7">
        <v>63</v>
      </c>
      <c r="C34" s="7">
        <v>2</v>
      </c>
      <c r="D34" s="8">
        <v>9.77</v>
      </c>
      <c r="E34" s="8">
        <v>1.96</v>
      </c>
      <c r="F34" s="8">
        <v>11.23</v>
      </c>
      <c r="G34" s="9">
        <v>166.44</v>
      </c>
      <c r="H34" s="7">
        <v>1</v>
      </c>
      <c r="I34" s="7">
        <v>2</v>
      </c>
      <c r="J34" s="7">
        <v>11</v>
      </c>
      <c r="K34" s="7">
        <v>77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7">
        <v>179</v>
      </c>
      <c r="B35" s="7">
        <v>64</v>
      </c>
      <c r="C35" s="7">
        <v>2</v>
      </c>
      <c r="D35" s="8">
        <v>12.37</v>
      </c>
      <c r="E35" s="8">
        <v>2.17</v>
      </c>
      <c r="F35" s="8">
        <v>9.15</v>
      </c>
      <c r="G35" s="9">
        <v>166.65</v>
      </c>
      <c r="H35" s="7">
        <v>1</v>
      </c>
      <c r="I35" s="7">
        <v>2</v>
      </c>
      <c r="J35" s="7">
        <v>12</v>
      </c>
      <c r="K35" s="7">
        <v>100</v>
      </c>
      <c r="L35" s="7">
        <v>10.9</v>
      </c>
      <c r="M35" s="7">
        <f>L35-5.6</f>
        <v>5.300000000000001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7">
        <v>179</v>
      </c>
      <c r="B36" s="7">
        <v>67</v>
      </c>
      <c r="C36" s="7">
        <v>2</v>
      </c>
      <c r="D36" s="8">
        <v>15.79</v>
      </c>
      <c r="E36" s="8">
        <v>2.64</v>
      </c>
      <c r="F36" s="8">
        <v>4.38</v>
      </c>
      <c r="G36" s="9">
        <v>177.43</v>
      </c>
      <c r="H36" s="7">
        <v>1</v>
      </c>
      <c r="I36" s="7">
        <v>2</v>
      </c>
      <c r="J36" s="7">
        <v>11</v>
      </c>
      <c r="K36" s="7">
        <v>172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>
      <c r="A37" s="7">
        <v>179</v>
      </c>
      <c r="B37" s="7">
        <v>68</v>
      </c>
      <c r="C37" s="7">
        <v>2</v>
      </c>
      <c r="D37" s="8">
        <v>17.48</v>
      </c>
      <c r="E37" s="8">
        <v>2.47</v>
      </c>
      <c r="F37" s="8">
        <v>10.72</v>
      </c>
      <c r="G37" s="9">
        <v>179.71</v>
      </c>
      <c r="H37" s="7">
        <v>1</v>
      </c>
      <c r="I37" s="7">
        <v>2</v>
      </c>
      <c r="J37" s="7">
        <v>11</v>
      </c>
      <c r="K37" s="7">
        <v>167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7">
        <v>179</v>
      </c>
      <c r="B38" s="7">
        <v>71</v>
      </c>
      <c r="C38" s="7">
        <v>2</v>
      </c>
      <c r="D38" s="8">
        <v>15.7</v>
      </c>
      <c r="E38" s="8">
        <v>2.31</v>
      </c>
      <c r="F38" s="8">
        <v>8.93</v>
      </c>
      <c r="G38" s="9">
        <v>186.98</v>
      </c>
      <c r="H38" s="7">
        <v>1</v>
      </c>
      <c r="I38" s="7">
        <v>2</v>
      </c>
      <c r="J38" s="7">
        <v>11</v>
      </c>
      <c r="K38" s="7">
        <v>162</v>
      </c>
      <c r="L38" s="7">
        <v>16</v>
      </c>
      <c r="M38" s="7">
        <f>L38-6.2</f>
        <v>9.8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7">
        <v>179</v>
      </c>
      <c r="B39" s="7">
        <v>73</v>
      </c>
      <c r="C39" s="7">
        <v>2</v>
      </c>
      <c r="D39" s="8">
        <v>16.34</v>
      </c>
      <c r="E39" s="8">
        <v>2.82</v>
      </c>
      <c r="F39" s="8">
        <v>2.41</v>
      </c>
      <c r="G39" s="9">
        <v>191.11</v>
      </c>
      <c r="H39" s="7">
        <v>1</v>
      </c>
      <c r="I39" s="7">
        <v>2</v>
      </c>
      <c r="J39" s="7">
        <v>11</v>
      </c>
      <c r="K39" s="7">
        <v>136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7">
        <v>179</v>
      </c>
      <c r="B40" s="7">
        <v>74</v>
      </c>
      <c r="C40" s="7">
        <v>2</v>
      </c>
      <c r="D40" s="8">
        <v>14.92</v>
      </c>
      <c r="E40" s="8">
        <v>2.65</v>
      </c>
      <c r="F40" s="8">
        <v>6.23</v>
      </c>
      <c r="G40" s="9">
        <v>191.35</v>
      </c>
      <c r="H40" s="7">
        <v>1</v>
      </c>
      <c r="I40" s="7">
        <v>2</v>
      </c>
      <c r="J40" s="7">
        <v>11</v>
      </c>
      <c r="K40" s="7">
        <v>157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7">
        <v>179</v>
      </c>
      <c r="B41" s="7">
        <v>79</v>
      </c>
      <c r="C41" s="7">
        <v>2</v>
      </c>
      <c r="D41" s="8">
        <v>16.24</v>
      </c>
      <c r="E41" s="8">
        <v>2.49</v>
      </c>
      <c r="F41" s="8">
        <v>8.76</v>
      </c>
      <c r="G41" s="9">
        <v>200.3</v>
      </c>
      <c r="H41" s="7">
        <v>1</v>
      </c>
      <c r="I41" s="7">
        <v>2</v>
      </c>
      <c r="J41" s="7">
        <v>11</v>
      </c>
      <c r="K41" s="7">
        <v>174</v>
      </c>
      <c r="L41" s="7">
        <v>15.1</v>
      </c>
      <c r="M41" s="7">
        <f>L41-7.6</f>
        <v>7.5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7">
        <v>179</v>
      </c>
      <c r="B42" s="7">
        <v>80</v>
      </c>
      <c r="C42" s="7">
        <v>2</v>
      </c>
      <c r="D42" s="8">
        <v>15.09</v>
      </c>
      <c r="E42" s="8">
        <v>2.71</v>
      </c>
      <c r="F42" s="8">
        <v>4.57</v>
      </c>
      <c r="G42" s="9">
        <v>204.33</v>
      </c>
      <c r="H42" s="7">
        <v>1</v>
      </c>
      <c r="I42" s="7">
        <v>2</v>
      </c>
      <c r="J42" s="7">
        <v>11</v>
      </c>
      <c r="K42" s="7">
        <v>150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7">
        <v>179</v>
      </c>
      <c r="B43" s="7">
        <v>83</v>
      </c>
      <c r="C43" s="7">
        <v>2</v>
      </c>
      <c r="D43" s="8">
        <v>14.52</v>
      </c>
      <c r="E43" s="8">
        <v>2.72</v>
      </c>
      <c r="F43" s="8">
        <v>11.06</v>
      </c>
      <c r="G43" s="9">
        <v>206.59</v>
      </c>
      <c r="H43" s="7">
        <v>1</v>
      </c>
      <c r="I43" s="7">
        <v>2</v>
      </c>
      <c r="J43" s="7">
        <v>11</v>
      </c>
      <c r="K43" s="7">
        <v>165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7">
        <v>179</v>
      </c>
      <c r="B44" s="7">
        <v>86</v>
      </c>
      <c r="C44" s="7">
        <v>2</v>
      </c>
      <c r="D44" s="8">
        <v>15.35</v>
      </c>
      <c r="E44" s="8">
        <v>2.8</v>
      </c>
      <c r="F44" s="8">
        <v>6.96</v>
      </c>
      <c r="G44" s="9">
        <v>210.02</v>
      </c>
      <c r="H44" s="7">
        <v>1</v>
      </c>
      <c r="I44" s="7">
        <v>2</v>
      </c>
      <c r="J44" s="7">
        <v>12</v>
      </c>
      <c r="K44" s="7">
        <v>145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 t="s">
        <v>14</v>
      </c>
    </row>
    <row r="45" spans="1:27" ht="12.75">
      <c r="A45" s="7">
        <v>179</v>
      </c>
      <c r="B45" s="7">
        <v>88</v>
      </c>
      <c r="C45" s="7">
        <v>2</v>
      </c>
      <c r="D45" s="8">
        <v>16.18</v>
      </c>
      <c r="E45" s="8">
        <v>2.44</v>
      </c>
      <c r="F45" s="8">
        <v>8.89</v>
      </c>
      <c r="G45" s="9">
        <v>220.55</v>
      </c>
      <c r="H45" s="7">
        <v>1</v>
      </c>
      <c r="I45" s="7">
        <v>2</v>
      </c>
      <c r="J45" s="7">
        <v>11</v>
      </c>
      <c r="K45" s="7">
        <v>171</v>
      </c>
      <c r="L45" s="7">
        <v>16.8</v>
      </c>
      <c r="M45" s="7">
        <f>L45-6.8</f>
        <v>10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7">
        <v>179</v>
      </c>
      <c r="B46" s="7">
        <v>91</v>
      </c>
      <c r="C46" s="7">
        <v>2</v>
      </c>
      <c r="D46" s="8">
        <v>17.27</v>
      </c>
      <c r="E46" s="8">
        <v>2.89</v>
      </c>
      <c r="F46" s="8">
        <v>5.7</v>
      </c>
      <c r="G46" s="9">
        <v>227.64</v>
      </c>
      <c r="H46" s="7">
        <v>1</v>
      </c>
      <c r="I46" s="7">
        <v>2</v>
      </c>
      <c r="J46" s="7">
        <v>11</v>
      </c>
      <c r="K46" s="7">
        <v>173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7">
        <v>179</v>
      </c>
      <c r="B47" s="7">
        <v>92</v>
      </c>
      <c r="C47" s="7">
        <v>2</v>
      </c>
      <c r="D47" s="8">
        <v>15.3</v>
      </c>
      <c r="E47" s="8">
        <v>2.91</v>
      </c>
      <c r="F47" s="8">
        <v>10.64</v>
      </c>
      <c r="G47" s="9">
        <v>229.62</v>
      </c>
      <c r="H47" s="7">
        <v>1</v>
      </c>
      <c r="I47" s="7">
        <v>2</v>
      </c>
      <c r="J47" s="7">
        <v>11</v>
      </c>
      <c r="K47" s="7">
        <v>191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7">
        <v>179</v>
      </c>
      <c r="B48" s="7">
        <v>94</v>
      </c>
      <c r="C48" s="7">
        <v>2</v>
      </c>
      <c r="D48" s="8">
        <v>14.28</v>
      </c>
      <c r="E48" s="8">
        <v>2.78</v>
      </c>
      <c r="F48" s="8">
        <v>3.26</v>
      </c>
      <c r="G48" s="9">
        <v>240</v>
      </c>
      <c r="H48" s="7">
        <v>1</v>
      </c>
      <c r="I48" s="7">
        <v>2</v>
      </c>
      <c r="J48" s="7">
        <v>11</v>
      </c>
      <c r="K48" s="7">
        <v>125</v>
      </c>
      <c r="L48" s="7">
        <v>14</v>
      </c>
      <c r="M48" s="7">
        <f>L48-6.4</f>
        <v>7.6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7">
        <v>179</v>
      </c>
      <c r="B49" s="7">
        <v>95</v>
      </c>
      <c r="C49" s="7">
        <v>2</v>
      </c>
      <c r="D49" s="8">
        <v>14.61</v>
      </c>
      <c r="E49" s="8">
        <v>2.35</v>
      </c>
      <c r="F49" s="8">
        <v>9.89</v>
      </c>
      <c r="G49" s="9">
        <v>243.51</v>
      </c>
      <c r="H49" s="7">
        <v>1</v>
      </c>
      <c r="I49" s="7">
        <v>2</v>
      </c>
      <c r="J49" s="7">
        <v>11</v>
      </c>
      <c r="K49" s="7">
        <v>138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7">
        <v>179</v>
      </c>
      <c r="B50" s="7">
        <v>96</v>
      </c>
      <c r="C50" s="7">
        <v>2</v>
      </c>
      <c r="D50" s="8">
        <v>15.22</v>
      </c>
      <c r="E50" s="8">
        <v>2.72</v>
      </c>
      <c r="F50" s="8">
        <v>5.44</v>
      </c>
      <c r="G50" s="9">
        <v>252.48</v>
      </c>
      <c r="H50" s="7">
        <v>1</v>
      </c>
      <c r="I50" s="7">
        <v>2</v>
      </c>
      <c r="J50" s="7">
        <v>11</v>
      </c>
      <c r="K50" s="7">
        <v>167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7">
        <v>179</v>
      </c>
      <c r="B51" s="7">
        <v>97</v>
      </c>
      <c r="C51" s="7">
        <v>2</v>
      </c>
      <c r="D51" s="8">
        <v>13.12</v>
      </c>
      <c r="E51" s="8">
        <v>2.43</v>
      </c>
      <c r="F51" s="8">
        <v>7.61</v>
      </c>
      <c r="G51" s="9">
        <v>253.51</v>
      </c>
      <c r="H51" s="7">
        <v>1</v>
      </c>
      <c r="I51" s="7">
        <v>2</v>
      </c>
      <c r="J51" s="7">
        <v>11</v>
      </c>
      <c r="K51" s="7">
        <v>148</v>
      </c>
      <c r="L51" s="7">
        <v>13.7</v>
      </c>
      <c r="M51" s="7">
        <f>L51-6</f>
        <v>7.699999999999999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7">
        <v>179</v>
      </c>
      <c r="B52" s="7">
        <v>99</v>
      </c>
      <c r="C52" s="7">
        <v>2</v>
      </c>
      <c r="D52" s="8">
        <v>15.59</v>
      </c>
      <c r="E52" s="8">
        <v>3.18</v>
      </c>
      <c r="F52" s="8">
        <v>0.97</v>
      </c>
      <c r="G52" s="9">
        <v>264.09</v>
      </c>
      <c r="H52" s="7">
        <v>1</v>
      </c>
      <c r="I52" s="7">
        <v>2</v>
      </c>
      <c r="J52" s="7">
        <v>11</v>
      </c>
      <c r="K52" s="7">
        <v>168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7">
        <v>179</v>
      </c>
      <c r="B53" s="7">
        <v>100</v>
      </c>
      <c r="C53" s="7">
        <v>2</v>
      </c>
      <c r="D53" s="8">
        <v>17.74</v>
      </c>
      <c r="E53" s="8">
        <v>2.73</v>
      </c>
      <c r="F53" s="8">
        <v>9.95</v>
      </c>
      <c r="G53" s="9">
        <v>264.13</v>
      </c>
      <c r="H53" s="7">
        <v>1</v>
      </c>
      <c r="I53" s="7">
        <v>2</v>
      </c>
      <c r="J53" s="7">
        <v>11</v>
      </c>
      <c r="K53" s="7">
        <v>207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7">
        <v>179</v>
      </c>
      <c r="B54" s="7">
        <v>102</v>
      </c>
      <c r="C54" s="7">
        <v>2</v>
      </c>
      <c r="D54" s="8">
        <v>12.43</v>
      </c>
      <c r="E54" s="8">
        <v>2.12</v>
      </c>
      <c r="F54" s="8">
        <v>7.96</v>
      </c>
      <c r="G54" s="9">
        <v>270.36</v>
      </c>
      <c r="H54" s="7">
        <v>1</v>
      </c>
      <c r="I54" s="7">
        <v>2</v>
      </c>
      <c r="J54" s="7">
        <v>11</v>
      </c>
      <c r="K54" s="7">
        <v>111</v>
      </c>
      <c r="L54" s="7">
        <v>13</v>
      </c>
      <c r="M54" s="7">
        <f>L54-6.2</f>
        <v>6.8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7">
        <v>179</v>
      </c>
      <c r="B55" s="7">
        <v>104</v>
      </c>
      <c r="C55" s="7">
        <v>2</v>
      </c>
      <c r="D55" s="8">
        <v>16.09</v>
      </c>
      <c r="E55" s="8">
        <v>3.01</v>
      </c>
      <c r="F55" s="8">
        <v>3.65</v>
      </c>
      <c r="G55" s="9">
        <v>277.76</v>
      </c>
      <c r="H55" s="7">
        <v>1</v>
      </c>
      <c r="I55" s="7">
        <v>2</v>
      </c>
      <c r="J55" s="7">
        <v>11</v>
      </c>
      <c r="K55" s="7">
        <v>177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>
      <c r="A56" s="7">
        <v>179</v>
      </c>
      <c r="B56" s="7">
        <v>105</v>
      </c>
      <c r="C56" s="7">
        <v>2</v>
      </c>
      <c r="D56" s="8">
        <v>12.73</v>
      </c>
      <c r="E56" s="8">
        <v>1.86</v>
      </c>
      <c r="F56" s="8">
        <v>10.96</v>
      </c>
      <c r="G56" s="9">
        <v>278.03</v>
      </c>
      <c r="H56" s="7">
        <v>1</v>
      </c>
      <c r="I56" s="7">
        <v>2</v>
      </c>
      <c r="J56" s="7">
        <v>11</v>
      </c>
      <c r="K56" s="7">
        <v>97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7">
        <v>179</v>
      </c>
      <c r="B57" s="7">
        <v>107</v>
      </c>
      <c r="C57" s="7">
        <v>2</v>
      </c>
      <c r="D57" s="8">
        <v>14.78</v>
      </c>
      <c r="E57" s="8">
        <v>2.68</v>
      </c>
      <c r="F57" s="8">
        <v>8.92</v>
      </c>
      <c r="G57" s="9">
        <v>285.49</v>
      </c>
      <c r="H57" s="7">
        <v>1</v>
      </c>
      <c r="I57" s="7">
        <v>2</v>
      </c>
      <c r="J57" s="7">
        <v>11</v>
      </c>
      <c r="K57" s="7">
        <v>146</v>
      </c>
      <c r="L57" s="7">
        <v>16</v>
      </c>
      <c r="M57" s="7">
        <f>L57-6.3</f>
        <v>9.7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7">
        <v>179</v>
      </c>
      <c r="B58" s="7">
        <v>110</v>
      </c>
      <c r="C58" s="7">
        <v>2</v>
      </c>
      <c r="D58" s="8">
        <v>17.07</v>
      </c>
      <c r="E58" s="8">
        <v>2.75</v>
      </c>
      <c r="F58" s="8">
        <v>7.17</v>
      </c>
      <c r="G58" s="9">
        <v>293.46</v>
      </c>
      <c r="H58" s="7">
        <v>1</v>
      </c>
      <c r="I58" s="7">
        <v>2</v>
      </c>
      <c r="J58" s="7">
        <v>11</v>
      </c>
      <c r="K58" s="7">
        <v>173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7">
        <v>179</v>
      </c>
      <c r="B59" s="7">
        <v>111</v>
      </c>
      <c r="C59" s="7">
        <v>2</v>
      </c>
      <c r="D59" s="8">
        <v>13.73</v>
      </c>
      <c r="E59" s="8">
        <v>2.4</v>
      </c>
      <c r="F59" s="8">
        <v>9.69</v>
      </c>
      <c r="G59" s="9">
        <v>297.22</v>
      </c>
      <c r="H59" s="7">
        <v>1</v>
      </c>
      <c r="I59" s="7">
        <v>2</v>
      </c>
      <c r="J59" s="7">
        <v>11</v>
      </c>
      <c r="K59" s="7">
        <v>147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7">
        <v>179</v>
      </c>
      <c r="B60" s="7">
        <v>113</v>
      </c>
      <c r="C60" s="7">
        <v>2</v>
      </c>
      <c r="D60" s="8">
        <v>16.15</v>
      </c>
      <c r="E60" s="8">
        <v>2.9</v>
      </c>
      <c r="F60" s="8">
        <v>4.85</v>
      </c>
      <c r="G60" s="9">
        <v>300.04</v>
      </c>
      <c r="H60" s="7">
        <v>1</v>
      </c>
      <c r="I60" s="7">
        <v>2</v>
      </c>
      <c r="J60" s="7">
        <v>11</v>
      </c>
      <c r="K60" s="7">
        <v>184</v>
      </c>
      <c r="L60" s="7">
        <v>16.9</v>
      </c>
      <c r="M60" s="7">
        <f>L60-8.8</f>
        <v>8.099999999999998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7">
        <v>179</v>
      </c>
      <c r="B61" s="7">
        <v>114</v>
      </c>
      <c r="C61" s="7">
        <v>2</v>
      </c>
      <c r="D61" s="8">
        <v>13.78</v>
      </c>
      <c r="E61" s="8">
        <v>2.44</v>
      </c>
      <c r="F61" s="8">
        <v>8.41</v>
      </c>
      <c r="G61" s="9">
        <v>307.78</v>
      </c>
      <c r="H61" s="7">
        <v>1</v>
      </c>
      <c r="I61" s="7">
        <v>2</v>
      </c>
      <c r="J61" s="7">
        <v>11</v>
      </c>
      <c r="K61" s="7">
        <v>106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">
        <v>179</v>
      </c>
      <c r="B62" s="7">
        <v>116</v>
      </c>
      <c r="C62" s="7">
        <v>2</v>
      </c>
      <c r="D62" s="8">
        <v>14</v>
      </c>
      <c r="E62" s="8">
        <v>2.55</v>
      </c>
      <c r="F62" s="8">
        <v>6.61</v>
      </c>
      <c r="G62" s="9">
        <v>312.8</v>
      </c>
      <c r="H62" s="7">
        <v>1</v>
      </c>
      <c r="I62" s="7">
        <v>2</v>
      </c>
      <c r="J62" s="7">
        <v>11</v>
      </c>
      <c r="K62" s="7">
        <v>123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">
        <v>179</v>
      </c>
      <c r="B63" s="7">
        <v>117</v>
      </c>
      <c r="C63" s="7">
        <v>2</v>
      </c>
      <c r="D63" s="8">
        <v>16.56</v>
      </c>
      <c r="E63" s="8">
        <v>2.68</v>
      </c>
      <c r="F63" s="8">
        <v>10.44</v>
      </c>
      <c r="G63" s="9">
        <v>316.17</v>
      </c>
      <c r="H63" s="7">
        <v>1</v>
      </c>
      <c r="I63" s="7">
        <v>2</v>
      </c>
      <c r="J63" s="7">
        <v>11</v>
      </c>
      <c r="K63" s="7">
        <v>176</v>
      </c>
      <c r="L63" s="7">
        <v>17</v>
      </c>
      <c r="M63" s="7">
        <f>L63-4.1</f>
        <v>12.9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7">
        <v>179</v>
      </c>
      <c r="B64" s="7">
        <v>118</v>
      </c>
      <c r="C64" s="7">
        <v>2</v>
      </c>
      <c r="D64" s="8">
        <v>16.72</v>
      </c>
      <c r="E64" s="8">
        <v>2.88</v>
      </c>
      <c r="F64" s="8">
        <v>8.56</v>
      </c>
      <c r="G64" s="9">
        <v>321.09</v>
      </c>
      <c r="H64" s="7">
        <v>1</v>
      </c>
      <c r="I64" s="7">
        <v>2</v>
      </c>
      <c r="J64" s="7">
        <v>11</v>
      </c>
      <c r="K64" s="7">
        <v>150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7">
        <v>179</v>
      </c>
      <c r="B65" s="7">
        <v>119</v>
      </c>
      <c r="C65" s="7">
        <v>2</v>
      </c>
      <c r="D65" s="8">
        <v>16.19</v>
      </c>
      <c r="E65" s="8">
        <v>2.86</v>
      </c>
      <c r="F65" s="8">
        <v>2.88</v>
      </c>
      <c r="G65" s="9">
        <v>321.85</v>
      </c>
      <c r="H65" s="7">
        <v>1</v>
      </c>
      <c r="I65" s="7">
        <v>2</v>
      </c>
      <c r="J65" s="7">
        <v>11</v>
      </c>
      <c r="K65" s="7">
        <v>152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7">
        <v>179</v>
      </c>
      <c r="B66" s="7">
        <v>120</v>
      </c>
      <c r="C66" s="7">
        <v>2</v>
      </c>
      <c r="D66" s="8">
        <v>13.69</v>
      </c>
      <c r="E66" s="8">
        <v>2.5</v>
      </c>
      <c r="F66" s="8">
        <v>6.68</v>
      </c>
      <c r="G66" s="9">
        <v>321.98</v>
      </c>
      <c r="H66" s="7">
        <v>1</v>
      </c>
      <c r="I66" s="7">
        <v>2</v>
      </c>
      <c r="J66" s="7">
        <v>11</v>
      </c>
      <c r="K66" s="7">
        <v>112</v>
      </c>
      <c r="L66" s="7">
        <v>13.6</v>
      </c>
      <c r="M66" s="7">
        <f>L66-6.9</f>
        <v>6.699999999999999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>
      <c r="A67" s="7">
        <v>179</v>
      </c>
      <c r="B67" s="7">
        <v>121</v>
      </c>
      <c r="C67" s="7">
        <v>3</v>
      </c>
      <c r="D67" s="8">
        <v>16.51</v>
      </c>
      <c r="E67" s="8">
        <v>3.06</v>
      </c>
      <c r="F67" s="8">
        <v>9.82</v>
      </c>
      <c r="G67" s="9">
        <v>331.43</v>
      </c>
      <c r="H67" s="7">
        <v>1</v>
      </c>
      <c r="I67" s="7">
        <v>3</v>
      </c>
      <c r="J67" s="7">
        <v>11</v>
      </c>
      <c r="K67" s="7">
        <v>155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7">
        <v>179</v>
      </c>
      <c r="B68" s="7">
        <v>122</v>
      </c>
      <c r="C68" s="7">
        <v>2</v>
      </c>
      <c r="D68" s="8">
        <v>13.64</v>
      </c>
      <c r="E68" s="8">
        <v>2.42</v>
      </c>
      <c r="F68" s="8">
        <v>4.92</v>
      </c>
      <c r="G68" s="9">
        <v>334.14</v>
      </c>
      <c r="H68" s="7">
        <v>1</v>
      </c>
      <c r="I68" s="7">
        <v>2</v>
      </c>
      <c r="J68" s="7">
        <v>12</v>
      </c>
      <c r="K68" s="7">
        <v>110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7">
        <v>179</v>
      </c>
      <c r="B69" s="7">
        <v>123</v>
      </c>
      <c r="C69" s="7">
        <v>2</v>
      </c>
      <c r="D69" s="8">
        <v>17.6</v>
      </c>
      <c r="E69" s="8">
        <v>2.57</v>
      </c>
      <c r="F69" s="8">
        <v>7.25</v>
      </c>
      <c r="G69" s="9">
        <v>343.73</v>
      </c>
      <c r="H69" s="7">
        <v>1</v>
      </c>
      <c r="I69" s="7">
        <v>2</v>
      </c>
      <c r="J69" s="7">
        <v>11</v>
      </c>
      <c r="K69" s="7">
        <v>214</v>
      </c>
      <c r="L69" s="7">
        <v>17.7</v>
      </c>
      <c r="M69" s="7">
        <f>L69-3.5</f>
        <v>14.2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7">
        <v>179</v>
      </c>
      <c r="B70" s="7">
        <v>125</v>
      </c>
      <c r="C70" s="7">
        <v>2</v>
      </c>
      <c r="D70" s="8">
        <v>12.4</v>
      </c>
      <c r="E70" s="8">
        <v>2.17</v>
      </c>
      <c r="F70" s="8">
        <v>7.69</v>
      </c>
      <c r="G70" s="9">
        <v>351.94</v>
      </c>
      <c r="H70" s="7">
        <v>1</v>
      </c>
      <c r="I70" s="7">
        <v>2</v>
      </c>
      <c r="J70" s="7">
        <v>11</v>
      </c>
      <c r="K70" s="7">
        <v>120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7">
        <v>179</v>
      </c>
      <c r="B71" s="7">
        <v>126</v>
      </c>
      <c r="C71" s="7">
        <v>2</v>
      </c>
      <c r="D71" s="8">
        <v>13.24</v>
      </c>
      <c r="E71" s="8">
        <v>2.46</v>
      </c>
      <c r="F71" s="8">
        <v>5.86</v>
      </c>
      <c r="G71" s="9">
        <v>359.78</v>
      </c>
      <c r="H71" s="7">
        <v>1</v>
      </c>
      <c r="I71" s="7">
        <v>2</v>
      </c>
      <c r="J71" s="7">
        <v>11</v>
      </c>
      <c r="K71" s="7">
        <v>115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7"/>
      <c r="B72" s="7">
        <v>200</v>
      </c>
      <c r="C72" s="7"/>
      <c r="D72" s="8"/>
      <c r="E72" s="8"/>
      <c r="F72" s="8"/>
      <c r="G72" s="9"/>
      <c r="H72" s="7"/>
      <c r="I72" s="7"/>
      <c r="J72" s="7"/>
      <c r="K72" s="7"/>
      <c r="L72" s="7"/>
      <c r="M72" s="7"/>
      <c r="N72" s="7"/>
      <c r="O72" s="7">
        <v>14</v>
      </c>
      <c r="P72" s="7">
        <v>-99</v>
      </c>
      <c r="Q72" s="7">
        <v>17</v>
      </c>
      <c r="R72" s="7">
        <v>46</v>
      </c>
      <c r="S72" s="7">
        <v>-99</v>
      </c>
      <c r="T72" s="7">
        <v>130</v>
      </c>
      <c r="U72" s="7">
        <v>67</v>
      </c>
      <c r="V72" s="7">
        <v>-99</v>
      </c>
      <c r="W72" s="7">
        <v>183</v>
      </c>
      <c r="X72" s="7">
        <v>80</v>
      </c>
      <c r="Y72" s="7">
        <v>-99</v>
      </c>
      <c r="Z72" s="7">
        <v>211</v>
      </c>
      <c r="AA72" s="10"/>
    </row>
    <row r="73" spans="1:27" ht="13.5" thickBot="1">
      <c r="A73" s="7"/>
      <c r="B73" s="7">
        <v>201</v>
      </c>
      <c r="C73" s="7"/>
      <c r="D73" s="8"/>
      <c r="E73" s="8"/>
      <c r="F73" s="8"/>
      <c r="G73" s="9"/>
      <c r="H73" s="7"/>
      <c r="I73" s="7">
        <v>2</v>
      </c>
      <c r="J73" s="7">
        <v>11</v>
      </c>
      <c r="K73" s="7">
        <v>65</v>
      </c>
      <c r="L73" s="7">
        <v>6.3</v>
      </c>
      <c r="M73" s="7">
        <f>L73-4</f>
        <v>2.3</v>
      </c>
      <c r="N73" s="7"/>
      <c r="O73" s="7">
        <v>22</v>
      </c>
      <c r="P73" s="7">
        <v>-99</v>
      </c>
      <c r="Q73" s="7">
        <v>143</v>
      </c>
      <c r="R73" s="7">
        <v>11</v>
      </c>
      <c r="S73" s="7">
        <v>-99</v>
      </c>
      <c r="T73" s="7">
        <v>265</v>
      </c>
      <c r="U73" s="7">
        <v>8</v>
      </c>
      <c r="V73" s="7">
        <v>-99</v>
      </c>
      <c r="W73" s="7">
        <v>337</v>
      </c>
      <c r="X73" s="7">
        <v>20</v>
      </c>
      <c r="Y73" s="7">
        <v>-99</v>
      </c>
      <c r="Z73" s="7">
        <v>89</v>
      </c>
      <c r="AA73" s="11"/>
    </row>
    <row r="74" spans="1:27" ht="12.75">
      <c r="A74" s="7"/>
      <c r="B74" s="7">
        <v>202</v>
      </c>
      <c r="C74" s="7"/>
      <c r="D74" s="8"/>
      <c r="E74" s="8"/>
      <c r="F74" s="8"/>
      <c r="G74" s="9"/>
      <c r="H74" s="7"/>
      <c r="I74" s="7">
        <v>2</v>
      </c>
      <c r="J74" s="7">
        <v>11</v>
      </c>
      <c r="K74" s="7">
        <v>66</v>
      </c>
      <c r="L74" s="7"/>
      <c r="M74" s="7"/>
      <c r="N74" s="7"/>
      <c r="O74" s="7">
        <v>22</v>
      </c>
      <c r="P74" s="7">
        <v>-99</v>
      </c>
      <c r="Q74" s="7">
        <v>176</v>
      </c>
      <c r="R74" s="7">
        <v>11</v>
      </c>
      <c r="S74" s="7">
        <v>-99</v>
      </c>
      <c r="T74" s="7">
        <v>266</v>
      </c>
      <c r="U74" s="7">
        <v>8</v>
      </c>
      <c r="V74" s="7">
        <v>-99</v>
      </c>
      <c r="W74" s="7">
        <v>307</v>
      </c>
      <c r="X74" s="7">
        <v>20</v>
      </c>
      <c r="Y74" s="7">
        <v>-99</v>
      </c>
      <c r="Z74" s="7">
        <v>90</v>
      </c>
      <c r="AA74" s="12" t="s">
        <v>15</v>
      </c>
    </row>
    <row r="75" spans="1:27" ht="13.5" thickBot="1">
      <c r="A75" s="7"/>
      <c r="B75" s="7">
        <v>203</v>
      </c>
      <c r="C75" s="7"/>
      <c r="D75" s="8"/>
      <c r="E75" s="8"/>
      <c r="F75" s="8"/>
      <c r="G75" s="9"/>
      <c r="H75" s="7"/>
      <c r="I75" s="7">
        <v>2</v>
      </c>
      <c r="J75" s="7">
        <v>11</v>
      </c>
      <c r="K75" s="7">
        <v>67</v>
      </c>
      <c r="L75" s="7"/>
      <c r="M75" s="7"/>
      <c r="N75" s="7"/>
      <c r="O75" s="7">
        <v>22</v>
      </c>
      <c r="P75" s="7">
        <v>-99</v>
      </c>
      <c r="Q75" s="7">
        <v>176</v>
      </c>
      <c r="R75" s="7">
        <v>11</v>
      </c>
      <c r="S75" s="7">
        <v>-99</v>
      </c>
      <c r="T75" s="7">
        <v>263</v>
      </c>
      <c r="U75" s="7">
        <v>8</v>
      </c>
      <c r="V75" s="7">
        <v>-99</v>
      </c>
      <c r="W75" s="7">
        <v>306</v>
      </c>
      <c r="X75" s="7">
        <v>20</v>
      </c>
      <c r="Y75" s="7">
        <v>-99</v>
      </c>
      <c r="Z75" s="7">
        <v>93</v>
      </c>
      <c r="AA75" s="13" t="s">
        <v>15</v>
      </c>
    </row>
    <row r="76" spans="1:27" ht="12.75">
      <c r="A76" s="7"/>
      <c r="B76" s="7">
        <v>204</v>
      </c>
      <c r="C76" s="7"/>
      <c r="D76" s="8"/>
      <c r="E76" s="8"/>
      <c r="F76" s="8"/>
      <c r="G76" s="9"/>
      <c r="H76" s="7"/>
      <c r="I76" s="7">
        <v>2</v>
      </c>
      <c r="J76" s="7">
        <v>11</v>
      </c>
      <c r="K76" s="7">
        <v>80</v>
      </c>
      <c r="L76" s="7"/>
      <c r="M76" s="7"/>
      <c r="N76" s="7"/>
      <c r="O76" s="7">
        <v>22</v>
      </c>
      <c r="P76" s="7">
        <v>-99</v>
      </c>
      <c r="Q76" s="7">
        <v>188</v>
      </c>
      <c r="R76" s="7">
        <v>11</v>
      </c>
      <c r="S76" s="7">
        <v>-99</v>
      </c>
      <c r="T76" s="7">
        <v>236</v>
      </c>
      <c r="U76" s="7">
        <v>8</v>
      </c>
      <c r="V76" s="7">
        <v>-99</v>
      </c>
      <c r="W76" s="7">
        <v>261</v>
      </c>
      <c r="X76" s="7">
        <v>20</v>
      </c>
      <c r="Y76" s="7">
        <v>-99</v>
      </c>
      <c r="Z76" s="7">
        <v>146</v>
      </c>
      <c r="AA76" s="14"/>
    </row>
    <row r="77" spans="1:27" ht="12.75">
      <c r="A77" s="7"/>
      <c r="B77" s="7">
        <v>205</v>
      </c>
      <c r="C77" s="7"/>
      <c r="D77" s="8"/>
      <c r="E77" s="8"/>
      <c r="F77" s="8"/>
      <c r="G77" s="9"/>
      <c r="H77" s="7"/>
      <c r="I77" s="7">
        <v>2</v>
      </c>
      <c r="J77" s="7">
        <v>11</v>
      </c>
      <c r="K77" s="7">
        <v>100</v>
      </c>
      <c r="L77" s="7"/>
      <c r="M77" s="7"/>
      <c r="N77" s="7"/>
      <c r="O77" s="7">
        <v>22</v>
      </c>
      <c r="P77" s="7">
        <v>-99</v>
      </c>
      <c r="Q77" s="7">
        <v>189</v>
      </c>
      <c r="R77" s="7">
        <v>11</v>
      </c>
      <c r="S77" s="7">
        <v>-99</v>
      </c>
      <c r="T77" s="7">
        <v>225</v>
      </c>
      <c r="U77" s="7">
        <v>8</v>
      </c>
      <c r="V77" s="7">
        <v>-99</v>
      </c>
      <c r="W77" s="7">
        <v>243</v>
      </c>
      <c r="X77" s="7">
        <v>20</v>
      </c>
      <c r="Y77" s="7">
        <v>-99</v>
      </c>
      <c r="Z77" s="7">
        <v>162</v>
      </c>
      <c r="AA77" s="10"/>
    </row>
    <row r="78" spans="1:27" ht="12.75">
      <c r="A78" s="7"/>
      <c r="B78" s="7">
        <v>206</v>
      </c>
      <c r="C78" s="7"/>
      <c r="D78" s="8"/>
      <c r="E78" s="8"/>
      <c r="F78" s="8"/>
      <c r="G78" s="9"/>
      <c r="H78" s="7"/>
      <c r="I78" s="7">
        <v>2</v>
      </c>
      <c r="J78" s="7">
        <v>11</v>
      </c>
      <c r="K78" s="7">
        <v>62</v>
      </c>
      <c r="L78" s="7">
        <v>7.3</v>
      </c>
      <c r="M78" s="7">
        <f>L78-3.8</f>
        <v>3.5</v>
      </c>
      <c r="N78" s="7"/>
      <c r="O78" s="7">
        <v>22</v>
      </c>
      <c r="P78" s="7">
        <v>-99</v>
      </c>
      <c r="Q78" s="7">
        <v>47</v>
      </c>
      <c r="R78" s="7">
        <v>11</v>
      </c>
      <c r="S78" s="7">
        <v>-99</v>
      </c>
      <c r="T78" s="7">
        <v>331</v>
      </c>
      <c r="U78" s="7">
        <v>8</v>
      </c>
      <c r="V78" s="7">
        <v>-99</v>
      </c>
      <c r="W78" s="7">
        <v>348</v>
      </c>
      <c r="X78" s="7">
        <v>27</v>
      </c>
      <c r="Y78" s="7">
        <v>-99</v>
      </c>
      <c r="Z78" s="7">
        <v>88</v>
      </c>
      <c r="AA78" s="10"/>
    </row>
    <row r="79" spans="1:27" ht="12.75">
      <c r="A79" s="7"/>
      <c r="B79" s="7">
        <v>208</v>
      </c>
      <c r="C79" s="7"/>
      <c r="D79" s="8"/>
      <c r="E79" s="8"/>
      <c r="F79" s="8"/>
      <c r="G79" s="9"/>
      <c r="H79" s="7"/>
      <c r="I79" s="7">
        <v>2</v>
      </c>
      <c r="J79" s="7">
        <v>11</v>
      </c>
      <c r="K79" s="7">
        <v>75</v>
      </c>
      <c r="L79" s="7"/>
      <c r="M79" s="7"/>
      <c r="N79" s="7"/>
      <c r="O79" s="7">
        <v>22</v>
      </c>
      <c r="P79" s="7">
        <v>-99</v>
      </c>
      <c r="Q79" s="7">
        <v>257</v>
      </c>
      <c r="R79" s="7">
        <v>11</v>
      </c>
      <c r="S79" s="7">
        <v>-99</v>
      </c>
      <c r="T79" s="7">
        <v>281</v>
      </c>
      <c r="U79" s="7">
        <v>30</v>
      </c>
      <c r="V79" s="7">
        <v>-99</v>
      </c>
      <c r="W79" s="7">
        <v>220</v>
      </c>
      <c r="X79" s="7">
        <v>27</v>
      </c>
      <c r="Y79" s="7">
        <v>-99</v>
      </c>
      <c r="Z79" s="7">
        <v>164</v>
      </c>
      <c r="AA79" s="10"/>
    </row>
    <row r="80" spans="1:27" ht="12.75">
      <c r="A80" s="7"/>
      <c r="B80" s="7">
        <v>209</v>
      </c>
      <c r="C80" s="7"/>
      <c r="D80" s="8"/>
      <c r="E80" s="8"/>
      <c r="F80" s="8"/>
      <c r="G80" s="9"/>
      <c r="H80" s="7"/>
      <c r="I80" s="7">
        <v>2</v>
      </c>
      <c r="J80" s="7">
        <v>11</v>
      </c>
      <c r="K80" s="7">
        <v>113</v>
      </c>
      <c r="L80" s="7"/>
      <c r="M80" s="7"/>
      <c r="N80" s="7"/>
      <c r="O80" s="7">
        <v>22</v>
      </c>
      <c r="P80" s="7">
        <v>-99</v>
      </c>
      <c r="Q80" s="7">
        <v>317</v>
      </c>
      <c r="R80" s="7">
        <v>40</v>
      </c>
      <c r="S80" s="7">
        <v>-99</v>
      </c>
      <c r="T80" s="7">
        <v>243</v>
      </c>
      <c r="U80" s="7">
        <v>27</v>
      </c>
      <c r="V80" s="7">
        <v>-99</v>
      </c>
      <c r="W80" s="7">
        <v>13</v>
      </c>
      <c r="X80" s="7">
        <v>32</v>
      </c>
      <c r="Y80" s="7">
        <v>-99</v>
      </c>
      <c r="Z80" s="7">
        <v>80</v>
      </c>
      <c r="AA80" s="10"/>
    </row>
    <row r="81" spans="1:27" ht="12.75">
      <c r="A81" s="7"/>
      <c r="B81" s="7">
        <v>210</v>
      </c>
      <c r="C81" s="7"/>
      <c r="D81" s="8"/>
      <c r="E81" s="8"/>
      <c r="F81" s="8"/>
      <c r="G81" s="9"/>
      <c r="H81" s="7"/>
      <c r="I81" s="7">
        <v>2</v>
      </c>
      <c r="J81" s="7">
        <v>11</v>
      </c>
      <c r="K81" s="7">
        <v>53</v>
      </c>
      <c r="L81" s="7"/>
      <c r="M81" s="7"/>
      <c r="N81" s="7"/>
      <c r="O81" s="7">
        <v>22</v>
      </c>
      <c r="P81" s="7">
        <v>-99</v>
      </c>
      <c r="Q81" s="7">
        <v>306</v>
      </c>
      <c r="R81" s="7">
        <v>24</v>
      </c>
      <c r="S81" s="7">
        <v>-99</v>
      </c>
      <c r="T81" s="7">
        <v>303</v>
      </c>
      <c r="U81" s="7">
        <v>37</v>
      </c>
      <c r="V81" s="7">
        <v>-99</v>
      </c>
      <c r="W81" s="7">
        <v>275</v>
      </c>
      <c r="X81" s="7">
        <v>39</v>
      </c>
      <c r="Y81" s="7">
        <v>-99</v>
      </c>
      <c r="Z81" s="7">
        <v>242</v>
      </c>
      <c r="AA81" s="10"/>
    </row>
    <row r="82" spans="1:27" ht="12.75">
      <c r="A82" s="7"/>
      <c r="B82" s="7">
        <v>211</v>
      </c>
      <c r="C82" s="7"/>
      <c r="D82" s="8"/>
      <c r="E82" s="8"/>
      <c r="F82" s="8"/>
      <c r="G82" s="9"/>
      <c r="H82" s="7"/>
      <c r="I82" s="7">
        <v>2</v>
      </c>
      <c r="J82" s="7">
        <v>11</v>
      </c>
      <c r="K82" s="7">
        <v>98</v>
      </c>
      <c r="L82" s="7">
        <v>11.5</v>
      </c>
      <c r="M82" s="7">
        <f>L82-5.6</f>
        <v>5.9</v>
      </c>
      <c r="N82" s="7"/>
      <c r="O82" s="7">
        <v>22</v>
      </c>
      <c r="P82" s="7">
        <v>-99</v>
      </c>
      <c r="Q82" s="7">
        <v>343</v>
      </c>
      <c r="R82" s="7">
        <v>41</v>
      </c>
      <c r="S82" s="7">
        <v>-99</v>
      </c>
      <c r="T82" s="7">
        <v>245</v>
      </c>
      <c r="U82" s="7">
        <v>35</v>
      </c>
      <c r="V82" s="7">
        <v>-99</v>
      </c>
      <c r="W82" s="7">
        <v>49</v>
      </c>
      <c r="X82" s="7">
        <v>39</v>
      </c>
      <c r="Y82" s="7">
        <v>-99</v>
      </c>
      <c r="Z82" s="7">
        <v>18</v>
      </c>
      <c r="AA82" s="10"/>
    </row>
    <row r="83" spans="1:27" ht="12.75">
      <c r="A83" s="7"/>
      <c r="B83" s="7">
        <v>212</v>
      </c>
      <c r="C83" s="7"/>
      <c r="D83" s="8"/>
      <c r="E83" s="8"/>
      <c r="F83" s="8"/>
      <c r="G83" s="9"/>
      <c r="H83" s="7"/>
      <c r="I83" s="7">
        <v>2</v>
      </c>
      <c r="J83" s="7">
        <v>11</v>
      </c>
      <c r="K83" s="7">
        <v>90</v>
      </c>
      <c r="L83" s="7"/>
      <c r="M83" s="7"/>
      <c r="N83" s="7"/>
      <c r="O83" s="7">
        <v>27</v>
      </c>
      <c r="P83" s="7">
        <v>-99</v>
      </c>
      <c r="Q83" s="7">
        <v>351</v>
      </c>
      <c r="R83" s="7">
        <v>39</v>
      </c>
      <c r="S83" s="7">
        <v>-99</v>
      </c>
      <c r="T83" s="7">
        <v>324</v>
      </c>
      <c r="U83" s="7">
        <v>41</v>
      </c>
      <c r="V83" s="7">
        <v>-99</v>
      </c>
      <c r="W83" s="7">
        <v>265</v>
      </c>
      <c r="X83" s="7">
        <v>49</v>
      </c>
      <c r="Y83" s="7">
        <v>-99</v>
      </c>
      <c r="Z83" s="7">
        <v>230</v>
      </c>
      <c r="AA83" s="10"/>
    </row>
    <row r="84" spans="1:27" ht="12.75">
      <c r="A84" s="7"/>
      <c r="B84" s="7">
        <v>213</v>
      </c>
      <c r="C84" s="7"/>
      <c r="D84" s="8"/>
      <c r="E84" s="8"/>
      <c r="F84" s="8"/>
      <c r="G84" s="9"/>
      <c r="H84" s="7"/>
      <c r="I84" s="7">
        <v>2</v>
      </c>
      <c r="J84" s="7">
        <v>11</v>
      </c>
      <c r="K84" s="7">
        <v>57</v>
      </c>
      <c r="L84" s="7"/>
      <c r="M84" s="7"/>
      <c r="N84" s="7"/>
      <c r="O84" s="7">
        <v>56</v>
      </c>
      <c r="P84" s="7">
        <v>-99</v>
      </c>
      <c r="Q84" s="7">
        <v>117</v>
      </c>
      <c r="R84" s="7">
        <v>53</v>
      </c>
      <c r="S84" s="7">
        <v>-99</v>
      </c>
      <c r="T84" s="7">
        <v>69</v>
      </c>
      <c r="U84" s="7">
        <v>46</v>
      </c>
      <c r="V84" s="7">
        <v>-99</v>
      </c>
      <c r="W84" s="7">
        <v>19</v>
      </c>
      <c r="X84" s="7">
        <v>67</v>
      </c>
      <c r="Y84" s="7">
        <v>-99</v>
      </c>
      <c r="Z84" s="7">
        <v>313</v>
      </c>
      <c r="AA84" s="10"/>
    </row>
    <row r="85" spans="1:27" ht="12.75">
      <c r="A85" s="7"/>
      <c r="B85" s="7">
        <v>214</v>
      </c>
      <c r="C85" s="7"/>
      <c r="D85" s="8"/>
      <c r="E85" s="8"/>
      <c r="F85" s="8"/>
      <c r="G85" s="9"/>
      <c r="H85" s="7"/>
      <c r="I85" s="7">
        <v>1</v>
      </c>
      <c r="J85" s="7">
        <v>22</v>
      </c>
      <c r="K85" s="7">
        <v>60</v>
      </c>
      <c r="L85" s="7"/>
      <c r="M85" s="7"/>
      <c r="N85" s="7"/>
      <c r="O85" s="7">
        <v>57</v>
      </c>
      <c r="P85" s="7">
        <v>-99</v>
      </c>
      <c r="Q85" s="7">
        <v>136</v>
      </c>
      <c r="R85" s="7">
        <v>49</v>
      </c>
      <c r="S85" s="7">
        <v>-99</v>
      </c>
      <c r="T85" s="7">
        <v>78</v>
      </c>
      <c r="U85" s="7">
        <v>47</v>
      </c>
      <c r="V85" s="7">
        <v>-99</v>
      </c>
      <c r="W85" s="7">
        <v>44</v>
      </c>
      <c r="X85" s="7">
        <v>61</v>
      </c>
      <c r="Y85" s="7">
        <v>-99</v>
      </c>
      <c r="Z85" s="7">
        <v>306</v>
      </c>
      <c r="AA85" s="10"/>
    </row>
    <row r="86" spans="1:27" ht="12.75">
      <c r="A86" s="7"/>
      <c r="B86" s="7">
        <v>215</v>
      </c>
      <c r="C86" s="7"/>
      <c r="D86" s="8"/>
      <c r="E86" s="8"/>
      <c r="F86" s="8"/>
      <c r="G86" s="9"/>
      <c r="H86" s="7"/>
      <c r="I86" s="7">
        <v>2</v>
      </c>
      <c r="J86" s="7">
        <v>12</v>
      </c>
      <c r="K86" s="7">
        <v>87</v>
      </c>
      <c r="L86" s="7"/>
      <c r="M86" s="7"/>
      <c r="N86" s="7"/>
      <c r="O86" s="7">
        <v>68</v>
      </c>
      <c r="P86" s="7">
        <v>-99</v>
      </c>
      <c r="Q86" s="7">
        <v>92</v>
      </c>
      <c r="R86" s="7">
        <v>71</v>
      </c>
      <c r="S86" s="7">
        <v>-99</v>
      </c>
      <c r="T86" s="7">
        <v>51</v>
      </c>
      <c r="U86" s="7">
        <v>79</v>
      </c>
      <c r="V86" s="7">
        <v>-99</v>
      </c>
      <c r="W86" s="7">
        <v>6</v>
      </c>
      <c r="X86" s="7">
        <v>88</v>
      </c>
      <c r="Y86" s="7">
        <v>-99</v>
      </c>
      <c r="Z86" s="7">
        <v>325</v>
      </c>
      <c r="AA86" s="10"/>
    </row>
    <row r="87" spans="1:27" ht="12.75">
      <c r="A87" s="7"/>
      <c r="B87" s="7">
        <v>216</v>
      </c>
      <c r="C87" s="7"/>
      <c r="D87" s="8"/>
      <c r="E87" s="8"/>
      <c r="F87" s="8"/>
      <c r="G87" s="9"/>
      <c r="H87" s="7"/>
      <c r="I87" s="7">
        <v>2</v>
      </c>
      <c r="J87" s="7">
        <v>11</v>
      </c>
      <c r="K87" s="7">
        <v>121</v>
      </c>
      <c r="L87" s="7"/>
      <c r="M87" s="7"/>
      <c r="N87" s="7"/>
      <c r="O87" s="7">
        <v>68</v>
      </c>
      <c r="P87" s="7">
        <v>-99</v>
      </c>
      <c r="Q87" s="7">
        <v>90</v>
      </c>
      <c r="R87" s="7">
        <v>71</v>
      </c>
      <c r="S87" s="7">
        <v>-99</v>
      </c>
      <c r="T87" s="7">
        <v>54</v>
      </c>
      <c r="U87" s="7">
        <v>79</v>
      </c>
      <c r="V87" s="7">
        <v>-99</v>
      </c>
      <c r="W87" s="7">
        <v>11</v>
      </c>
      <c r="X87" s="7">
        <v>88</v>
      </c>
      <c r="Y87" s="7">
        <v>-99</v>
      </c>
      <c r="Z87" s="7">
        <v>329</v>
      </c>
      <c r="AA87" s="10"/>
    </row>
    <row r="88" spans="1:27" ht="12.75">
      <c r="A88" s="7"/>
      <c r="B88" s="7">
        <v>217</v>
      </c>
      <c r="C88" s="7"/>
      <c r="D88" s="8"/>
      <c r="E88" s="8"/>
      <c r="F88" s="8"/>
      <c r="G88" s="9"/>
      <c r="H88" s="7"/>
      <c r="I88" s="7">
        <v>2</v>
      </c>
      <c r="J88" s="7">
        <v>11</v>
      </c>
      <c r="K88" s="7">
        <v>118</v>
      </c>
      <c r="L88" s="7">
        <v>13.2</v>
      </c>
      <c r="M88" s="7">
        <f>L88-6.6</f>
        <v>6.6</v>
      </c>
      <c r="N88" s="7"/>
      <c r="O88" s="7">
        <v>92</v>
      </c>
      <c r="P88" s="7">
        <v>-99</v>
      </c>
      <c r="Q88" s="7">
        <v>345</v>
      </c>
      <c r="R88" s="7">
        <v>88</v>
      </c>
      <c r="S88" s="7">
        <v>-99</v>
      </c>
      <c r="T88" s="7">
        <v>45</v>
      </c>
      <c r="U88" s="7">
        <v>86</v>
      </c>
      <c r="V88" s="7">
        <v>-99</v>
      </c>
      <c r="W88" s="7">
        <v>57</v>
      </c>
      <c r="X88" s="7">
        <v>83</v>
      </c>
      <c r="Y88" s="7">
        <v>-99</v>
      </c>
      <c r="Z88" s="7">
        <v>103</v>
      </c>
      <c r="AA88" s="10"/>
    </row>
    <row r="89" spans="1:27" ht="12.75">
      <c r="A89" s="7"/>
      <c r="B89" s="7">
        <v>218</v>
      </c>
      <c r="C89" s="7"/>
      <c r="D89" s="8"/>
      <c r="E89" s="8"/>
      <c r="F89" s="8"/>
      <c r="G89" s="9"/>
      <c r="H89" s="7"/>
      <c r="I89" s="7">
        <v>2</v>
      </c>
      <c r="J89" s="7">
        <v>11</v>
      </c>
      <c r="K89" s="7">
        <v>61</v>
      </c>
      <c r="L89" s="7"/>
      <c r="M89" s="7"/>
      <c r="N89" s="7"/>
      <c r="O89" s="7">
        <v>105</v>
      </c>
      <c r="P89" s="7">
        <v>-99</v>
      </c>
      <c r="Q89" s="7">
        <v>279</v>
      </c>
      <c r="R89" s="7">
        <v>97</v>
      </c>
      <c r="S89" s="7">
        <v>-99</v>
      </c>
      <c r="T89" s="7">
        <v>206</v>
      </c>
      <c r="U89" s="7">
        <v>91</v>
      </c>
      <c r="V89" s="7">
        <v>-99</v>
      </c>
      <c r="W89" s="7">
        <v>161</v>
      </c>
      <c r="X89" s="7">
        <v>114</v>
      </c>
      <c r="Y89" s="7">
        <v>-99</v>
      </c>
      <c r="Z89" s="7">
        <v>350</v>
      </c>
      <c r="AA89" s="15" t="s">
        <v>16</v>
      </c>
    </row>
    <row r="90" spans="1:27" ht="12.75">
      <c r="A90" s="7"/>
      <c r="B90" s="7">
        <v>219</v>
      </c>
      <c r="C90" s="7"/>
      <c r="D90" s="8"/>
      <c r="E90" s="8"/>
      <c r="F90" s="8"/>
      <c r="G90" s="9"/>
      <c r="H90" s="7"/>
      <c r="I90" s="7">
        <v>2</v>
      </c>
      <c r="J90" s="7">
        <v>12</v>
      </c>
      <c r="K90" s="7">
        <v>53</v>
      </c>
      <c r="L90" s="7"/>
      <c r="M90" s="7"/>
      <c r="N90" s="7"/>
      <c r="O90" s="7">
        <v>107</v>
      </c>
      <c r="P90" s="7">
        <v>-99</v>
      </c>
      <c r="Q90" s="7">
        <v>20</v>
      </c>
      <c r="R90" s="7">
        <v>102</v>
      </c>
      <c r="S90" s="7">
        <v>-99</v>
      </c>
      <c r="T90" s="7">
        <v>50</v>
      </c>
      <c r="U90" s="7">
        <v>97</v>
      </c>
      <c r="V90" s="7">
        <v>-99</v>
      </c>
      <c r="W90" s="7">
        <v>91</v>
      </c>
      <c r="X90" s="7">
        <v>95</v>
      </c>
      <c r="Y90" s="7">
        <v>-99</v>
      </c>
      <c r="Z90" s="7">
        <v>148</v>
      </c>
      <c r="AA90" s="10"/>
    </row>
    <row r="91" spans="1:27" ht="12.75">
      <c r="A91" s="7"/>
      <c r="B91" s="7">
        <v>220</v>
      </c>
      <c r="C91" s="7"/>
      <c r="D91" s="8"/>
      <c r="E91" s="8"/>
      <c r="F91" s="8"/>
      <c r="G91" s="9"/>
      <c r="H91" s="7"/>
      <c r="I91" s="7">
        <v>2</v>
      </c>
      <c r="J91" s="7">
        <v>11</v>
      </c>
      <c r="K91" s="7">
        <v>66</v>
      </c>
      <c r="L91" s="7"/>
      <c r="M91" s="7"/>
      <c r="N91" s="7"/>
      <c r="O91" s="7">
        <v>117</v>
      </c>
      <c r="P91" s="7">
        <v>-99</v>
      </c>
      <c r="Q91" s="7">
        <v>248</v>
      </c>
      <c r="R91" s="7">
        <v>120</v>
      </c>
      <c r="S91" s="7">
        <v>-99</v>
      </c>
      <c r="T91" s="7">
        <v>178</v>
      </c>
      <c r="U91" s="7">
        <v>123</v>
      </c>
      <c r="V91" s="7">
        <v>-99</v>
      </c>
      <c r="W91" s="7">
        <v>123</v>
      </c>
      <c r="X91" s="7">
        <v>1</v>
      </c>
      <c r="Y91" s="7">
        <v>-99</v>
      </c>
      <c r="Z91" s="7">
        <v>88</v>
      </c>
      <c r="AA91" s="15" t="s">
        <v>17</v>
      </c>
    </row>
    <row r="92" spans="1:27" ht="12.75">
      <c r="A92" s="7">
        <v>179</v>
      </c>
      <c r="B92" s="7">
        <v>5</v>
      </c>
      <c r="C92" s="7">
        <v>3</v>
      </c>
      <c r="D92" s="8">
        <v>11.7</v>
      </c>
      <c r="E92" s="8">
        <v>2.22</v>
      </c>
      <c r="F92" s="8">
        <v>11.86</v>
      </c>
      <c r="G92" s="9">
        <v>25.54</v>
      </c>
      <c r="H92" s="7">
        <v>0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>
      <c r="A93" s="7">
        <v>179</v>
      </c>
      <c r="B93" s="7">
        <v>10</v>
      </c>
      <c r="C93" s="7">
        <v>2</v>
      </c>
      <c r="D93" s="8">
        <v>14.63</v>
      </c>
      <c r="E93" s="8">
        <v>2.21</v>
      </c>
      <c r="F93" s="8">
        <v>12.44</v>
      </c>
      <c r="G93" s="9">
        <v>43.19</v>
      </c>
      <c r="H93" s="7">
        <v>0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>
      <c r="A94" s="7">
        <v>179</v>
      </c>
      <c r="B94" s="7">
        <v>13</v>
      </c>
      <c r="C94" s="7">
        <v>2</v>
      </c>
      <c r="D94" s="8">
        <v>14.4</v>
      </c>
      <c r="E94" s="8">
        <v>2.65</v>
      </c>
      <c r="F94" s="8">
        <v>12.46</v>
      </c>
      <c r="G94" s="9">
        <v>51.85</v>
      </c>
      <c r="H94" s="7">
        <v>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>
      <c r="A95" s="7">
        <v>179</v>
      </c>
      <c r="B95" s="7">
        <v>15</v>
      </c>
      <c r="C95" s="7">
        <v>2</v>
      </c>
      <c r="D95" s="8">
        <v>11.48</v>
      </c>
      <c r="E95" s="8">
        <v>2.34</v>
      </c>
      <c r="F95" s="8">
        <v>11.45</v>
      </c>
      <c r="G95" s="9">
        <v>58.72</v>
      </c>
      <c r="H95" s="7">
        <v>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>
      <c r="A96" s="7">
        <v>179</v>
      </c>
      <c r="B96" s="7">
        <v>16</v>
      </c>
      <c r="C96" s="7">
        <v>3</v>
      </c>
      <c r="D96" s="8">
        <v>16.74</v>
      </c>
      <c r="E96" s="8">
        <v>3.53</v>
      </c>
      <c r="F96" s="8">
        <v>16.76</v>
      </c>
      <c r="G96" s="9">
        <v>59.6</v>
      </c>
      <c r="H96" s="7">
        <v>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>
      <c r="A97" s="7">
        <v>179</v>
      </c>
      <c r="B97" s="7">
        <v>19</v>
      </c>
      <c r="C97" s="7">
        <v>2</v>
      </c>
      <c r="D97" s="8">
        <v>10.79</v>
      </c>
      <c r="E97" s="8">
        <v>2.03</v>
      </c>
      <c r="F97" s="8">
        <v>13.69</v>
      </c>
      <c r="G97" s="9">
        <v>68.26</v>
      </c>
      <c r="H97" s="7">
        <v>0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>
      <c r="A98" s="7">
        <v>179</v>
      </c>
      <c r="B98" s="7">
        <v>21</v>
      </c>
      <c r="C98" s="7">
        <v>2</v>
      </c>
      <c r="D98" s="8">
        <v>12.84</v>
      </c>
      <c r="E98" s="8">
        <v>2.25</v>
      </c>
      <c r="F98" s="8">
        <v>14.01</v>
      </c>
      <c r="G98" s="9">
        <v>73.59</v>
      </c>
      <c r="H98" s="7">
        <v>0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>
      <c r="A99" s="7">
        <v>179</v>
      </c>
      <c r="B99" s="7">
        <v>23</v>
      </c>
      <c r="C99" s="7">
        <v>2</v>
      </c>
      <c r="D99" s="8">
        <v>13.22</v>
      </c>
      <c r="E99" s="8">
        <v>2.56</v>
      </c>
      <c r="F99" s="8">
        <v>11.52</v>
      </c>
      <c r="G99" s="9">
        <v>77.82</v>
      </c>
      <c r="H99" s="7">
        <v>0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>
      <c r="A100" s="7">
        <v>179</v>
      </c>
      <c r="B100" s="7">
        <v>25</v>
      </c>
      <c r="C100" s="7">
        <v>2</v>
      </c>
      <c r="D100" s="8">
        <v>12.49</v>
      </c>
      <c r="E100" s="8">
        <v>2.75</v>
      </c>
      <c r="F100" s="8">
        <v>14.12</v>
      </c>
      <c r="G100" s="9">
        <v>79.85</v>
      </c>
      <c r="H100" s="7">
        <v>0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>
      <c r="A101" s="7">
        <v>179</v>
      </c>
      <c r="B101" s="7">
        <v>26</v>
      </c>
      <c r="C101" s="7">
        <v>2</v>
      </c>
      <c r="D101" s="8">
        <v>13.04</v>
      </c>
      <c r="E101" s="8">
        <v>2.61</v>
      </c>
      <c r="F101" s="8">
        <v>14.34</v>
      </c>
      <c r="G101" s="9">
        <v>85.42</v>
      </c>
      <c r="H101" s="7">
        <v>0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>
      <c r="A102" s="7">
        <v>179</v>
      </c>
      <c r="B102" s="7">
        <v>28</v>
      </c>
      <c r="C102" s="7">
        <v>2</v>
      </c>
      <c r="D102" s="8">
        <v>12.68</v>
      </c>
      <c r="E102" s="8">
        <v>2.24</v>
      </c>
      <c r="F102" s="8">
        <v>13.52</v>
      </c>
      <c r="G102" s="9">
        <v>88.89</v>
      </c>
      <c r="H102" s="7">
        <v>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>
      <c r="A103" s="7">
        <v>179</v>
      </c>
      <c r="B103" s="7">
        <v>29</v>
      </c>
      <c r="C103" s="7">
        <v>2</v>
      </c>
      <c r="D103" s="8">
        <v>11.76</v>
      </c>
      <c r="E103" s="8">
        <v>2.17</v>
      </c>
      <c r="F103" s="8">
        <v>11.99</v>
      </c>
      <c r="G103" s="9">
        <v>89.63</v>
      </c>
      <c r="H103" s="7">
        <v>0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>
      <c r="A104" s="7">
        <v>179</v>
      </c>
      <c r="B104" s="7">
        <v>31</v>
      </c>
      <c r="C104" s="7">
        <v>2</v>
      </c>
      <c r="D104" s="8">
        <v>8.88</v>
      </c>
      <c r="E104" s="8">
        <v>2.05</v>
      </c>
      <c r="F104" s="8">
        <v>15.38</v>
      </c>
      <c r="G104" s="9">
        <v>96.39</v>
      </c>
      <c r="H104" s="7">
        <v>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>
      <c r="A105" s="7">
        <v>179</v>
      </c>
      <c r="B105" s="7">
        <v>33</v>
      </c>
      <c r="C105" s="7">
        <v>2</v>
      </c>
      <c r="D105" s="8">
        <v>13.17</v>
      </c>
      <c r="E105" s="8">
        <v>2.48</v>
      </c>
      <c r="F105" s="8">
        <v>12.02</v>
      </c>
      <c r="G105" s="9">
        <v>98</v>
      </c>
      <c r="H105" s="7">
        <v>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>
      <c r="A106" s="7">
        <v>179</v>
      </c>
      <c r="B106" s="7">
        <v>36</v>
      </c>
      <c r="C106" s="7">
        <v>2</v>
      </c>
      <c r="D106" s="8">
        <v>13.54</v>
      </c>
      <c r="E106" s="8">
        <v>2.53</v>
      </c>
      <c r="F106" s="8">
        <v>13.45</v>
      </c>
      <c r="G106" s="9">
        <v>105.05</v>
      </c>
      <c r="H106" s="7">
        <v>0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>
      <c r="A107" s="7">
        <v>179</v>
      </c>
      <c r="B107" s="7">
        <v>38</v>
      </c>
      <c r="C107" s="7">
        <v>2</v>
      </c>
      <c r="D107" s="8">
        <v>13.72</v>
      </c>
      <c r="E107" s="8">
        <v>2.44</v>
      </c>
      <c r="F107" s="8">
        <v>14.82</v>
      </c>
      <c r="G107" s="9">
        <v>108.32</v>
      </c>
      <c r="H107" s="7">
        <v>0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>
      <c r="A108" s="7">
        <v>179</v>
      </c>
      <c r="B108" s="7">
        <v>42</v>
      </c>
      <c r="C108" s="7">
        <v>2</v>
      </c>
      <c r="D108" s="8">
        <v>15.22</v>
      </c>
      <c r="E108" s="8">
        <v>2.73</v>
      </c>
      <c r="F108" s="8">
        <v>11.51</v>
      </c>
      <c r="G108" s="9">
        <v>122.01</v>
      </c>
      <c r="H108" s="7">
        <v>0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>
      <c r="A109" s="7">
        <v>179</v>
      </c>
      <c r="B109" s="7">
        <v>43</v>
      </c>
      <c r="C109" s="7">
        <v>2</v>
      </c>
      <c r="D109" s="8">
        <v>14.55</v>
      </c>
      <c r="E109" s="8">
        <v>2.57</v>
      </c>
      <c r="F109" s="8">
        <v>15.76</v>
      </c>
      <c r="G109" s="9">
        <v>122.76</v>
      </c>
      <c r="H109" s="7">
        <v>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>
      <c r="A110" s="7">
        <v>179</v>
      </c>
      <c r="B110" s="7">
        <v>44</v>
      </c>
      <c r="C110" s="7">
        <v>3</v>
      </c>
      <c r="D110" s="8">
        <v>15.04</v>
      </c>
      <c r="E110" s="8">
        <v>3.01</v>
      </c>
      <c r="F110" s="8">
        <v>18.42</v>
      </c>
      <c r="G110" s="9">
        <v>130.63</v>
      </c>
      <c r="H110" s="7">
        <v>0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>
      <c r="A111" s="7">
        <v>179</v>
      </c>
      <c r="B111" s="7">
        <v>45</v>
      </c>
      <c r="C111" s="7">
        <v>2</v>
      </c>
      <c r="D111" s="8">
        <v>12.96</v>
      </c>
      <c r="E111" s="8">
        <v>2.29</v>
      </c>
      <c r="F111" s="8">
        <v>15.33</v>
      </c>
      <c r="G111" s="9">
        <v>131.94</v>
      </c>
      <c r="H111" s="7">
        <v>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>
      <c r="A112" s="7">
        <v>179</v>
      </c>
      <c r="B112" s="7">
        <v>48</v>
      </c>
      <c r="C112" s="7">
        <v>2</v>
      </c>
      <c r="D112" s="8">
        <v>12.46</v>
      </c>
      <c r="E112" s="8">
        <v>2.19</v>
      </c>
      <c r="F112" s="8">
        <v>13.46</v>
      </c>
      <c r="G112" s="9">
        <v>136.14</v>
      </c>
      <c r="H112" s="7">
        <v>0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>
      <c r="A113" s="7">
        <v>179</v>
      </c>
      <c r="B113" s="7">
        <v>50</v>
      </c>
      <c r="C113" s="7">
        <v>2</v>
      </c>
      <c r="D113" s="8">
        <v>12.87</v>
      </c>
      <c r="E113" s="8">
        <v>2.55</v>
      </c>
      <c r="F113" s="8">
        <v>12.03</v>
      </c>
      <c r="G113" s="9">
        <v>142.52</v>
      </c>
      <c r="H113" s="7">
        <v>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>
      <c r="A114" s="7">
        <v>179</v>
      </c>
      <c r="B114" s="7">
        <v>51</v>
      </c>
      <c r="C114" s="7">
        <v>2</v>
      </c>
      <c r="D114" s="8">
        <v>17.31</v>
      </c>
      <c r="E114" s="8">
        <v>2.71</v>
      </c>
      <c r="F114" s="8">
        <v>15.92</v>
      </c>
      <c r="G114" s="9">
        <v>142.67</v>
      </c>
      <c r="H114" s="7">
        <v>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>
      <c r="A115" s="7">
        <v>179</v>
      </c>
      <c r="B115" s="7">
        <v>52</v>
      </c>
      <c r="C115" s="7">
        <v>2</v>
      </c>
      <c r="D115" s="8">
        <v>14.15</v>
      </c>
      <c r="E115" s="8">
        <v>2.17</v>
      </c>
      <c r="F115" s="8">
        <v>17.26</v>
      </c>
      <c r="G115" s="9">
        <v>146.37</v>
      </c>
      <c r="H115" s="7">
        <v>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>
      <c r="A116" s="7">
        <v>179</v>
      </c>
      <c r="B116" s="7">
        <v>54</v>
      </c>
      <c r="C116" s="7">
        <v>2</v>
      </c>
      <c r="D116" s="8">
        <v>11.78</v>
      </c>
      <c r="E116" s="8">
        <v>1.88</v>
      </c>
      <c r="F116" s="8">
        <v>12.15</v>
      </c>
      <c r="G116" s="9">
        <v>147.95</v>
      </c>
      <c r="H116" s="7">
        <v>0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>
      <c r="A117" s="7">
        <v>179</v>
      </c>
      <c r="B117" s="7">
        <v>55</v>
      </c>
      <c r="C117" s="7">
        <v>2</v>
      </c>
      <c r="D117" s="8">
        <v>15.54</v>
      </c>
      <c r="E117" s="8">
        <v>2.83</v>
      </c>
      <c r="F117" s="8">
        <v>14.24</v>
      </c>
      <c r="G117" s="9">
        <v>148.41</v>
      </c>
      <c r="H117" s="7">
        <v>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>
      <c r="A118" s="7">
        <v>179</v>
      </c>
      <c r="B118" s="7">
        <v>58</v>
      </c>
      <c r="C118" s="7">
        <v>1</v>
      </c>
      <c r="D118" s="8">
        <v>9.7</v>
      </c>
      <c r="E118" s="8">
        <v>1.96</v>
      </c>
      <c r="F118" s="8">
        <v>12.87</v>
      </c>
      <c r="G118" s="9">
        <v>155.02</v>
      </c>
      <c r="H118" s="7">
        <v>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>
      <c r="A119" s="7">
        <v>179</v>
      </c>
      <c r="B119" s="7">
        <v>59</v>
      </c>
      <c r="C119" s="7">
        <v>2</v>
      </c>
      <c r="D119" s="8">
        <v>12.79</v>
      </c>
      <c r="E119" s="8">
        <v>2.3</v>
      </c>
      <c r="F119" s="8">
        <v>15.08</v>
      </c>
      <c r="G119" s="9">
        <v>159.02</v>
      </c>
      <c r="H119" s="7">
        <v>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>
      <c r="A120" s="7">
        <v>179</v>
      </c>
      <c r="B120" s="7">
        <v>60</v>
      </c>
      <c r="C120" s="7">
        <v>1</v>
      </c>
      <c r="D120" s="8">
        <v>13.43</v>
      </c>
      <c r="E120" s="8">
        <v>2.31</v>
      </c>
      <c r="F120" s="8">
        <v>12.91</v>
      </c>
      <c r="G120" s="9">
        <v>162.06</v>
      </c>
      <c r="H120" s="7">
        <v>0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>
      <c r="A121" s="7">
        <v>179</v>
      </c>
      <c r="B121" s="7">
        <v>62</v>
      </c>
      <c r="C121" s="7">
        <v>2</v>
      </c>
      <c r="D121" s="8">
        <v>11.87</v>
      </c>
      <c r="E121" s="8">
        <v>2.36</v>
      </c>
      <c r="F121" s="8">
        <v>13.82</v>
      </c>
      <c r="G121" s="9">
        <v>165.6</v>
      </c>
      <c r="H121" s="7">
        <v>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>
      <c r="A122" s="7">
        <v>179</v>
      </c>
      <c r="B122" s="7">
        <v>65</v>
      </c>
      <c r="C122" s="7">
        <v>2</v>
      </c>
      <c r="D122" s="8">
        <v>10.97</v>
      </c>
      <c r="E122" s="8">
        <v>2.36</v>
      </c>
      <c r="F122" s="8">
        <v>16.46</v>
      </c>
      <c r="G122" s="9">
        <v>169.7</v>
      </c>
      <c r="H122" s="7">
        <v>0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>
      <c r="A123" s="7">
        <v>179</v>
      </c>
      <c r="B123" s="7">
        <v>66</v>
      </c>
      <c r="C123" s="7">
        <v>2</v>
      </c>
      <c r="D123" s="8">
        <v>15.51</v>
      </c>
      <c r="E123" s="8">
        <v>2.68</v>
      </c>
      <c r="F123" s="8">
        <v>13</v>
      </c>
      <c r="G123" s="9">
        <v>175</v>
      </c>
      <c r="H123" s="7">
        <v>0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>
      <c r="A124" s="7">
        <v>179</v>
      </c>
      <c r="B124" s="7">
        <v>69</v>
      </c>
      <c r="C124" s="7">
        <v>1</v>
      </c>
      <c r="D124" s="8">
        <v>16.09</v>
      </c>
      <c r="E124" s="8">
        <v>3.35</v>
      </c>
      <c r="F124" s="8">
        <v>16.65</v>
      </c>
      <c r="G124" s="9">
        <v>180.47</v>
      </c>
      <c r="H124" s="7">
        <v>0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>
      <c r="A125" s="7">
        <v>179</v>
      </c>
      <c r="B125" s="7">
        <v>70</v>
      </c>
      <c r="C125" s="7">
        <v>2</v>
      </c>
      <c r="D125" s="8">
        <v>11.12</v>
      </c>
      <c r="E125" s="8">
        <v>1.66</v>
      </c>
      <c r="F125" s="8">
        <v>14.28</v>
      </c>
      <c r="G125" s="9">
        <v>184.85</v>
      </c>
      <c r="H125" s="7">
        <v>0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>
      <c r="A126" s="7">
        <v>179</v>
      </c>
      <c r="B126" s="7">
        <v>72</v>
      </c>
      <c r="C126" s="7">
        <v>2</v>
      </c>
      <c r="D126" s="8">
        <v>15.01</v>
      </c>
      <c r="E126" s="8">
        <v>2.77</v>
      </c>
      <c r="F126" s="8">
        <v>18.08</v>
      </c>
      <c r="G126" s="9">
        <v>188.93</v>
      </c>
      <c r="H126" s="7">
        <v>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>
      <c r="A127" s="7">
        <v>179</v>
      </c>
      <c r="B127" s="7">
        <v>75</v>
      </c>
      <c r="C127" s="7">
        <v>2</v>
      </c>
      <c r="D127" s="8">
        <v>17.03</v>
      </c>
      <c r="E127" s="8">
        <v>2.86</v>
      </c>
      <c r="F127" s="8">
        <v>17.87</v>
      </c>
      <c r="G127" s="9">
        <v>195.38</v>
      </c>
      <c r="H127" s="7">
        <v>0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>
      <c r="A128" s="7">
        <v>179</v>
      </c>
      <c r="B128" s="7">
        <v>76</v>
      </c>
      <c r="C128" s="7">
        <v>2</v>
      </c>
      <c r="D128" s="8">
        <v>14.08</v>
      </c>
      <c r="E128" s="8">
        <v>2.34</v>
      </c>
      <c r="F128" s="8">
        <v>15.79</v>
      </c>
      <c r="G128" s="9">
        <v>195.6</v>
      </c>
      <c r="H128" s="7">
        <v>0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>
      <c r="A129" s="7">
        <v>179</v>
      </c>
      <c r="B129" s="7">
        <v>77</v>
      </c>
      <c r="C129" s="7">
        <v>2</v>
      </c>
      <c r="D129" s="8">
        <v>13.29</v>
      </c>
      <c r="E129" s="8">
        <v>2.06</v>
      </c>
      <c r="F129" s="8">
        <v>11.37</v>
      </c>
      <c r="G129" s="9">
        <v>198.15</v>
      </c>
      <c r="H129" s="7">
        <v>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>
      <c r="A130" s="7">
        <v>179</v>
      </c>
      <c r="B130" s="7">
        <v>78</v>
      </c>
      <c r="C130" s="7">
        <v>2</v>
      </c>
      <c r="D130" s="8">
        <v>16.75</v>
      </c>
      <c r="E130" s="8">
        <v>2.58</v>
      </c>
      <c r="F130" s="8">
        <v>13.38</v>
      </c>
      <c r="G130" s="9">
        <v>199.05</v>
      </c>
      <c r="H130" s="7">
        <v>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>
      <c r="A131" s="7">
        <v>179</v>
      </c>
      <c r="B131" s="7">
        <v>81</v>
      </c>
      <c r="C131" s="7">
        <v>2</v>
      </c>
      <c r="D131" s="8">
        <v>13.93</v>
      </c>
      <c r="E131" s="8">
        <v>2.4</v>
      </c>
      <c r="F131" s="8">
        <v>14.93</v>
      </c>
      <c r="G131" s="9">
        <v>204.72</v>
      </c>
      <c r="H131" s="7">
        <v>0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>
      <c r="A132" s="7">
        <v>179</v>
      </c>
      <c r="B132" s="7">
        <v>82</v>
      </c>
      <c r="C132" s="7">
        <v>2</v>
      </c>
      <c r="D132" s="8">
        <v>15.63</v>
      </c>
      <c r="E132" s="8">
        <v>2.67</v>
      </c>
      <c r="F132" s="8">
        <v>17.28</v>
      </c>
      <c r="G132" s="9">
        <v>206.29</v>
      </c>
      <c r="H132" s="7">
        <v>0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>
      <c r="A133" s="7">
        <v>179</v>
      </c>
      <c r="B133" s="7">
        <v>84</v>
      </c>
      <c r="C133" s="7">
        <v>2</v>
      </c>
      <c r="D133" s="8">
        <v>11.48</v>
      </c>
      <c r="E133" s="8">
        <v>2.18</v>
      </c>
      <c r="F133" s="8">
        <v>20.32</v>
      </c>
      <c r="G133" s="9">
        <v>207.63</v>
      </c>
      <c r="H133" s="7">
        <v>0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>
      <c r="A134" s="7">
        <v>179</v>
      </c>
      <c r="B134" s="7">
        <v>85</v>
      </c>
      <c r="C134" s="7">
        <v>2</v>
      </c>
      <c r="D134" s="8">
        <v>13.23</v>
      </c>
      <c r="E134" s="8">
        <v>2.44</v>
      </c>
      <c r="F134" s="8">
        <v>19.24</v>
      </c>
      <c r="G134" s="9">
        <v>208.34</v>
      </c>
      <c r="H134" s="7">
        <v>0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>
      <c r="A135" s="7">
        <v>179</v>
      </c>
      <c r="B135" s="7">
        <v>87</v>
      </c>
      <c r="C135" s="7">
        <v>2</v>
      </c>
      <c r="D135" s="8">
        <v>15.55</v>
      </c>
      <c r="E135" s="8">
        <v>2.65</v>
      </c>
      <c r="F135" s="8">
        <v>14.92</v>
      </c>
      <c r="G135" s="9">
        <v>219.83</v>
      </c>
      <c r="H135" s="7">
        <v>0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>
      <c r="A136" s="7">
        <v>179</v>
      </c>
      <c r="B136" s="7">
        <v>89</v>
      </c>
      <c r="C136" s="7">
        <v>2</v>
      </c>
      <c r="D136" s="8">
        <v>13.75</v>
      </c>
      <c r="E136" s="8">
        <v>2.75</v>
      </c>
      <c r="F136" s="8">
        <v>11.97</v>
      </c>
      <c r="G136" s="9">
        <v>220.73</v>
      </c>
      <c r="H136" s="7">
        <v>0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>
      <c r="A137" s="7">
        <v>179</v>
      </c>
      <c r="B137" s="7">
        <v>90</v>
      </c>
      <c r="C137" s="7">
        <v>2</v>
      </c>
      <c r="D137" s="8">
        <v>15.04</v>
      </c>
      <c r="E137" s="8">
        <v>2.95</v>
      </c>
      <c r="F137" s="8">
        <v>13.33</v>
      </c>
      <c r="G137" s="9">
        <v>226.34</v>
      </c>
      <c r="H137" s="7">
        <v>0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>
      <c r="A138" s="7">
        <v>179</v>
      </c>
      <c r="B138" s="7">
        <v>93</v>
      </c>
      <c r="C138" s="7">
        <v>2</v>
      </c>
      <c r="D138" s="8">
        <v>15.57</v>
      </c>
      <c r="E138" s="8">
        <v>2.77</v>
      </c>
      <c r="F138" s="8">
        <v>12.61</v>
      </c>
      <c r="G138" s="9">
        <v>235.05</v>
      </c>
      <c r="H138" s="7">
        <v>0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>
      <c r="A139" s="7">
        <v>179</v>
      </c>
      <c r="B139" s="7">
        <v>98</v>
      </c>
      <c r="C139" s="7">
        <v>2</v>
      </c>
      <c r="D139" s="8">
        <v>17.19</v>
      </c>
      <c r="E139" s="8">
        <v>2.62</v>
      </c>
      <c r="F139" s="8">
        <v>12.87</v>
      </c>
      <c r="G139" s="9">
        <v>259</v>
      </c>
      <c r="H139" s="7">
        <v>0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>
      <c r="A140" s="7">
        <v>179</v>
      </c>
      <c r="B140" s="7">
        <v>101</v>
      </c>
      <c r="C140" s="7">
        <v>2</v>
      </c>
      <c r="D140" s="8">
        <v>16.54</v>
      </c>
      <c r="E140" s="8">
        <v>2.9</v>
      </c>
      <c r="F140" s="8">
        <v>12.92</v>
      </c>
      <c r="G140" s="9">
        <v>269.01</v>
      </c>
      <c r="H140" s="7">
        <v>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>
      <c r="A141" s="7">
        <v>179</v>
      </c>
      <c r="B141" s="7">
        <v>103</v>
      </c>
      <c r="C141" s="7">
        <v>2</v>
      </c>
      <c r="D141" s="8">
        <v>11.02</v>
      </c>
      <c r="E141" s="8">
        <v>2.17</v>
      </c>
      <c r="F141" s="8">
        <v>12.97</v>
      </c>
      <c r="G141" s="9">
        <v>275.11</v>
      </c>
      <c r="H141" s="7">
        <v>0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>
      <c r="A142" s="7">
        <v>179</v>
      </c>
      <c r="B142" s="7">
        <v>106</v>
      </c>
      <c r="C142" s="7">
        <v>2</v>
      </c>
      <c r="D142" s="8">
        <v>15.03</v>
      </c>
      <c r="E142" s="8">
        <v>2.69</v>
      </c>
      <c r="F142" s="8">
        <v>13.55</v>
      </c>
      <c r="G142" s="9">
        <v>278.68</v>
      </c>
      <c r="H142" s="7">
        <v>0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>
      <c r="A143" s="7">
        <v>179</v>
      </c>
      <c r="B143" s="7">
        <v>108</v>
      </c>
      <c r="C143" s="7">
        <v>2</v>
      </c>
      <c r="D143" s="8">
        <v>16.31</v>
      </c>
      <c r="E143" s="8">
        <v>2.93</v>
      </c>
      <c r="F143" s="8">
        <v>13.92</v>
      </c>
      <c r="G143" s="9">
        <v>287.08</v>
      </c>
      <c r="H143" s="7">
        <v>0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>
      <c r="A144" s="7">
        <v>179</v>
      </c>
      <c r="B144" s="7">
        <v>109</v>
      </c>
      <c r="C144" s="7">
        <v>2</v>
      </c>
      <c r="D144" s="8">
        <v>14.31</v>
      </c>
      <c r="E144" s="8">
        <v>2.44</v>
      </c>
      <c r="F144" s="8">
        <v>11.95</v>
      </c>
      <c r="G144" s="9">
        <v>289.87</v>
      </c>
      <c r="H144" s="7">
        <v>0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>
      <c r="A145" s="7">
        <v>179</v>
      </c>
      <c r="B145" s="7">
        <v>112</v>
      </c>
      <c r="C145" s="7">
        <v>2</v>
      </c>
      <c r="D145" s="8">
        <v>16.04</v>
      </c>
      <c r="E145" s="8">
        <v>2.59</v>
      </c>
      <c r="F145" s="8">
        <v>12.82</v>
      </c>
      <c r="G145" s="9">
        <v>298.69</v>
      </c>
      <c r="H145" s="7">
        <v>0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>
      <c r="A146" s="7">
        <v>179</v>
      </c>
      <c r="B146" s="7">
        <v>115</v>
      </c>
      <c r="C146" s="7">
        <v>2</v>
      </c>
      <c r="D146" s="8">
        <v>12.61</v>
      </c>
      <c r="E146" s="8">
        <v>2.23</v>
      </c>
      <c r="F146" s="8">
        <v>12.12</v>
      </c>
      <c r="G146" s="9">
        <v>309.3</v>
      </c>
      <c r="H146" s="7">
        <v>0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>
      <c r="A147" s="7">
        <v>179</v>
      </c>
      <c r="B147" s="7">
        <v>124</v>
      </c>
      <c r="C147" s="7">
        <v>3</v>
      </c>
      <c r="D147" s="8">
        <v>10.83</v>
      </c>
      <c r="E147" s="8">
        <v>2.39</v>
      </c>
      <c r="F147" s="8">
        <v>12.68</v>
      </c>
      <c r="G147" s="9">
        <v>345.38</v>
      </c>
      <c r="H147" s="7">
        <v>0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>
      <c r="A148" s="16"/>
      <c r="B148" s="16"/>
      <c r="C148" s="16"/>
      <c r="D148" s="17"/>
      <c r="E148" s="17"/>
      <c r="F148" s="17"/>
      <c r="G148" s="18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12.75">
      <c r="A149" s="16"/>
      <c r="B149" s="16"/>
      <c r="C149" s="16"/>
      <c r="D149" s="17"/>
      <c r="E149" s="17"/>
      <c r="F149" s="17"/>
      <c r="G149" s="18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2.75">
      <c r="A150" s="16"/>
      <c r="B150" s="16"/>
      <c r="C150" s="16"/>
      <c r="D150" s="17"/>
      <c r="E150" s="17"/>
      <c r="F150" s="17"/>
      <c r="G150" s="18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2.75">
      <c r="A151" s="16"/>
      <c r="B151" s="16"/>
      <c r="C151" s="16"/>
      <c r="D151" s="17"/>
      <c r="E151" s="17"/>
      <c r="F151" s="17"/>
      <c r="G151" s="18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12.75">
      <c r="A152" s="16"/>
      <c r="B152" s="16"/>
      <c r="C152" s="16"/>
      <c r="D152" s="17"/>
      <c r="E152" s="17"/>
      <c r="F152" s="17"/>
      <c r="G152" s="18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2.75">
      <c r="A153" s="16"/>
      <c r="B153" s="16"/>
      <c r="C153" s="16"/>
      <c r="D153" s="17"/>
      <c r="E153" s="17"/>
      <c r="F153" s="17"/>
      <c r="G153" s="18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12.75">
      <c r="A154" s="16"/>
      <c r="B154" s="16"/>
      <c r="C154" s="16"/>
      <c r="D154" s="17"/>
      <c r="E154" s="17"/>
      <c r="F154" s="17"/>
      <c r="G154" s="18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2.75">
      <c r="A155" s="16"/>
      <c r="B155" s="16"/>
      <c r="C155" s="16"/>
      <c r="D155" s="17"/>
      <c r="E155" s="17"/>
      <c r="F155" s="17"/>
      <c r="G155" s="18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12.75">
      <c r="A156" s="16"/>
      <c r="B156" s="16"/>
      <c r="C156" s="16"/>
      <c r="D156" s="17"/>
      <c r="E156" s="17"/>
      <c r="F156" s="17"/>
      <c r="G156" s="18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12.75">
      <c r="A157" s="16"/>
      <c r="B157" s="16"/>
      <c r="C157" s="16"/>
      <c r="D157" s="17"/>
      <c r="E157" s="17"/>
      <c r="F157" s="17"/>
      <c r="G157" s="18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12.75">
      <c r="A158" s="16"/>
      <c r="B158" s="16"/>
      <c r="C158" s="16"/>
      <c r="D158" s="17"/>
      <c r="E158" s="17"/>
      <c r="F158" s="17"/>
      <c r="G158" s="18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12.75">
      <c r="A159" s="16"/>
      <c r="B159" s="16"/>
      <c r="C159" s="16"/>
      <c r="D159" s="17"/>
      <c r="E159" s="17"/>
      <c r="F159" s="17"/>
      <c r="G159" s="18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2.75">
      <c r="A160" s="16"/>
      <c r="B160" s="16"/>
      <c r="C160" s="16"/>
      <c r="D160" s="17"/>
      <c r="E160" s="17"/>
      <c r="F160" s="17"/>
      <c r="G160" s="18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2.75">
      <c r="A161" s="16"/>
      <c r="B161" s="16"/>
      <c r="C161" s="16"/>
      <c r="D161" s="17"/>
      <c r="E161" s="17"/>
      <c r="F161" s="17"/>
      <c r="G161" s="18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12.75">
      <c r="A162" s="16"/>
      <c r="B162" s="16"/>
      <c r="C162" s="16"/>
      <c r="D162" s="17"/>
      <c r="E162" s="17"/>
      <c r="F162" s="17"/>
      <c r="G162" s="18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2.75">
      <c r="A163" s="16"/>
      <c r="B163" s="16"/>
      <c r="C163" s="16"/>
      <c r="D163" s="17"/>
      <c r="E163" s="17"/>
      <c r="F163" s="17"/>
      <c r="G163" s="18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</sheetData>
  <printOptions/>
  <pageMargins left="0.3937007874015748" right="0.3937007874015748" top="0.5905511811023623" bottom="0.3937007874015748" header="0.31496062992125984" footer="0.31496062992125984"/>
  <pageSetup horizontalDpi="300" verticalDpi="300" orientation="landscape" paperSize="9" r:id="rId1"/>
  <headerFooter alignWithMargins="0">
    <oddHeader>&amp;LMittaaja:&amp;CPVM: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jhmuston</dc:creator>
  <cp:keywords/>
  <dc:description/>
  <cp:lastModifiedBy>jhmuston</cp:lastModifiedBy>
  <cp:lastPrinted>2007-05-15T11:59:13Z</cp:lastPrinted>
  <dcterms:created xsi:type="dcterms:W3CDTF">2007-05-02T15:52:21Z</dcterms:created>
  <dcterms:modified xsi:type="dcterms:W3CDTF">2007-05-15T11:59:43Z</dcterms:modified>
  <cp:category/>
  <cp:version/>
  <cp:contentType/>
  <cp:contentStatus/>
</cp:coreProperties>
</file>