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lkka\AppData\Local\Temp\scp17197\home\ad\web\k\korpela\MARV1_2014\Muut_koealat\Mittaustulokset\"/>
    </mc:Choice>
  </mc:AlternateContent>
  <xr:revisionPtr revIDLastSave="0" documentId="13_ncr:1_{582CE176-BB4C-4F46-8146-43B102BACE1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maastolomake" sheetId="1" r:id="rId1"/>
    <sheet name="lara_valinta" sheetId="2" r:id="rId2"/>
    <sheet name="lara_maastolomake" sheetId="3" r:id="rId3"/>
  </sheets>
  <definedNames>
    <definedName name="_xlnm._FilterDatabase" localSheetId="2" hidden="1">lara_maastolomake!$B$1:$S$285</definedName>
    <definedName name="_xlnm._FilterDatabase" localSheetId="0" hidden="1">maastolomake!$A$1:$AJ$285</definedName>
    <definedName name="_xlnm.Print_Titles" localSheetId="0">maastolomake!$1:$1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7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" i="1"/>
  <c r="N9" i="3"/>
  <c r="N18" i="3"/>
  <c r="N19" i="3"/>
  <c r="N21" i="3"/>
  <c r="N51" i="3"/>
  <c r="N66" i="3"/>
  <c r="N68" i="3"/>
  <c r="N104" i="3"/>
  <c r="N106" i="3"/>
  <c r="N112" i="3"/>
  <c r="N114" i="3"/>
  <c r="N115" i="3"/>
  <c r="N120" i="3"/>
  <c r="N124" i="3"/>
  <c r="N125" i="3"/>
  <c r="N126" i="3"/>
  <c r="N129" i="3"/>
  <c r="N150" i="3"/>
  <c r="N157" i="3"/>
  <c r="N158" i="3"/>
  <c r="N180" i="3"/>
  <c r="N186" i="3"/>
  <c r="N188" i="3"/>
  <c r="N204" i="3"/>
  <c r="N205" i="3"/>
  <c r="N207" i="3"/>
  <c r="N216" i="3"/>
  <c r="N219" i="3"/>
  <c r="N231" i="3"/>
  <c r="N240" i="3"/>
  <c r="N265" i="3"/>
  <c r="N268" i="3"/>
  <c r="N281" i="3"/>
  <c r="K174" i="2"/>
  <c r="K228" i="2"/>
  <c r="K18" i="2"/>
  <c r="K23" i="2"/>
  <c r="K26" i="2"/>
  <c r="K180" i="2"/>
  <c r="K34" i="2"/>
  <c r="K39" i="2"/>
  <c r="K184" i="2"/>
  <c r="K47" i="2"/>
  <c r="K274" i="2"/>
  <c r="K186" i="2"/>
  <c r="K246" i="2"/>
  <c r="K61" i="2"/>
  <c r="K190" i="2"/>
  <c r="K69" i="2"/>
  <c r="J193" i="2"/>
  <c r="K266" i="2"/>
  <c r="J74" i="2"/>
  <c r="K77" i="2"/>
  <c r="J79" i="2"/>
  <c r="K194" i="2"/>
  <c r="J195" i="2"/>
  <c r="K225" i="2"/>
  <c r="J262" i="2"/>
  <c r="K83" i="2"/>
  <c r="J197" i="2"/>
  <c r="K86" i="2"/>
  <c r="J250" i="2"/>
  <c r="K90" i="2"/>
  <c r="J198" i="2"/>
  <c r="K94" i="2"/>
  <c r="J200" i="2"/>
  <c r="K97" i="2"/>
  <c r="J201" i="2"/>
  <c r="K263" i="2"/>
  <c r="J103" i="2"/>
  <c r="K106" i="2"/>
  <c r="J108" i="2"/>
  <c r="K111" i="2"/>
  <c r="J204" i="2"/>
  <c r="K205" i="2"/>
  <c r="J2" i="2"/>
  <c r="K117" i="2"/>
  <c r="J207" i="2"/>
  <c r="K277" i="2"/>
  <c r="J123" i="2"/>
  <c r="K126" i="2"/>
  <c r="J128" i="2"/>
  <c r="K130" i="2"/>
  <c r="J132" i="2"/>
  <c r="K133" i="2"/>
  <c r="J237" i="2"/>
  <c r="J135" i="2"/>
  <c r="J136" i="2"/>
  <c r="K137" i="2"/>
  <c r="J140" i="2"/>
  <c r="J270" i="2"/>
  <c r="J141" i="2"/>
  <c r="K142" i="2"/>
  <c r="J144" i="2"/>
  <c r="J209" i="2"/>
  <c r="J210" i="2"/>
  <c r="K145" i="2"/>
  <c r="J211" i="2"/>
  <c r="J147" i="2"/>
  <c r="J148" i="2"/>
  <c r="K3" i="2"/>
  <c r="J4" i="2"/>
  <c r="J6" i="2"/>
  <c r="K6" i="2"/>
  <c r="J149" i="2"/>
  <c r="K7" i="2"/>
  <c r="J150" i="2"/>
  <c r="J281" i="2"/>
  <c r="K281" i="2"/>
  <c r="J151" i="2"/>
  <c r="K248" i="2"/>
  <c r="J214" i="2"/>
  <c r="J153" i="2"/>
  <c r="K153" i="2"/>
  <c r="J154" i="2"/>
  <c r="K155" i="2"/>
  <c r="J157" i="2"/>
  <c r="J216" i="2"/>
  <c r="K216" i="2"/>
  <c r="J158" i="2"/>
  <c r="K159" i="2"/>
  <c r="J239" i="2"/>
  <c r="J218" i="2"/>
  <c r="K218" i="2"/>
  <c r="J245" i="2"/>
  <c r="K161" i="2"/>
  <c r="J162" i="2"/>
  <c r="J220" i="2"/>
  <c r="K220" i="2"/>
  <c r="J271" i="2"/>
  <c r="K163" i="2"/>
  <c r="J165" i="2"/>
  <c r="J241" i="2"/>
  <c r="K241" i="2"/>
  <c r="J221" i="2"/>
  <c r="K166" i="2"/>
  <c r="J242" i="2"/>
  <c r="J169" i="2"/>
  <c r="K169" i="2"/>
  <c r="J222" i="2"/>
  <c r="K243" i="2"/>
  <c r="J272" i="2"/>
  <c r="J171" i="2"/>
  <c r="L171" i="2" s="1"/>
  <c r="N282" i="3" s="1"/>
  <c r="K171" i="2"/>
  <c r="J244" i="2"/>
  <c r="K224" i="2"/>
  <c r="O13" i="2"/>
  <c r="N13" i="2"/>
  <c r="O12" i="2"/>
  <c r="N12" i="2"/>
  <c r="O11" i="2"/>
  <c r="N11" i="2"/>
  <c r="O10" i="2"/>
  <c r="O9" i="2"/>
  <c r="N5" i="2"/>
  <c r="K12" i="2" s="1"/>
  <c r="Y3" i="1"/>
  <c r="Z3" i="1"/>
  <c r="Y4" i="1"/>
  <c r="Z4" i="1"/>
  <c r="Y5" i="1"/>
  <c r="Z5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Y18" i="1"/>
  <c r="Z18" i="1"/>
  <c r="Y19" i="1"/>
  <c r="Z19" i="1"/>
  <c r="Y20" i="1"/>
  <c r="Z20" i="1"/>
  <c r="Y21" i="1"/>
  <c r="Z21" i="1"/>
  <c r="Y22" i="1"/>
  <c r="Z22" i="1"/>
  <c r="Y23" i="1"/>
  <c r="Z23" i="1"/>
  <c r="Y24" i="1"/>
  <c r="Z24" i="1"/>
  <c r="Y25" i="1"/>
  <c r="Z25" i="1"/>
  <c r="Y26" i="1"/>
  <c r="Z26" i="1"/>
  <c r="Y27" i="1"/>
  <c r="Z27" i="1"/>
  <c r="Y28" i="1"/>
  <c r="Z28" i="1"/>
  <c r="Y29" i="1"/>
  <c r="Z29" i="1"/>
  <c r="Y30" i="1"/>
  <c r="Z30" i="1"/>
  <c r="Y31" i="1"/>
  <c r="Z31" i="1"/>
  <c r="Y32" i="1"/>
  <c r="Z32" i="1"/>
  <c r="Y33" i="1"/>
  <c r="Z33" i="1"/>
  <c r="Y34" i="1"/>
  <c r="Z34" i="1"/>
  <c r="Y35" i="1"/>
  <c r="Z35" i="1"/>
  <c r="Y36" i="1"/>
  <c r="Z36" i="1"/>
  <c r="Y37" i="1"/>
  <c r="Z37" i="1"/>
  <c r="Y38" i="1"/>
  <c r="Z38" i="1"/>
  <c r="Y39" i="1"/>
  <c r="Z39" i="1"/>
  <c r="Y40" i="1"/>
  <c r="Z40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Y55" i="1"/>
  <c r="Z55" i="1"/>
  <c r="Y56" i="1"/>
  <c r="Z56" i="1"/>
  <c r="Y57" i="1"/>
  <c r="Z57" i="1"/>
  <c r="Y58" i="1"/>
  <c r="Z58" i="1"/>
  <c r="Y59" i="1"/>
  <c r="Z59" i="1"/>
  <c r="Y60" i="1"/>
  <c r="Z60" i="1"/>
  <c r="Y61" i="1"/>
  <c r="Z61" i="1"/>
  <c r="Y62" i="1"/>
  <c r="Z62" i="1"/>
  <c r="Y63" i="1"/>
  <c r="Z63" i="1"/>
  <c r="Y64" i="1"/>
  <c r="Z64" i="1"/>
  <c r="Y65" i="1"/>
  <c r="Z65" i="1"/>
  <c r="Y66" i="1"/>
  <c r="Z66" i="1"/>
  <c r="Y67" i="1"/>
  <c r="Z67" i="1"/>
  <c r="Y68" i="1"/>
  <c r="Z68" i="1"/>
  <c r="Y69" i="1"/>
  <c r="Z69" i="1"/>
  <c r="Y70" i="1"/>
  <c r="Z70" i="1"/>
  <c r="Y71" i="1"/>
  <c r="Z71" i="1"/>
  <c r="Y72" i="1"/>
  <c r="Z72" i="1"/>
  <c r="Y73" i="1"/>
  <c r="Z73" i="1"/>
  <c r="Y74" i="1"/>
  <c r="Z74" i="1"/>
  <c r="Y75" i="1"/>
  <c r="Z75" i="1"/>
  <c r="Y76" i="1"/>
  <c r="Z76" i="1"/>
  <c r="Y77" i="1"/>
  <c r="Z77" i="1"/>
  <c r="Y78" i="1"/>
  <c r="Z78" i="1"/>
  <c r="Y79" i="1"/>
  <c r="Z79" i="1"/>
  <c r="Y80" i="1"/>
  <c r="Z80" i="1"/>
  <c r="Y81" i="1"/>
  <c r="Z81" i="1"/>
  <c r="Y82" i="1"/>
  <c r="Z82" i="1"/>
  <c r="Y83" i="1"/>
  <c r="Z83" i="1"/>
  <c r="Y84" i="1"/>
  <c r="Z84" i="1"/>
  <c r="Y85" i="1"/>
  <c r="Z85" i="1"/>
  <c r="Y86" i="1"/>
  <c r="Z86" i="1"/>
  <c r="Y87" i="1"/>
  <c r="Z87" i="1"/>
  <c r="Y88" i="1"/>
  <c r="Z88" i="1"/>
  <c r="Y89" i="1"/>
  <c r="Z89" i="1"/>
  <c r="Y90" i="1"/>
  <c r="Z90" i="1"/>
  <c r="Y91" i="1"/>
  <c r="Z91" i="1"/>
  <c r="Y92" i="1"/>
  <c r="Z92" i="1"/>
  <c r="Y93" i="1"/>
  <c r="Z93" i="1"/>
  <c r="Y94" i="1"/>
  <c r="Z94" i="1"/>
  <c r="Y95" i="1"/>
  <c r="Z95" i="1"/>
  <c r="Y96" i="1"/>
  <c r="Z96" i="1"/>
  <c r="Y97" i="1"/>
  <c r="Z97" i="1"/>
  <c r="Y98" i="1"/>
  <c r="Z98" i="1"/>
  <c r="Y99" i="1"/>
  <c r="Z99" i="1"/>
  <c r="Y100" i="1"/>
  <c r="Z100" i="1"/>
  <c r="Y101" i="1"/>
  <c r="Z101" i="1"/>
  <c r="Y102" i="1"/>
  <c r="Z102" i="1"/>
  <c r="Y103" i="1"/>
  <c r="Z103" i="1"/>
  <c r="Y104" i="1"/>
  <c r="Z104" i="1"/>
  <c r="Y105" i="1"/>
  <c r="Z105" i="1"/>
  <c r="Y106" i="1"/>
  <c r="Z106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Z182" i="1"/>
  <c r="Y183" i="1"/>
  <c r="Z183" i="1"/>
  <c r="Y184" i="1"/>
  <c r="Z184" i="1"/>
  <c r="Y185" i="1"/>
  <c r="Z185" i="1"/>
  <c r="Y186" i="1"/>
  <c r="Z186" i="1"/>
  <c r="Y187" i="1"/>
  <c r="Z187" i="1"/>
  <c r="Y188" i="1"/>
  <c r="Z188" i="1"/>
  <c r="Y189" i="1"/>
  <c r="Z189" i="1"/>
  <c r="Y190" i="1"/>
  <c r="Z190" i="1"/>
  <c r="Y191" i="1"/>
  <c r="Z191" i="1"/>
  <c r="Y192" i="1"/>
  <c r="Z192" i="1"/>
  <c r="Y193" i="1"/>
  <c r="Z193" i="1"/>
  <c r="Y194" i="1"/>
  <c r="Z194" i="1"/>
  <c r="Y195" i="1"/>
  <c r="Z195" i="1"/>
  <c r="Y196" i="1"/>
  <c r="Z196" i="1"/>
  <c r="Y197" i="1"/>
  <c r="Z197" i="1"/>
  <c r="Y198" i="1"/>
  <c r="Z198" i="1"/>
  <c r="Y199" i="1"/>
  <c r="Z199" i="1"/>
  <c r="Y200" i="1"/>
  <c r="Z200" i="1"/>
  <c r="Y201" i="1"/>
  <c r="Z201" i="1"/>
  <c r="Y202" i="1"/>
  <c r="Z202" i="1"/>
  <c r="Y203" i="1"/>
  <c r="Z203" i="1"/>
  <c r="Y204" i="1"/>
  <c r="Z204" i="1"/>
  <c r="Y205" i="1"/>
  <c r="Z205" i="1"/>
  <c r="Y206" i="1"/>
  <c r="Z206" i="1"/>
  <c r="Y207" i="1"/>
  <c r="Z207" i="1"/>
  <c r="Y208" i="1"/>
  <c r="Z208" i="1"/>
  <c r="Y209" i="1"/>
  <c r="Z209" i="1"/>
  <c r="Y210" i="1"/>
  <c r="Z210" i="1"/>
  <c r="Y211" i="1"/>
  <c r="Z211" i="1"/>
  <c r="Y212" i="1"/>
  <c r="Z212" i="1"/>
  <c r="Y213" i="1"/>
  <c r="Z213" i="1"/>
  <c r="Y214" i="1"/>
  <c r="Z214" i="1"/>
  <c r="Y215" i="1"/>
  <c r="Z215" i="1"/>
  <c r="Y216" i="1"/>
  <c r="Z216" i="1"/>
  <c r="Y217" i="1"/>
  <c r="Z217" i="1"/>
  <c r="Y218" i="1"/>
  <c r="Z218" i="1"/>
  <c r="Y219" i="1"/>
  <c r="Z219" i="1"/>
  <c r="Y220" i="1"/>
  <c r="Z220" i="1"/>
  <c r="Y221" i="1"/>
  <c r="Z221" i="1"/>
  <c r="Y222" i="1"/>
  <c r="Z222" i="1"/>
  <c r="Y223" i="1"/>
  <c r="Z223" i="1"/>
  <c r="Y224" i="1"/>
  <c r="Z224" i="1"/>
  <c r="Y225" i="1"/>
  <c r="Z225" i="1"/>
  <c r="Y226" i="1"/>
  <c r="Z226" i="1"/>
  <c r="Y227" i="1"/>
  <c r="Z227" i="1"/>
  <c r="Y228" i="1"/>
  <c r="Z228" i="1"/>
  <c r="Y229" i="1"/>
  <c r="Z229" i="1"/>
  <c r="Y230" i="1"/>
  <c r="Z230" i="1"/>
  <c r="Y231" i="1"/>
  <c r="Z231" i="1"/>
  <c r="Y232" i="1"/>
  <c r="Z232" i="1"/>
  <c r="Y233" i="1"/>
  <c r="Z233" i="1"/>
  <c r="Y234" i="1"/>
  <c r="Z234" i="1"/>
  <c r="Y235" i="1"/>
  <c r="Z235" i="1"/>
  <c r="Y236" i="1"/>
  <c r="Z236" i="1"/>
  <c r="Y237" i="1"/>
  <c r="Z237" i="1"/>
  <c r="Y238" i="1"/>
  <c r="Z238" i="1"/>
  <c r="Y239" i="1"/>
  <c r="Z239" i="1"/>
  <c r="Y240" i="1"/>
  <c r="Z240" i="1"/>
  <c r="Y241" i="1"/>
  <c r="Z241" i="1"/>
  <c r="Y242" i="1"/>
  <c r="Z242" i="1"/>
  <c r="Y243" i="1"/>
  <c r="Z243" i="1"/>
  <c r="Y244" i="1"/>
  <c r="Z244" i="1"/>
  <c r="Y245" i="1"/>
  <c r="Z245" i="1"/>
  <c r="Y246" i="1"/>
  <c r="Z246" i="1"/>
  <c r="Y247" i="1"/>
  <c r="Z247" i="1"/>
  <c r="Y248" i="1"/>
  <c r="Z248" i="1"/>
  <c r="Y249" i="1"/>
  <c r="Z249" i="1"/>
  <c r="Y250" i="1"/>
  <c r="Z250" i="1"/>
  <c r="Y251" i="1"/>
  <c r="Z251" i="1"/>
  <c r="Y252" i="1"/>
  <c r="Z252" i="1"/>
  <c r="Y253" i="1"/>
  <c r="Z253" i="1"/>
  <c r="Y254" i="1"/>
  <c r="Z254" i="1"/>
  <c r="Y255" i="1"/>
  <c r="Z255" i="1"/>
  <c r="Y256" i="1"/>
  <c r="Z256" i="1"/>
  <c r="Y257" i="1"/>
  <c r="Z257" i="1"/>
  <c r="Y258" i="1"/>
  <c r="Z258" i="1"/>
  <c r="Y259" i="1"/>
  <c r="Z259" i="1"/>
  <c r="Y260" i="1"/>
  <c r="Z260" i="1"/>
  <c r="Y261" i="1"/>
  <c r="Z261" i="1"/>
  <c r="Y262" i="1"/>
  <c r="Z262" i="1"/>
  <c r="Y263" i="1"/>
  <c r="Z263" i="1"/>
  <c r="Y264" i="1"/>
  <c r="Z264" i="1"/>
  <c r="Y265" i="1"/>
  <c r="Z265" i="1"/>
  <c r="Y266" i="1"/>
  <c r="Z266" i="1"/>
  <c r="Y267" i="1"/>
  <c r="Z267" i="1"/>
  <c r="Y268" i="1"/>
  <c r="Z268" i="1"/>
  <c r="Y269" i="1"/>
  <c r="Z269" i="1"/>
  <c r="Y270" i="1"/>
  <c r="Z270" i="1"/>
  <c r="Y271" i="1"/>
  <c r="Z271" i="1"/>
  <c r="Y272" i="1"/>
  <c r="Z272" i="1"/>
  <c r="Y273" i="1"/>
  <c r="Z273" i="1"/>
  <c r="Y274" i="1"/>
  <c r="Z274" i="1"/>
  <c r="Y275" i="1"/>
  <c r="Z275" i="1"/>
  <c r="Y276" i="1"/>
  <c r="Z276" i="1"/>
  <c r="Y277" i="1"/>
  <c r="Z277" i="1"/>
  <c r="Y278" i="1"/>
  <c r="Z278" i="1"/>
  <c r="Y279" i="1"/>
  <c r="Z279" i="1"/>
  <c r="Y280" i="1"/>
  <c r="Z280" i="1"/>
  <c r="Y281" i="1"/>
  <c r="Z281" i="1"/>
  <c r="Y282" i="1"/>
  <c r="Z282" i="1"/>
  <c r="Y283" i="1"/>
  <c r="Z283" i="1"/>
  <c r="Y284" i="1"/>
  <c r="Z284" i="1"/>
  <c r="Y285" i="1"/>
  <c r="Z285" i="1"/>
  <c r="Z2" i="1"/>
  <c r="Y2" i="1"/>
  <c r="J278" i="2" l="1"/>
  <c r="J129" i="2"/>
  <c r="J124" i="2"/>
  <c r="J264" i="2"/>
  <c r="J257" i="2"/>
  <c r="J113" i="2"/>
  <c r="J109" i="2"/>
  <c r="J104" i="2"/>
  <c r="J100" i="2"/>
  <c r="J256" i="2"/>
  <c r="J93" i="2"/>
  <c r="J88" i="2"/>
  <c r="J84" i="2"/>
  <c r="J276" i="2"/>
  <c r="J254" i="2"/>
  <c r="J261" i="2"/>
  <c r="J75" i="2"/>
  <c r="J71" i="2"/>
  <c r="J68" i="2"/>
  <c r="L68" i="2" s="1"/>
  <c r="N96" i="3" s="1"/>
  <c r="J63" i="2"/>
  <c r="J59" i="2"/>
  <c r="J56" i="2"/>
  <c r="J52" i="2"/>
  <c r="J273" i="2"/>
  <c r="J45" i="2"/>
  <c r="J230" i="2"/>
  <c r="J37" i="2"/>
  <c r="J32" i="2"/>
  <c r="J178" i="2"/>
  <c r="J24" i="2"/>
  <c r="J21" i="2"/>
  <c r="L21" i="2" s="1"/>
  <c r="N24" i="3" s="1"/>
  <c r="J258" i="2"/>
  <c r="J14" i="2"/>
  <c r="J12" i="2"/>
  <c r="L12" i="2" s="1"/>
  <c r="N6" i="3" s="1"/>
  <c r="K272" i="2"/>
  <c r="K242" i="2"/>
  <c r="K165" i="2"/>
  <c r="K162" i="2"/>
  <c r="K239" i="2"/>
  <c r="K157" i="2"/>
  <c r="K214" i="2"/>
  <c r="K150" i="2"/>
  <c r="K4" i="2"/>
  <c r="L4" i="2" s="1"/>
  <c r="N233" i="3" s="1"/>
  <c r="K211" i="2"/>
  <c r="L211" i="2" s="1"/>
  <c r="N227" i="3" s="1"/>
  <c r="K144" i="2"/>
  <c r="K140" i="2"/>
  <c r="K237" i="2"/>
  <c r="K132" i="2"/>
  <c r="K128" i="2"/>
  <c r="K123" i="2"/>
  <c r="K207" i="2"/>
  <c r="K2" i="2"/>
  <c r="L2" i="2" s="1"/>
  <c r="N179" i="3" s="1"/>
  <c r="K204" i="2"/>
  <c r="K108" i="2"/>
  <c r="K103" i="2"/>
  <c r="K201" i="2"/>
  <c r="L201" i="2" s="1"/>
  <c r="N155" i="3" s="1"/>
  <c r="K200" i="2"/>
  <c r="K198" i="2"/>
  <c r="L198" i="2" s="1"/>
  <c r="N143" i="3" s="1"/>
  <c r="K250" i="2"/>
  <c r="K197" i="2"/>
  <c r="K262" i="2"/>
  <c r="K195" i="2"/>
  <c r="K79" i="2"/>
  <c r="K74" i="2"/>
  <c r="L74" i="2" s="1"/>
  <c r="N107" i="3" s="1"/>
  <c r="K193" i="2"/>
  <c r="K67" i="2"/>
  <c r="K62" i="2"/>
  <c r="K58" i="2"/>
  <c r="K55" i="2"/>
  <c r="K231" i="2"/>
  <c r="L231" i="2" s="1"/>
  <c r="N71" i="3" s="1"/>
  <c r="K185" i="2"/>
  <c r="K44" i="2"/>
  <c r="K41" i="2"/>
  <c r="K36" i="2"/>
  <c r="K31" i="2"/>
  <c r="K29" i="2"/>
  <c r="K177" i="2"/>
  <c r="K20" i="2"/>
  <c r="K17" i="2"/>
  <c r="K227" i="2"/>
  <c r="L227" i="2" s="1"/>
  <c r="N11" i="3" s="1"/>
  <c r="K11" i="2"/>
  <c r="L111" i="2"/>
  <c r="N170" i="3" s="1"/>
  <c r="L162" i="2"/>
  <c r="N263" i="3" s="1"/>
  <c r="L214" i="2"/>
  <c r="N245" i="3" s="1"/>
  <c r="L250" i="2"/>
  <c r="N137" i="3" s="1"/>
  <c r="L197" i="2"/>
  <c r="N131" i="3" s="1"/>
  <c r="L193" i="2"/>
  <c r="N101" i="3" s="1"/>
  <c r="J67" i="2"/>
  <c r="L67" i="2" s="1"/>
  <c r="N95" i="3" s="1"/>
  <c r="J62" i="2"/>
  <c r="L62" i="2" s="1"/>
  <c r="N89" i="3" s="1"/>
  <c r="J58" i="2"/>
  <c r="J55" i="2"/>
  <c r="L55" i="2" s="1"/>
  <c r="N77" i="3" s="1"/>
  <c r="J231" i="2"/>
  <c r="J185" i="2"/>
  <c r="L185" i="2" s="1"/>
  <c r="N65" i="3" s="1"/>
  <c r="J44" i="2"/>
  <c r="J41" i="2"/>
  <c r="L41" i="2" s="1"/>
  <c r="N53" i="3" s="1"/>
  <c r="J36" i="2"/>
  <c r="J31" i="2"/>
  <c r="J29" i="2"/>
  <c r="J177" i="2"/>
  <c r="L177" i="2" s="1"/>
  <c r="N29" i="3" s="1"/>
  <c r="J20" i="2"/>
  <c r="L20" i="2" s="1"/>
  <c r="N23" i="3" s="1"/>
  <c r="J17" i="2"/>
  <c r="L17" i="2" s="1"/>
  <c r="N17" i="3" s="1"/>
  <c r="J227" i="2"/>
  <c r="J11" i="2"/>
  <c r="L242" i="2"/>
  <c r="N275" i="3" s="1"/>
  <c r="L150" i="2"/>
  <c r="N239" i="3" s="1"/>
  <c r="J9" i="2"/>
  <c r="K170" i="2"/>
  <c r="K168" i="2"/>
  <c r="K265" i="2"/>
  <c r="K219" i="2"/>
  <c r="K160" i="2"/>
  <c r="K215" i="2"/>
  <c r="K152" i="2"/>
  <c r="K212" i="2"/>
  <c r="L212" i="2" s="1"/>
  <c r="N238" i="3" s="1"/>
  <c r="K5" i="2"/>
  <c r="K146" i="2"/>
  <c r="K143" i="2"/>
  <c r="K139" i="2"/>
  <c r="K134" i="2"/>
  <c r="K131" i="2"/>
  <c r="K208" i="2"/>
  <c r="K122" i="2"/>
  <c r="K119" i="2"/>
  <c r="L119" i="2" s="1"/>
  <c r="N184" i="3" s="1"/>
  <c r="K116" i="2"/>
  <c r="K203" i="2"/>
  <c r="K107" i="2"/>
  <c r="K102" i="2"/>
  <c r="K99" i="2"/>
  <c r="K95" i="2"/>
  <c r="K92" i="2"/>
  <c r="K87" i="2"/>
  <c r="K252" i="2"/>
  <c r="K269" i="2"/>
  <c r="K81" i="2"/>
  <c r="K260" i="2"/>
  <c r="K268" i="2"/>
  <c r="K70" i="2"/>
  <c r="K66" i="2"/>
  <c r="L66" i="2" s="1"/>
  <c r="N94" i="3" s="1"/>
  <c r="K189" i="2"/>
  <c r="K247" i="2"/>
  <c r="L247" i="2" s="1"/>
  <c r="N82" i="3" s="1"/>
  <c r="K187" i="2"/>
  <c r="K51" i="2"/>
  <c r="K48" i="2"/>
  <c r="K43" i="2"/>
  <c r="K40" i="2"/>
  <c r="K182" i="2"/>
  <c r="K181" i="2"/>
  <c r="K28" i="2"/>
  <c r="K229" i="2"/>
  <c r="K19" i="2"/>
  <c r="L19" i="2" s="1"/>
  <c r="N22" i="3" s="1"/>
  <c r="K16" i="2"/>
  <c r="K13" i="2"/>
  <c r="K10" i="2"/>
  <c r="L165" i="2"/>
  <c r="N269" i="3" s="1"/>
  <c r="L157" i="2"/>
  <c r="N251" i="3" s="1"/>
  <c r="K9" i="2"/>
  <c r="J170" i="2"/>
  <c r="J168" i="2"/>
  <c r="J265" i="2"/>
  <c r="J219" i="2"/>
  <c r="L219" i="2" s="1"/>
  <c r="N262" i="3" s="1"/>
  <c r="J160" i="2"/>
  <c r="J215" i="2"/>
  <c r="J152" i="2"/>
  <c r="J212" i="2"/>
  <c r="J5" i="2"/>
  <c r="J146" i="2"/>
  <c r="J143" i="2"/>
  <c r="J139" i="2"/>
  <c r="J134" i="2"/>
  <c r="J131" i="2"/>
  <c r="L131" i="2" s="1"/>
  <c r="N202" i="3" s="1"/>
  <c r="J208" i="2"/>
  <c r="L208" i="2" s="1"/>
  <c r="N196" i="3" s="1"/>
  <c r="J122" i="2"/>
  <c r="L122" i="2" s="1"/>
  <c r="N190" i="3" s="1"/>
  <c r="J119" i="2"/>
  <c r="J116" i="2"/>
  <c r="L116" i="2" s="1"/>
  <c r="N178" i="3" s="1"/>
  <c r="J203" i="2"/>
  <c r="J107" i="2"/>
  <c r="J102" i="2"/>
  <c r="J99" i="2"/>
  <c r="J95" i="2"/>
  <c r="J92" i="2"/>
  <c r="J87" i="2"/>
  <c r="J252" i="2"/>
  <c r="J269" i="2"/>
  <c r="J81" i="2"/>
  <c r="L81" i="2" s="1"/>
  <c r="N118" i="3" s="1"/>
  <c r="J260" i="2"/>
  <c r="J268" i="2"/>
  <c r="J70" i="2"/>
  <c r="J66" i="2"/>
  <c r="J189" i="2"/>
  <c r="J247" i="2"/>
  <c r="J187" i="2"/>
  <c r="L187" i="2" s="1"/>
  <c r="N76" i="3" s="1"/>
  <c r="J51" i="2"/>
  <c r="L51" i="2" s="1"/>
  <c r="N70" i="3" s="1"/>
  <c r="J48" i="2"/>
  <c r="J43" i="2"/>
  <c r="J40" i="2"/>
  <c r="L40" i="2" s="1"/>
  <c r="N52" i="3" s="1"/>
  <c r="J182" i="2"/>
  <c r="L182" i="2" s="1"/>
  <c r="N46" i="3" s="1"/>
  <c r="J181" i="2"/>
  <c r="J28" i="2"/>
  <c r="L28" i="2" s="1"/>
  <c r="N34" i="3" s="1"/>
  <c r="J229" i="2"/>
  <c r="J19" i="2"/>
  <c r="J16" i="2"/>
  <c r="J13" i="2"/>
  <c r="J10" i="2"/>
  <c r="L237" i="2"/>
  <c r="N209" i="3" s="1"/>
  <c r="K172" i="2"/>
  <c r="K223" i="2"/>
  <c r="K167" i="2"/>
  <c r="L167" i="2" s="1"/>
  <c r="N273" i="3" s="1"/>
  <c r="K164" i="2"/>
  <c r="K240" i="2"/>
  <c r="K217" i="2"/>
  <c r="K156" i="2"/>
  <c r="K213" i="2"/>
  <c r="K8" i="2"/>
  <c r="K285" i="2"/>
  <c r="K238" i="2"/>
  <c r="K284" i="2"/>
  <c r="K138" i="2"/>
  <c r="K280" i="2"/>
  <c r="K236" i="2"/>
  <c r="L236" i="2" s="1"/>
  <c r="N201" i="3" s="1"/>
  <c r="K127" i="2"/>
  <c r="K121" i="2"/>
  <c r="K118" i="2"/>
  <c r="K115" i="2"/>
  <c r="K112" i="2"/>
  <c r="K202" i="2"/>
  <c r="K101" i="2"/>
  <c r="K98" i="2"/>
  <c r="K199" i="2"/>
  <c r="K91" i="2"/>
  <c r="K234" i="2"/>
  <c r="K255" i="2"/>
  <c r="K233" i="2"/>
  <c r="K80" i="2"/>
  <c r="K78" i="2"/>
  <c r="K73" i="2"/>
  <c r="K192" i="2"/>
  <c r="K65" i="2"/>
  <c r="K188" i="2"/>
  <c r="K232" i="2"/>
  <c r="K54" i="2"/>
  <c r="K50" i="2"/>
  <c r="K249" i="2"/>
  <c r="K42" i="2"/>
  <c r="K253" i="2"/>
  <c r="K35" i="2"/>
  <c r="K30" i="2"/>
  <c r="K27" i="2"/>
  <c r="K176" i="2"/>
  <c r="K267" i="2"/>
  <c r="K15" i="2"/>
  <c r="K282" i="2"/>
  <c r="K226" i="2"/>
  <c r="J172" i="2"/>
  <c r="L172" i="2" s="1"/>
  <c r="N285" i="3" s="1"/>
  <c r="J223" i="2"/>
  <c r="L223" i="2" s="1"/>
  <c r="N279" i="3" s="1"/>
  <c r="J167" i="2"/>
  <c r="J164" i="2"/>
  <c r="L164" i="2" s="1"/>
  <c r="N267" i="3" s="1"/>
  <c r="J240" i="2"/>
  <c r="J217" i="2"/>
  <c r="J156" i="2"/>
  <c r="J213" i="2"/>
  <c r="J8" i="2"/>
  <c r="J285" i="2"/>
  <c r="J238" i="2"/>
  <c r="J284" i="2"/>
  <c r="J138" i="2"/>
  <c r="L138" i="2" s="1"/>
  <c r="N213" i="3" s="1"/>
  <c r="J280" i="2"/>
  <c r="J236" i="2"/>
  <c r="J127" i="2"/>
  <c r="L127" i="2" s="1"/>
  <c r="N195" i="3" s="1"/>
  <c r="J121" i="2"/>
  <c r="L121" i="2" s="1"/>
  <c r="N189" i="3" s="1"/>
  <c r="J118" i="2"/>
  <c r="J115" i="2"/>
  <c r="J112" i="2"/>
  <c r="J202" i="2"/>
  <c r="L202" i="2" s="1"/>
  <c r="N165" i="3" s="1"/>
  <c r="J101" i="2"/>
  <c r="L101" i="2" s="1"/>
  <c r="N159" i="3" s="1"/>
  <c r="J98" i="2"/>
  <c r="J199" i="2"/>
  <c r="J91" i="2"/>
  <c r="L91" i="2" s="1"/>
  <c r="N141" i="3" s="1"/>
  <c r="J234" i="2"/>
  <c r="L234" i="2" s="1"/>
  <c r="N135" i="3" s="1"/>
  <c r="J255" i="2"/>
  <c r="J233" i="2"/>
  <c r="L233" i="2" s="1"/>
  <c r="N123" i="3" s="1"/>
  <c r="J80" i="2"/>
  <c r="J78" i="2"/>
  <c r="J73" i="2"/>
  <c r="J192" i="2"/>
  <c r="J65" i="2"/>
  <c r="L65" i="2" s="1"/>
  <c r="N93" i="3" s="1"/>
  <c r="J188" i="2"/>
  <c r="J232" i="2"/>
  <c r="J54" i="2"/>
  <c r="L54" i="2" s="1"/>
  <c r="N75" i="3" s="1"/>
  <c r="J50" i="2"/>
  <c r="L50" i="2" s="1"/>
  <c r="N69" i="3" s="1"/>
  <c r="J249" i="2"/>
  <c r="L249" i="2" s="1"/>
  <c r="N63" i="3" s="1"/>
  <c r="J42" i="2"/>
  <c r="J253" i="2"/>
  <c r="J35" i="2"/>
  <c r="J30" i="2"/>
  <c r="J27" i="2"/>
  <c r="J176" i="2"/>
  <c r="J267" i="2"/>
  <c r="J15" i="2"/>
  <c r="J282" i="2"/>
  <c r="J226" i="2"/>
  <c r="L226" i="2" s="1"/>
  <c r="N3" i="3" s="1"/>
  <c r="L163" i="2"/>
  <c r="N266" i="3" s="1"/>
  <c r="J224" i="2"/>
  <c r="J243" i="2"/>
  <c r="L243" i="2" s="1"/>
  <c r="N278" i="3" s="1"/>
  <c r="J166" i="2"/>
  <c r="L166" i="2" s="1"/>
  <c r="N272" i="3" s="1"/>
  <c r="J163" i="2"/>
  <c r="J161" i="2"/>
  <c r="J159" i="2"/>
  <c r="J155" i="2"/>
  <c r="L155" i="2" s="1"/>
  <c r="N248" i="3" s="1"/>
  <c r="J248" i="2"/>
  <c r="J7" i="2"/>
  <c r="L7" i="2" s="1"/>
  <c r="N236" i="3" s="1"/>
  <c r="J3" i="2"/>
  <c r="L3" i="2" s="1"/>
  <c r="N230" i="3" s="1"/>
  <c r="J145" i="2"/>
  <c r="J142" i="2"/>
  <c r="L142" i="2" s="1"/>
  <c r="N218" i="3" s="1"/>
  <c r="J137" i="2"/>
  <c r="L137" i="2" s="1"/>
  <c r="N212" i="3" s="1"/>
  <c r="J133" i="2"/>
  <c r="J130" i="2"/>
  <c r="J126" i="2"/>
  <c r="J277" i="2"/>
  <c r="J117" i="2"/>
  <c r="J205" i="2"/>
  <c r="J111" i="2"/>
  <c r="J106" i="2"/>
  <c r="J263" i="2"/>
  <c r="J97" i="2"/>
  <c r="L97" i="2" s="1"/>
  <c r="N152" i="3" s="1"/>
  <c r="J94" i="2"/>
  <c r="L94" i="2" s="1"/>
  <c r="N146" i="3" s="1"/>
  <c r="J90" i="2"/>
  <c r="L90" i="2" s="1"/>
  <c r="N140" i="3" s="1"/>
  <c r="J86" i="2"/>
  <c r="J83" i="2"/>
  <c r="L83" i="2" s="1"/>
  <c r="N128" i="3" s="1"/>
  <c r="J225" i="2"/>
  <c r="J194" i="2"/>
  <c r="J77" i="2"/>
  <c r="J266" i="2"/>
  <c r="J69" i="2"/>
  <c r="J190" i="2"/>
  <c r="J61" i="2"/>
  <c r="J246" i="2"/>
  <c r="J186" i="2"/>
  <c r="L186" i="2" s="1"/>
  <c r="N74" i="3" s="1"/>
  <c r="J274" i="2"/>
  <c r="J47" i="2"/>
  <c r="L47" i="2" s="1"/>
  <c r="N62" i="3" s="1"/>
  <c r="J184" i="2"/>
  <c r="L184" i="2" s="1"/>
  <c r="N56" i="3" s="1"/>
  <c r="J39" i="2"/>
  <c r="L39" i="2" s="1"/>
  <c r="N50" i="3" s="1"/>
  <c r="J34" i="2"/>
  <c r="J180" i="2"/>
  <c r="J26" i="2"/>
  <c r="J23" i="2"/>
  <c r="L23" i="2" s="1"/>
  <c r="N26" i="3" s="1"/>
  <c r="J18" i="2"/>
  <c r="J228" i="2"/>
  <c r="J174" i="2"/>
  <c r="K244" i="2"/>
  <c r="L244" i="2" s="1"/>
  <c r="N283" i="3" s="1"/>
  <c r="K222" i="2"/>
  <c r="L222" i="2" s="1"/>
  <c r="N277" i="3" s="1"/>
  <c r="K221" i="2"/>
  <c r="K271" i="2"/>
  <c r="K245" i="2"/>
  <c r="K158" i="2"/>
  <c r="K154" i="2"/>
  <c r="K151" i="2"/>
  <c r="K149" i="2"/>
  <c r="L149" i="2" s="1"/>
  <c r="N235" i="3" s="1"/>
  <c r="K148" i="2"/>
  <c r="K210" i="2"/>
  <c r="K141" i="2"/>
  <c r="L141" i="2" s="1"/>
  <c r="N217" i="3" s="1"/>
  <c r="K136" i="2"/>
  <c r="L136" i="2" s="1"/>
  <c r="N211" i="3" s="1"/>
  <c r="K279" i="2"/>
  <c r="K235" i="2"/>
  <c r="K125" i="2"/>
  <c r="K120" i="2"/>
  <c r="K206" i="2"/>
  <c r="K114" i="2"/>
  <c r="K110" i="2"/>
  <c r="K105" i="2"/>
  <c r="K283" i="2"/>
  <c r="K96" i="2"/>
  <c r="K251" i="2"/>
  <c r="L251" i="2" s="1"/>
  <c r="N145" i="3" s="1"/>
  <c r="K89" i="2"/>
  <c r="K85" i="2"/>
  <c r="K196" i="2"/>
  <c r="K82" i="2"/>
  <c r="K275" i="2"/>
  <c r="K76" i="2"/>
  <c r="K72" i="2"/>
  <c r="K191" i="2"/>
  <c r="K64" i="2"/>
  <c r="K60" i="2"/>
  <c r="K57" i="2"/>
  <c r="K53" i="2"/>
  <c r="K49" i="2"/>
  <c r="K46" i="2"/>
  <c r="K183" i="2"/>
  <c r="K38" i="2"/>
  <c r="K33" i="2"/>
  <c r="K179" i="2"/>
  <c r="K25" i="2"/>
  <c r="K22" i="2"/>
  <c r="K259" i="2"/>
  <c r="K175" i="2"/>
  <c r="K173" i="2"/>
  <c r="L221" i="2"/>
  <c r="N271" i="3" s="1"/>
  <c r="L245" i="2"/>
  <c r="N259" i="3" s="1"/>
  <c r="L158" i="2"/>
  <c r="N253" i="3" s="1"/>
  <c r="L154" i="2"/>
  <c r="N247" i="3" s="1"/>
  <c r="L210" i="2"/>
  <c r="N223" i="3" s="1"/>
  <c r="J279" i="2"/>
  <c r="J235" i="2"/>
  <c r="J125" i="2"/>
  <c r="J120" i="2"/>
  <c r="J206" i="2"/>
  <c r="L206" i="2" s="1"/>
  <c r="N181" i="3" s="1"/>
  <c r="J114" i="2"/>
  <c r="L114" i="2" s="1"/>
  <c r="N175" i="3" s="1"/>
  <c r="J110" i="2"/>
  <c r="L110" i="2" s="1"/>
  <c r="N169" i="3" s="1"/>
  <c r="J105" i="2"/>
  <c r="L105" i="2" s="1"/>
  <c r="N163" i="3" s="1"/>
  <c r="J283" i="2"/>
  <c r="J96" i="2"/>
  <c r="J251" i="2"/>
  <c r="J89" i="2"/>
  <c r="J85" i="2"/>
  <c r="J196" i="2"/>
  <c r="J82" i="2"/>
  <c r="J275" i="2"/>
  <c r="J76" i="2"/>
  <c r="J72" i="2"/>
  <c r="J191" i="2"/>
  <c r="L191" i="2" s="1"/>
  <c r="N97" i="3" s="1"/>
  <c r="J64" i="2"/>
  <c r="L64" i="2" s="1"/>
  <c r="N91" i="3" s="1"/>
  <c r="J60" i="2"/>
  <c r="L60" i="2" s="1"/>
  <c r="N85" i="3" s="1"/>
  <c r="J57" i="2"/>
  <c r="J53" i="2"/>
  <c r="J49" i="2"/>
  <c r="J46" i="2"/>
  <c r="J183" i="2"/>
  <c r="J38" i="2"/>
  <c r="J33" i="2"/>
  <c r="L33" i="2" s="1"/>
  <c r="N43" i="3" s="1"/>
  <c r="J179" i="2"/>
  <c r="J25" i="2"/>
  <c r="L25" i="2" s="1"/>
  <c r="N31" i="3" s="1"/>
  <c r="J22" i="2"/>
  <c r="L22" i="2" s="1"/>
  <c r="N25" i="3" s="1"/>
  <c r="J259" i="2"/>
  <c r="J175" i="2"/>
  <c r="L175" i="2" s="1"/>
  <c r="N13" i="3" s="1"/>
  <c r="J173" i="2"/>
  <c r="L159" i="2"/>
  <c r="N254" i="3" s="1"/>
  <c r="K147" i="2"/>
  <c r="L147" i="2" s="1"/>
  <c r="N228" i="3" s="1"/>
  <c r="K209" i="2"/>
  <c r="K270" i="2"/>
  <c r="K135" i="2"/>
  <c r="L135" i="2" s="1"/>
  <c r="N210" i="3" s="1"/>
  <c r="K278" i="2"/>
  <c r="K129" i="2"/>
  <c r="L129" i="2" s="1"/>
  <c r="N198" i="3" s="1"/>
  <c r="K124" i="2"/>
  <c r="L124" i="2" s="1"/>
  <c r="N192" i="3" s="1"/>
  <c r="K264" i="2"/>
  <c r="K257" i="2"/>
  <c r="K113" i="2"/>
  <c r="L113" i="2" s="1"/>
  <c r="N174" i="3" s="1"/>
  <c r="K109" i="2"/>
  <c r="K104" i="2"/>
  <c r="K100" i="2"/>
  <c r="K256" i="2"/>
  <c r="K93" i="2"/>
  <c r="K88" i="2"/>
  <c r="K84" i="2"/>
  <c r="K276" i="2"/>
  <c r="K254" i="2"/>
  <c r="K261" i="2"/>
  <c r="K75" i="2"/>
  <c r="K71" i="2"/>
  <c r="L71" i="2" s="1"/>
  <c r="N102" i="3" s="1"/>
  <c r="K68" i="2"/>
  <c r="K63" i="2"/>
  <c r="K59" i="2"/>
  <c r="K56" i="2"/>
  <c r="K52" i="2"/>
  <c r="K273" i="2"/>
  <c r="K45" i="2"/>
  <c r="L45" i="2" s="1"/>
  <c r="N60" i="3" s="1"/>
  <c r="K230" i="2"/>
  <c r="L230" i="2" s="1"/>
  <c r="N54" i="3" s="1"/>
  <c r="K37" i="2"/>
  <c r="L37" i="2" s="1"/>
  <c r="N48" i="3" s="1"/>
  <c r="K32" i="2"/>
  <c r="L32" i="2" s="1"/>
  <c r="N42" i="3" s="1"/>
  <c r="K178" i="2"/>
  <c r="K24" i="2"/>
  <c r="L24" i="2" s="1"/>
  <c r="N30" i="3" s="1"/>
  <c r="K21" i="2"/>
  <c r="K258" i="2"/>
  <c r="K14" i="2"/>
  <c r="L240" i="2"/>
  <c r="N261" i="3" s="1"/>
  <c r="L239" i="2"/>
  <c r="N257" i="3" s="1"/>
  <c r="L156" i="2"/>
  <c r="N249" i="3" s="1"/>
  <c r="L224" i="2"/>
  <c r="N284" i="3" s="1"/>
  <c r="L170" i="2"/>
  <c r="N280" i="3" s="1"/>
  <c r="L169" i="2"/>
  <c r="N276" i="3" s="1"/>
  <c r="L168" i="2"/>
  <c r="N274" i="3" s="1"/>
  <c r="L241" i="2"/>
  <c r="N270" i="3" s="1"/>
  <c r="L220" i="2"/>
  <c r="N264" i="3" s="1"/>
  <c r="L161" i="2"/>
  <c r="N260" i="3" s="1"/>
  <c r="L218" i="2"/>
  <c r="N258" i="3" s="1"/>
  <c r="L160" i="2"/>
  <c r="N256" i="3" s="1"/>
  <c r="L216" i="2"/>
  <c r="N252" i="3" s="1"/>
  <c r="L153" i="2"/>
  <c r="N246" i="3" s="1"/>
  <c r="L152" i="2"/>
  <c r="N244" i="3" s="1"/>
  <c r="L248" i="2"/>
  <c r="N242" i="3" s="1"/>
  <c r="L6" i="2"/>
  <c r="N234" i="3" s="1"/>
  <c r="L5" i="2"/>
  <c r="N232" i="3" s="1"/>
  <c r="L146" i="2"/>
  <c r="N226" i="3" s="1"/>
  <c r="L145" i="2"/>
  <c r="N224" i="3" s="1"/>
  <c r="L209" i="2"/>
  <c r="N222" i="3" s="1"/>
  <c r="L134" i="2"/>
  <c r="N208" i="3" s="1"/>
  <c r="L133" i="2"/>
  <c r="N206" i="3" s="1"/>
  <c r="L130" i="2"/>
  <c r="N200" i="3" s="1"/>
  <c r="L126" i="2"/>
  <c r="N194" i="3" s="1"/>
  <c r="L117" i="2"/>
  <c r="N182" i="3" s="1"/>
  <c r="L205" i="2"/>
  <c r="N176" i="3" s="1"/>
  <c r="L109" i="2"/>
  <c r="N168" i="3" s="1"/>
  <c r="L106" i="2"/>
  <c r="N164" i="3" s="1"/>
  <c r="L104" i="2"/>
  <c r="N162" i="3" s="1"/>
  <c r="L102" i="2"/>
  <c r="N160" i="3" s="1"/>
  <c r="L100" i="2"/>
  <c r="N156" i="3" s="1"/>
  <c r="L93" i="2"/>
  <c r="N144" i="3" s="1"/>
  <c r="L92" i="2"/>
  <c r="N142" i="3" s="1"/>
  <c r="L88" i="2"/>
  <c r="N138" i="3" s="1"/>
  <c r="L86" i="2"/>
  <c r="N134" i="3" s="1"/>
  <c r="L84" i="2"/>
  <c r="N132" i="3" s="1"/>
  <c r="L252" i="2"/>
  <c r="N130" i="3" s="1"/>
  <c r="L225" i="2"/>
  <c r="N122" i="3" s="1"/>
  <c r="L194" i="2"/>
  <c r="N116" i="3" s="1"/>
  <c r="L77" i="2"/>
  <c r="N110" i="3" s="1"/>
  <c r="L70" i="2"/>
  <c r="N100" i="3" s="1"/>
  <c r="L69" i="2"/>
  <c r="N98" i="3" s="1"/>
  <c r="L190" i="2"/>
  <c r="N92" i="3" s="1"/>
  <c r="L189" i="2"/>
  <c r="N88" i="3" s="1"/>
  <c r="L61" i="2"/>
  <c r="N86" i="3" s="1"/>
  <c r="L246" i="2"/>
  <c r="N80" i="3" s="1"/>
  <c r="L56" i="2"/>
  <c r="N78" i="3" s="1"/>
  <c r="L52" i="2"/>
  <c r="N72" i="3" s="1"/>
  <c r="L48" i="2"/>
  <c r="N64" i="3" s="1"/>
  <c r="L34" i="2"/>
  <c r="N44" i="3" s="1"/>
  <c r="L181" i="2"/>
  <c r="N40" i="3" s="1"/>
  <c r="L180" i="2"/>
  <c r="N38" i="3" s="1"/>
  <c r="L178" i="2"/>
  <c r="N36" i="3" s="1"/>
  <c r="L26" i="2"/>
  <c r="N32" i="3" s="1"/>
  <c r="L229" i="2"/>
  <c r="N28" i="3" s="1"/>
  <c r="L18" i="2"/>
  <c r="N20" i="3" s="1"/>
  <c r="L16" i="2"/>
  <c r="N16" i="3" s="1"/>
  <c r="L228" i="2"/>
  <c r="N14" i="3" s="1"/>
  <c r="L14" i="2"/>
  <c r="N12" i="3" s="1"/>
  <c r="L13" i="2"/>
  <c r="N10" i="3" s="1"/>
  <c r="L174" i="2"/>
  <c r="N8" i="3" s="1"/>
  <c r="L10" i="2"/>
  <c r="N4" i="3" s="1"/>
  <c r="L151" i="2"/>
  <c r="N241" i="3" s="1"/>
  <c r="L8" i="2"/>
  <c r="N237" i="3" s="1"/>
  <c r="L148" i="2"/>
  <c r="N229" i="3" s="1"/>
  <c r="L144" i="2"/>
  <c r="N221" i="3" s="1"/>
  <c r="L140" i="2"/>
  <c r="N215" i="3" s="1"/>
  <c r="L132" i="2"/>
  <c r="N203" i="3" s="1"/>
  <c r="L235" i="2"/>
  <c r="N199" i="3" s="1"/>
  <c r="L128" i="2"/>
  <c r="N197" i="3" s="1"/>
  <c r="L123" i="2"/>
  <c r="N191" i="3" s="1"/>
  <c r="L120" i="2"/>
  <c r="N187" i="3" s="1"/>
  <c r="L207" i="2"/>
  <c r="N185" i="3" s="1"/>
  <c r="L115" i="2"/>
  <c r="N177" i="3" s="1"/>
  <c r="L204" i="2"/>
  <c r="N173" i="3" s="1"/>
  <c r="L112" i="2"/>
  <c r="N171" i="3" s="1"/>
  <c r="L108" i="2"/>
  <c r="N167" i="3" s="1"/>
  <c r="L103" i="2"/>
  <c r="N161" i="3" s="1"/>
  <c r="L96" i="2"/>
  <c r="N151" i="3" s="1"/>
  <c r="L200" i="2"/>
  <c r="N149" i="3" s="1"/>
  <c r="L199" i="2"/>
  <c r="N147" i="3" s="1"/>
  <c r="L196" i="2"/>
  <c r="N127" i="3" s="1"/>
  <c r="L195" i="2"/>
  <c r="N119" i="3" s="1"/>
  <c r="L80" i="2"/>
  <c r="N117" i="3" s="1"/>
  <c r="L79" i="2"/>
  <c r="N113" i="3" s="1"/>
  <c r="L76" i="2"/>
  <c r="N109" i="3" s="1"/>
  <c r="L72" i="2"/>
  <c r="N103" i="3" s="1"/>
  <c r="L192" i="2"/>
  <c r="N99" i="3" s="1"/>
  <c r="L188" i="2"/>
  <c r="N87" i="3" s="1"/>
  <c r="L232" i="2"/>
  <c r="N81" i="3" s="1"/>
  <c r="L44" i="2"/>
  <c r="N59" i="3" s="1"/>
  <c r="L183" i="2"/>
  <c r="N55" i="3" s="1"/>
  <c r="L36" i="2"/>
  <c r="N47" i="3" s="1"/>
  <c r="L35" i="2"/>
  <c r="N45" i="3" s="1"/>
  <c r="L31" i="2"/>
  <c r="N41" i="3" s="1"/>
  <c r="L179" i="2"/>
  <c r="N37" i="3" s="1"/>
  <c r="L27" i="2"/>
  <c r="N33" i="3" s="1"/>
  <c r="L176" i="2"/>
  <c r="N27" i="3" s="1"/>
  <c r="L15" i="2"/>
  <c r="N15" i="3" s="1"/>
  <c r="L173" i="2"/>
  <c r="N7" i="3" s="1"/>
  <c r="L11" i="2"/>
  <c r="N5" i="3" s="1"/>
  <c r="P10" i="2"/>
  <c r="Q12" i="2"/>
  <c r="P11" i="2"/>
  <c r="Q10" i="2"/>
  <c r="Q9" i="2"/>
  <c r="P12" i="2"/>
  <c r="Q11" i="2"/>
  <c r="P13" i="2"/>
  <c r="Q13" i="2"/>
  <c r="P9" i="2"/>
  <c r="L42" i="2" l="1"/>
  <c r="N57" i="3" s="1"/>
  <c r="L203" i="2"/>
  <c r="N172" i="3" s="1"/>
  <c r="L58" i="2"/>
  <c r="N83" i="3" s="1"/>
  <c r="L59" i="2"/>
  <c r="N84" i="3" s="1"/>
  <c r="L98" i="2"/>
  <c r="N153" i="3" s="1"/>
  <c r="L238" i="2"/>
  <c r="N225" i="3" s="1"/>
  <c r="L29" i="2"/>
  <c r="N35" i="3" s="1"/>
  <c r="L75" i="2"/>
  <c r="N108" i="3" s="1"/>
  <c r="L38" i="2"/>
  <c r="N49" i="3" s="1"/>
  <c r="L82" i="2"/>
  <c r="N121" i="3" s="1"/>
  <c r="L125" i="2"/>
  <c r="N193" i="3" s="1"/>
  <c r="L43" i="2"/>
  <c r="N58" i="3" s="1"/>
  <c r="L87" i="2"/>
  <c r="N136" i="3" s="1"/>
  <c r="L215" i="2"/>
  <c r="N250" i="3" s="1"/>
  <c r="L46" i="2"/>
  <c r="N61" i="3" s="1"/>
  <c r="L85" i="2"/>
  <c r="N133" i="3" s="1"/>
  <c r="L213" i="2"/>
  <c r="N243" i="3" s="1"/>
  <c r="L99" i="2"/>
  <c r="N154" i="3" s="1"/>
  <c r="L139" i="2"/>
  <c r="N214" i="3" s="1"/>
  <c r="L9" i="2"/>
  <c r="N2" i="3" s="1"/>
  <c r="L49" i="2"/>
  <c r="N67" i="3" s="1"/>
  <c r="L89" i="2"/>
  <c r="N139" i="3" s="1"/>
  <c r="L73" i="2"/>
  <c r="N105" i="3" s="1"/>
  <c r="L95" i="2"/>
  <c r="N148" i="3" s="1"/>
  <c r="L143" i="2"/>
  <c r="N220" i="3" s="1"/>
  <c r="L63" i="2"/>
  <c r="N90" i="3" s="1"/>
  <c r="L53" i="2"/>
  <c r="N73" i="3" s="1"/>
  <c r="L30" i="2"/>
  <c r="N39" i="3" s="1"/>
  <c r="L78" i="2"/>
  <c r="N111" i="3" s="1"/>
  <c r="L118" i="2"/>
  <c r="N183" i="3" s="1"/>
  <c r="L217" i="2"/>
  <c r="N255" i="3" s="1"/>
  <c r="L107" i="2"/>
  <c r="N166" i="3" s="1"/>
  <c r="L57" i="2"/>
  <c r="N79" i="3" s="1"/>
  <c r="M2" i="2"/>
</calcChain>
</file>

<file path=xl/sharedStrings.xml><?xml version="1.0" encoding="utf-8"?>
<sst xmlns="http://schemas.openxmlformats.org/spreadsheetml/2006/main" count="3155" uniqueCount="360">
  <si>
    <t>d13_vanha</t>
  </si>
  <si>
    <t>plaji_vanha</t>
  </si>
  <si>
    <t>h_foto</t>
  </si>
  <si>
    <t>plaji</t>
  </si>
  <si>
    <t>jakso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</si>
  <si>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</si>
  <si>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</si>
  <si>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</si>
  <si>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</si>
  <si>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</si>
  <si>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</si>
  <si>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</si>
  <si>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</si>
  <si>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</si>
  <si>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</si>
  <si>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</si>
  <si>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</si>
  <si>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</si>
  <si>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pluokka (latvus)</t>
  </si>
  <si>
    <t>pluokka (runko)</t>
  </si>
  <si>
    <t>Oksatyyppi</t>
  </si>
  <si>
    <t>Katkeamiskorkeus</t>
  </si>
  <si>
    <t>L</t>
  </si>
  <si>
    <t>12a1</t>
  </si>
  <si>
    <t>H</t>
  </si>
  <si>
    <t>Huom!!! Kanto</t>
  </si>
  <si>
    <t>12a7</t>
  </si>
  <si>
    <t>12a5</t>
  </si>
  <si>
    <t>K</t>
  </si>
  <si>
    <t>Ed. Lpm?</t>
  </si>
  <si>
    <t>UUSI PUU. 357:n ja 395:n puolivälissä (mittaa ilmakuvalta!)</t>
  </si>
  <si>
    <t>12a2</t>
  </si>
  <si>
    <t>12a3a5</t>
  </si>
  <si>
    <t>Kanto!!!</t>
  </si>
  <si>
    <t>2-latvainen</t>
  </si>
  <si>
    <t>12a3</t>
  </si>
  <si>
    <t>12a1a7</t>
  </si>
  <si>
    <t>Pihkavuotoja</t>
  </si>
  <si>
    <t>12a4</t>
  </si>
  <si>
    <t>C</t>
  </si>
  <si>
    <t>B</t>
  </si>
  <si>
    <t>A</t>
  </si>
  <si>
    <t>Status_num</t>
  </si>
  <si>
    <t>Subplot</t>
  </si>
  <si>
    <t>Plot</t>
  </si>
  <si>
    <t>Tree_code</t>
  </si>
  <si>
    <t>Serial</t>
  </si>
  <si>
    <t>x_top</t>
  </si>
  <si>
    <t>y_top</t>
  </si>
  <si>
    <t>z_top</t>
  </si>
  <si>
    <t>Fotostatus</t>
  </si>
  <si>
    <t>11</t>
  </si>
  <si>
    <t>MARV1_11_4C</t>
  </si>
  <si>
    <t>MARV1_11_4C_333</t>
  </si>
  <si>
    <t>O1</t>
  </si>
  <si>
    <t>MARV1_11_4C_335</t>
  </si>
  <si>
    <t>MARV1_11_4C_337</t>
  </si>
  <si>
    <t>MARV1_11_4C_370</t>
  </si>
  <si>
    <t>MARV1_11_4C_339</t>
  </si>
  <si>
    <t>12</t>
  </si>
  <si>
    <t>MARV1_11_4C_341</t>
  </si>
  <si>
    <t>MARV1_11_4C_374</t>
  </si>
  <si>
    <t>31</t>
  </si>
  <si>
    <t>MARV1_11_4C_376</t>
  </si>
  <si>
    <t>MARV1_11_4C_344</t>
  </si>
  <si>
    <t>MARV1_11_4C_348</t>
  </si>
  <si>
    <t>MARV1_11_4C_381</t>
  </si>
  <si>
    <t>MARV1_11_4C_384</t>
  </si>
  <si>
    <t>MARV1_11_4B</t>
  </si>
  <si>
    <t>MARV1_11_4B_188</t>
  </si>
  <si>
    <t>MARV1_11_4B_193</t>
  </si>
  <si>
    <t>MARV1_11_4B_871</t>
  </si>
  <si>
    <t>MARV1_11_4B_197</t>
  </si>
  <si>
    <t>MARV1_11_4B_835</t>
  </si>
  <si>
    <t>O4</t>
  </si>
  <si>
    <t>MARV1_11_4B_834</t>
  </si>
  <si>
    <t>MARV1_11_4B_198</t>
  </si>
  <si>
    <t>22</t>
  </si>
  <si>
    <t>MARV1_11_4B_829</t>
  </si>
  <si>
    <t>O0</t>
  </si>
  <si>
    <t>MARV1_11_4B_833</t>
  </si>
  <si>
    <t>MARV1_11_4B_828</t>
  </si>
  <si>
    <t>MARV1_11_4B_860</t>
  </si>
  <si>
    <t>MARV1_11_4C_837</t>
  </si>
  <si>
    <t>MARV1_11_4C_801</t>
  </si>
  <si>
    <t>MARV1_11_4C_835</t>
  </si>
  <si>
    <t>MARV1_11_4C_359</t>
  </si>
  <si>
    <t>MARV1_11_4C_362</t>
  </si>
  <si>
    <t>MARV1_11_4C_364</t>
  </si>
  <si>
    <t>MARV1_11_4C_367</t>
  </si>
  <si>
    <t>MARV1_11_4C_368</t>
  </si>
  <si>
    <t>MARV1_11_4C_375</t>
  </si>
  <si>
    <t>MARV1_11_4C_407</t>
  </si>
  <si>
    <t>MARV1_11_4C_808</t>
  </si>
  <si>
    <t>MARV1_11_4C_408</t>
  </si>
  <si>
    <t>MARV1_11_4C_380</t>
  </si>
  <si>
    <t>MARV1_11_4C_809</t>
  </si>
  <si>
    <t>MARV1_11_4C_412</t>
  </si>
  <si>
    <t>MARV1_11_4C_413</t>
  </si>
  <si>
    <t>MARV1_11_4A</t>
  </si>
  <si>
    <t>MARV1_11_4A_15</t>
  </si>
  <si>
    <t>MARV1_11_4A_21</t>
  </si>
  <si>
    <t>MARV1_11_4A_25</t>
  </si>
  <si>
    <t>MARV1_11_4A_26</t>
  </si>
  <si>
    <t>MARV1_11_4A_63</t>
  </si>
  <si>
    <t>MARV1_11_4A_818</t>
  </si>
  <si>
    <t>MARV1_11_4B_206</t>
  </si>
  <si>
    <t>MARV1_11_4B_182</t>
  </si>
  <si>
    <t>MARV1_11_4B_209</t>
  </si>
  <si>
    <t>MARV1_11_4B_211</t>
  </si>
  <si>
    <t>MARV1_11_4B_856</t>
  </si>
  <si>
    <t>MARV1_11_4B_213</t>
  </si>
  <si>
    <t>MARV1_11_4B_214</t>
  </si>
  <si>
    <t>MARV1_11_4B_215</t>
  </si>
  <si>
    <t>MARV1_11_4B_216</t>
  </si>
  <si>
    <t>MARV1_11_4B_813</t>
  </si>
  <si>
    <t>MARV1_11_4B_814</t>
  </si>
  <si>
    <t>MARV1_11_4B_817</t>
  </si>
  <si>
    <t>MARV1_11_4B_219</t>
  </si>
  <si>
    <t>MARV1_11_4B_220</t>
  </si>
  <si>
    <t>MARV1_11_4B_221</t>
  </si>
  <si>
    <t>MARV1_11_4B_223</t>
  </si>
  <si>
    <t>MARV1_11_4B_225</t>
  </si>
  <si>
    <t>MARV1_11_4B_248</t>
  </si>
  <si>
    <t>MARV1_11_4B_827</t>
  </si>
  <si>
    <t>23</t>
  </si>
  <si>
    <t>MARV1_11_4B_826</t>
  </si>
  <si>
    <t>MARV1_11_4B_252</t>
  </si>
  <si>
    <t>MARV1_11_4B_825</t>
  </si>
  <si>
    <t>MARV1_11_4B_824</t>
  </si>
  <si>
    <t>MARV1_11_4B_823</t>
  </si>
  <si>
    <t>MARV1_11_4C_357</t>
  </si>
  <si>
    <t>MARV1_11_4C_810</t>
  </si>
  <si>
    <t>MARV1_11_4C_395</t>
  </si>
  <si>
    <t>MARV1_11_4C_397</t>
  </si>
  <si>
    <t>MARV1_11_4C_396</t>
  </si>
  <si>
    <t>MARV1_11_4C_812</t>
  </si>
  <si>
    <t>MARV1_11_4C_813</t>
  </si>
  <si>
    <t>MARV1_11_4C_403</t>
  </si>
  <si>
    <t>MARV1_11_4C_426</t>
  </si>
  <si>
    <t>MARV1_11_4C_405</t>
  </si>
  <si>
    <t>MARV1_11_4C_410</t>
  </si>
  <si>
    <t>MARV1_11_4C_434</t>
  </si>
  <si>
    <t>MARV1_11_4C_436</t>
  </si>
  <si>
    <t>MARV1_11_4C_438</t>
  </si>
  <si>
    <t>MARV1_11_4A_4</t>
  </si>
  <si>
    <t>MARV1_11_4A_3</t>
  </si>
  <si>
    <t>MARV1_11_4A_5</t>
  </si>
  <si>
    <t>MARV1_11_4A_7</t>
  </si>
  <si>
    <t>MARV1_11_4A_43</t>
  </si>
  <si>
    <t>MARV1_11_4A_48</t>
  </si>
  <si>
    <t>MARV1_11_4A_47</t>
  </si>
  <si>
    <t>MARV1_11_4A_49</t>
  </si>
  <si>
    <t>MARV1_11_4A_54</t>
  </si>
  <si>
    <t>MARV1_11_4A_56</t>
  </si>
  <si>
    <t>MARV1_11_4A_55</t>
  </si>
  <si>
    <t>MARV1_11_4A_22</t>
  </si>
  <si>
    <t>MARV1_11_4A_58</t>
  </si>
  <si>
    <t>MARV1_11_4A_59</t>
  </si>
  <si>
    <t>MARV1_11_4A_64</t>
  </si>
  <si>
    <t>MARV1_11_4A_69</t>
  </si>
  <si>
    <t>MARV1_11_4A_97</t>
  </si>
  <si>
    <t>MARV1_11_4B_204</t>
  </si>
  <si>
    <t>MARV1_11_4B_207</t>
  </si>
  <si>
    <t>21</t>
  </si>
  <si>
    <t>MARV1_11_4B_208</t>
  </si>
  <si>
    <t>MARV1_11_4B_229</t>
  </si>
  <si>
    <t>MARV1_11_4B_857</t>
  </si>
  <si>
    <t>MARV1_11_4B_212</t>
  </si>
  <si>
    <t>MARV1_11_4B_234</t>
  </si>
  <si>
    <t>MARV1_11_4B_809</t>
  </si>
  <si>
    <t>MARV1_11_4B_805</t>
  </si>
  <si>
    <t>MARV1_11_4B_236</t>
  </si>
  <si>
    <t>MARV1_11_4B_812</t>
  </si>
  <si>
    <t>MARV1_11_4B_811</t>
  </si>
  <si>
    <t>MARV1_11_4B_870</t>
  </si>
  <si>
    <t>MARV1_11_4B_810</t>
  </si>
  <si>
    <t>MARV1_11_4B_869</t>
  </si>
  <si>
    <t>MARV1_11_4B_239</t>
  </si>
  <si>
    <t>MARV1_11_4B_268</t>
  </si>
  <si>
    <t>MARV1_11_4B_816</t>
  </si>
  <si>
    <t>MARV1_11_4B_820</t>
  </si>
  <si>
    <t>MARV1_11_4B_818</t>
  </si>
  <si>
    <t>MARV1_11_4B_819</t>
  </si>
  <si>
    <t>O5</t>
  </si>
  <si>
    <t>MARV1_11_4B_242</t>
  </si>
  <si>
    <t>MARV1_11_4B_244</t>
  </si>
  <si>
    <t>MARV1_11_4B_822</t>
  </si>
  <si>
    <t>MARV1_11_4B_821</t>
  </si>
  <si>
    <t>MARV1_11_4B_843</t>
  </si>
  <si>
    <t>MARV1_11_4B_246</t>
  </si>
  <si>
    <t>MARV1_11_4B_844</t>
  </si>
  <si>
    <t>14</t>
  </si>
  <si>
    <t>MARV1_11_4B_247</t>
  </si>
  <si>
    <t>MARV1_11_4B_273</t>
  </si>
  <si>
    <t>MARV1_11_4B_250</t>
  </si>
  <si>
    <t>MARV1_11_4B_274</t>
  </si>
  <si>
    <t>MARV1_11_4B_251</t>
  </si>
  <si>
    <t>MARV1_11_4B_278</t>
  </si>
  <si>
    <t>MARV1_11_4C_419</t>
  </si>
  <si>
    <t>MARV1_11_4C_420</t>
  </si>
  <si>
    <t>MARV1_11_4C_811</t>
  </si>
  <si>
    <t>MARV1_11_4C_421</t>
  </si>
  <si>
    <t>MARV1_11_4C_836</t>
  </si>
  <si>
    <t>MARV1_11_4C_422</t>
  </si>
  <si>
    <t>MARV1_11_4C_423</t>
  </si>
  <si>
    <t>MARV1_11_4C_453</t>
  </si>
  <si>
    <t>MARV1_11_4C_427</t>
  </si>
  <si>
    <t>MARV1_11_4C_428</t>
  </si>
  <si>
    <t>MARV1_11_4C_818</t>
  </si>
  <si>
    <t>MARV1_11_4C_819</t>
  </si>
  <si>
    <t>MARV1_11_4C_820</t>
  </si>
  <si>
    <t>MARV1_11_4C_822</t>
  </si>
  <si>
    <t>MARV1_11_4C_821</t>
  </si>
  <si>
    <t>MARV1_11_4C_462</t>
  </si>
  <si>
    <t>MARV1_11_4C_461</t>
  </si>
  <si>
    <t>MARV1_11_4C_433</t>
  </si>
  <si>
    <t>MARV1_11_4C_435</t>
  </si>
  <si>
    <t>MARV1_11_4C_834</t>
  </si>
  <si>
    <t>MARV1_11_4C_466</t>
  </si>
  <si>
    <t>MARV1_11_4C_437</t>
  </si>
  <si>
    <t>O3</t>
  </si>
  <si>
    <t>MARV1_11_4C_825</t>
  </si>
  <si>
    <t>MARV1_11_4C_469</t>
  </si>
  <si>
    <t>MARV1_11_4A_36</t>
  </si>
  <si>
    <t>MARV1_11_4A_38</t>
  </si>
  <si>
    <t>MARV1_11_4A_39</t>
  </si>
  <si>
    <t>MARV1_11_4A_40</t>
  </si>
  <si>
    <t>MARV1_11_4A_42</t>
  </si>
  <si>
    <t>MARV1_11_4A_83</t>
  </si>
  <si>
    <t>MARV1_11_4A_50</t>
  </si>
  <si>
    <t>MARV1_11_4A_86</t>
  </si>
  <si>
    <t>MARV1_11_4A_88</t>
  </si>
  <si>
    <t>MARV1_11_4A_91</t>
  </si>
  <si>
    <t>MARV1_11_4A_92</t>
  </si>
  <si>
    <t>MARV1_11_4A_93</t>
  </si>
  <si>
    <t>MARV1_11_4A_124</t>
  </si>
  <si>
    <t>MARV1_11_4A_96</t>
  </si>
  <si>
    <t>MARV1_11_4A_98</t>
  </si>
  <si>
    <t>MARV1_11_4B_254</t>
  </si>
  <si>
    <t>MARV1_11_4B_232</t>
  </si>
  <si>
    <t>MARV1_11_4B_260</t>
  </si>
  <si>
    <t>MARV1_11_4B_261</t>
  </si>
  <si>
    <t>MARV1_11_4B_263</t>
  </si>
  <si>
    <t>MARV1_11_4B_868</t>
  </si>
  <si>
    <t>MARV1_11_4B_264</t>
  </si>
  <si>
    <t>MARV1_11_4B_867</t>
  </si>
  <si>
    <t>MARV1_11_4B_265</t>
  </si>
  <si>
    <t>MARV1_11_4B_846</t>
  </si>
  <si>
    <t>MARV1_11_4B_847</t>
  </si>
  <si>
    <t>MARV1_11_4B_848</t>
  </si>
  <si>
    <t>MARV1_11_4B_845</t>
  </si>
  <si>
    <t>MARV1_11_4B_269</t>
  </si>
  <si>
    <t>MARV1_11_4B_838</t>
  </si>
  <si>
    <t>MARV1_11_4B_839</t>
  </si>
  <si>
    <t>MARV1_11_4B_840</t>
  </si>
  <si>
    <t>MARV1_11_4B_303</t>
  </si>
  <si>
    <t>MARV1_11_4C_418</t>
  </si>
  <si>
    <t>MARV1_11_4B_306</t>
  </si>
  <si>
    <t>MARV1_11_4C_446</t>
  </si>
  <si>
    <t>MARV1_11_4C_826</t>
  </si>
  <si>
    <t>MARV1_11_4C_448</t>
  </si>
  <si>
    <t>MARV1_11_4C_450</t>
  </si>
  <si>
    <t>MARV1_11_4C_451</t>
  </si>
  <si>
    <t>MARV1_11_4C_481</t>
  </si>
  <si>
    <t>MARV1_11_4C_454</t>
  </si>
  <si>
    <t>MARV1_11_4C_831</t>
  </si>
  <si>
    <t>MARV1_11_4C_832</t>
  </si>
  <si>
    <t>MARV1_11_4C_459</t>
  </si>
  <si>
    <t>MARV1_11_4C_494</t>
  </si>
  <si>
    <t>MARV1_11_4C_493</t>
  </si>
  <si>
    <t>MARV1_11_4C_463</t>
  </si>
  <si>
    <t>MARV1_11_4C_495</t>
  </si>
  <si>
    <t>MARV1_11_4A_74</t>
  </si>
  <si>
    <t>MARV1_11_4A_75</t>
  </si>
  <si>
    <t>MARV1_11_4A_77</t>
  </si>
  <si>
    <t>MARV1_11_4A_79</t>
  </si>
  <si>
    <t>MARV1_11_4A_78</t>
  </si>
  <si>
    <t>MARV1_11_4A_80</t>
  </si>
  <si>
    <t>MARV1_11_4A_108</t>
  </si>
  <si>
    <t>MARV1_11_4A_84</t>
  </si>
  <si>
    <t>MARV1_11_4A_113</t>
  </si>
  <si>
    <t>MARV1_11_4A_87</t>
  </si>
  <si>
    <t>MARV1_11_4A_114</t>
  </si>
  <si>
    <t>MARV1_11_4A_89</t>
  </si>
  <si>
    <t>MARV1_11_4A_116</t>
  </si>
  <si>
    <t>MARV1_11_4A_119</t>
  </si>
  <si>
    <t>MARV1_11_4A_118</t>
  </si>
  <si>
    <t>MARV1_11_4A_120</t>
  </si>
  <si>
    <t>MARV1_11_4A_123</t>
  </si>
  <si>
    <t>MARV1_11_4A_816</t>
  </si>
  <si>
    <t>MARV1_11_4A_125</t>
  </si>
  <si>
    <t>MARV1_11_4A_126</t>
  </si>
  <si>
    <t>MARV1_11_4A_150</t>
  </si>
  <si>
    <t>MARV1_11_4A_129</t>
  </si>
  <si>
    <t>MARV1_11_4A_128</t>
  </si>
  <si>
    <t>MARV1_11_4A_821</t>
  </si>
  <si>
    <t>MARV1_11_4B_258</t>
  </si>
  <si>
    <t>MARV1_11_4B_285</t>
  </si>
  <si>
    <t>MARV1_11_4B_289</t>
  </si>
  <si>
    <t>MARV1_11_4B_290</t>
  </si>
  <si>
    <t>MARV1_11_4B_262</t>
  </si>
  <si>
    <t>MARV1_11_4B_291</t>
  </si>
  <si>
    <t>MARV1_11_4B_292</t>
  </si>
  <si>
    <t>MARV1_11_4B_294</t>
  </si>
  <si>
    <t>MARV1_11_4B_295</t>
  </si>
  <si>
    <t>MARV1_11_4B_296</t>
  </si>
  <si>
    <t>MARV1_11_4B_301</t>
  </si>
  <si>
    <t>MARV1_11_4B_322</t>
  </si>
  <si>
    <t>MARV1_11_4B_323</t>
  </si>
  <si>
    <t>MARV1_11_4B_304</t>
  </si>
  <si>
    <t>MARV1_11_4B_326</t>
  </si>
  <si>
    <t>MARV1_11_4C_443</t>
  </si>
  <si>
    <t>MARV1_11_4C_472</t>
  </si>
  <si>
    <t>MARV1_11_4C_474</t>
  </si>
  <si>
    <t>MARV1_11_4C_476</t>
  </si>
  <si>
    <t>MARV1_11_4A_99</t>
  </si>
  <si>
    <t>MARV1_11_4A_830</t>
  </si>
  <si>
    <t>MARV1_11_4A_103</t>
  </si>
  <si>
    <t>MARV1_11_4A_133</t>
  </si>
  <si>
    <t>MARV1_11_4A_136</t>
  </si>
  <si>
    <t>MARV1_11_4A_109</t>
  </si>
  <si>
    <t>MARV1_11_4A_111</t>
  </si>
  <si>
    <t>MARV1_11_4A_138</t>
  </si>
  <si>
    <t>MARV1_11_4A_139</t>
  </si>
  <si>
    <t>MARV1_11_4A_140</t>
  </si>
  <si>
    <t>MARV1_11_4A_141</t>
  </si>
  <si>
    <t>MARV1_11_4A_143</t>
  </si>
  <si>
    <t>MARV1_11_4A_145</t>
  </si>
  <si>
    <t>MARV1_11_4A_827</t>
  </si>
  <si>
    <t>MARV1_11_4A_148</t>
  </si>
  <si>
    <t>MARV1_11_4A_149</t>
  </si>
  <si>
    <t>MARV1_11_4A_824</t>
  </si>
  <si>
    <t>MARV1_11_4A_176</t>
  </si>
  <si>
    <t>MARV1_11_4B_281</t>
  </si>
  <si>
    <t>MARV1_11_4B_283</t>
  </si>
  <si>
    <t>MARV1_11_4B_288</t>
  </si>
  <si>
    <t>MARV1_11_4B_310</t>
  </si>
  <si>
    <t>MARV1_11_4B_837</t>
  </si>
  <si>
    <t>MARV1_11_4A_132</t>
  </si>
  <si>
    <t>MARV1_11_4A_134</t>
  </si>
  <si>
    <t>MARV1_11_4A_157</t>
  </si>
  <si>
    <t>MARV1_11_4A_137</t>
  </si>
  <si>
    <t>MARV1_11_4A_163</t>
  </si>
  <si>
    <t>MARV1_11_4A_164</t>
  </si>
  <si>
    <t>MARV1_11_4A_809</t>
  </si>
  <si>
    <t>MARV1_11_4A_165</t>
  </si>
  <si>
    <t>MARV1_11_4A_167</t>
  </si>
  <si>
    <t>MARV1_11_4A_170</t>
  </si>
  <si>
    <t>MARV1_11_4A_173</t>
  </si>
  <si>
    <t/>
  </si>
  <si>
    <t>h</t>
  </si>
  <si>
    <t>hc</t>
  </si>
  <si>
    <t>alikasvos</t>
  </si>
  <si>
    <t>naapurit</t>
  </si>
  <si>
    <t>Lara mitataan</t>
  </si>
  <si>
    <t>Huom</t>
  </si>
  <si>
    <t>Ylhäältä koivun 242 varjostama</t>
  </si>
  <si>
    <t>MARV1_11_4C_872</t>
  </si>
  <si>
    <t>Mitattu 2020 LiDARilta (IK)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</si>
</sst>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Border="1" applyAlignment="1">
      <alignment horizontal="center" textRotation="90" wrapText="1"/>
    </xf>
    <xf numFmtId="1" fontId="3" fillId="0" borderId="1" xfId="1" applyNumberFormat="1" applyBorder="1" applyAlignment="1">
      <alignment horizontal="center" textRotation="90" wrapText="1"/>
    </xf>
    <xf numFmtId="164" fontId="3" fillId="0" borderId="1" xfId="1" applyNumberFormat="1" applyBorder="1" applyAlignment="1">
      <alignment horizontal="center" textRotation="90" wrapText="1"/>
    </xf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164" fontId="3" fillId="0" borderId="1" xfId="0" applyNumberFormat="1" applyFont="1" applyBorder="1"/>
    <xf numFmtId="0" fontId="0" fillId="0" borderId="1" xfId="0" applyBorder="1"/>
    <xf numFmtId="0" fontId="3" fillId="0" borderId="2" xfId="0" applyFont="1" applyBorder="1" applyAlignment="1">
      <alignment horizontal="center" textRotation="90" wrapText="1"/>
    </xf>
    <xf numFmtId="0" fontId="3" fillId="0" borderId="2" xfId="0" applyFont="1" applyBorder="1"/>
    <xf numFmtId="0" fontId="3" fillId="0" borderId="3" xfId="0" applyFont="1" applyBorder="1" applyAlignment="1">
      <alignment horizontal="center" textRotation="90" wrapText="1"/>
    </xf>
    <xf numFmtId="0" fontId="3" fillId="0" borderId="3" xfId="0" applyFont="1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textRotation="90" wrapText="1"/>
    </xf>
    <xf numFmtId="0" fontId="3" fillId="0" borderId="0" xfId="0" applyFont="1"/>
    <xf numFmtId="0" fontId="3" fillId="0" borderId="4" xfId="0" applyFont="1" applyBorder="1" applyAlignment="1">
      <alignment horizontal="center" textRotation="90" wrapText="1"/>
    </xf>
    <xf numFmtId="0" fontId="3" fillId="0" borderId="4" xfId="0" applyFont="1" applyBorder="1"/>
    <xf numFmtId="0" fontId="4" fillId="0" borderId="0" xfId="0" applyFont="1"/>
    <xf numFmtId="164" fontId="3" fillId="0" borderId="1" xfId="0" applyNumberFormat="1" applyFont="1" applyBorder="1" applyAlignment="1">
      <alignment horizontal="center" textRotation="90" wrapText="1"/>
    </xf>
    <xf numFmtId="164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maastolomake!$K$1</c:f>
              <c:strCache>
                <c:ptCount val="1"/>
                <c:pt idx="0">
                  <c:v>d13 [mm]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maastolomake!$K$2:$K$501</c:f>
              <c:numCache>
                <c:formatCode>General</c:formatCode>
                <c:ptCount val="500"/>
                <c:pt idx="0">
                  <c:v>236</c:v>
                </c:pt>
                <c:pt idx="1">
                  <c:v>263</c:v>
                </c:pt>
                <c:pt idx="2">
                  <c:v>253</c:v>
                </c:pt>
                <c:pt idx="3">
                  <c:v>255</c:v>
                </c:pt>
                <c:pt idx="4">
                  <c:v>224</c:v>
                </c:pt>
                <c:pt idx="5">
                  <c:v>257</c:v>
                </c:pt>
                <c:pt idx="6">
                  <c:v>215</c:v>
                </c:pt>
                <c:pt idx="8">
                  <c:v>264</c:v>
                </c:pt>
                <c:pt idx="9">
                  <c:v>283</c:v>
                </c:pt>
                <c:pt idx="10">
                  <c:v>324</c:v>
                </c:pt>
                <c:pt idx="11">
                  <c:v>262</c:v>
                </c:pt>
                <c:pt idx="12">
                  <c:v>258</c:v>
                </c:pt>
                <c:pt idx="13">
                  <c:v>287</c:v>
                </c:pt>
                <c:pt idx="14">
                  <c:v>136</c:v>
                </c:pt>
                <c:pt idx="15">
                  <c:v>268</c:v>
                </c:pt>
                <c:pt idx="16">
                  <c:v>97</c:v>
                </c:pt>
                <c:pt idx="17">
                  <c:v>70</c:v>
                </c:pt>
                <c:pt idx="18">
                  <c:v>302</c:v>
                </c:pt>
                <c:pt idx="20">
                  <c:v>182</c:v>
                </c:pt>
                <c:pt idx="21">
                  <c:v>83</c:v>
                </c:pt>
                <c:pt idx="22">
                  <c:v>108</c:v>
                </c:pt>
                <c:pt idx="23">
                  <c:v>138</c:v>
                </c:pt>
                <c:pt idx="24">
                  <c:v>155</c:v>
                </c:pt>
                <c:pt idx="25">
                  <c:v>202</c:v>
                </c:pt>
                <c:pt idx="26">
                  <c:v>262</c:v>
                </c:pt>
                <c:pt idx="27">
                  <c:v>290</c:v>
                </c:pt>
                <c:pt idx="28">
                  <c:v>342</c:v>
                </c:pt>
                <c:pt idx="29">
                  <c:v>292</c:v>
                </c:pt>
                <c:pt idx="30">
                  <c:v>233</c:v>
                </c:pt>
                <c:pt idx="31">
                  <c:v>222</c:v>
                </c:pt>
                <c:pt idx="32">
                  <c:v>238</c:v>
                </c:pt>
                <c:pt idx="33">
                  <c:v>107</c:v>
                </c:pt>
                <c:pt idx="34">
                  <c:v>146</c:v>
                </c:pt>
                <c:pt idx="35">
                  <c:v>232</c:v>
                </c:pt>
                <c:pt idx="36">
                  <c:v>223</c:v>
                </c:pt>
                <c:pt idx="37">
                  <c:v>311</c:v>
                </c:pt>
                <c:pt idx="38">
                  <c:v>220</c:v>
                </c:pt>
                <c:pt idx="39">
                  <c:v>348</c:v>
                </c:pt>
                <c:pt idx="40">
                  <c:v>252</c:v>
                </c:pt>
                <c:pt idx="41">
                  <c:v>277</c:v>
                </c:pt>
                <c:pt idx="42">
                  <c:v>199</c:v>
                </c:pt>
                <c:pt idx="43">
                  <c:v>237</c:v>
                </c:pt>
                <c:pt idx="44">
                  <c:v>244</c:v>
                </c:pt>
                <c:pt idx="45">
                  <c:v>249</c:v>
                </c:pt>
                <c:pt idx="46">
                  <c:v>301</c:v>
                </c:pt>
                <c:pt idx="47">
                  <c:v>211</c:v>
                </c:pt>
                <c:pt idx="48">
                  <c:v>293</c:v>
                </c:pt>
                <c:pt idx="49">
                  <c:v>88</c:v>
                </c:pt>
                <c:pt idx="50">
                  <c:v>308</c:v>
                </c:pt>
                <c:pt idx="51">
                  <c:v>282</c:v>
                </c:pt>
                <c:pt idx="52">
                  <c:v>209</c:v>
                </c:pt>
                <c:pt idx="53">
                  <c:v>296</c:v>
                </c:pt>
                <c:pt idx="54">
                  <c:v>137</c:v>
                </c:pt>
                <c:pt idx="55">
                  <c:v>219</c:v>
                </c:pt>
                <c:pt idx="56">
                  <c:v>163</c:v>
                </c:pt>
                <c:pt idx="57">
                  <c:v>343</c:v>
                </c:pt>
                <c:pt idx="58">
                  <c:v>307</c:v>
                </c:pt>
                <c:pt idx="59">
                  <c:v>220</c:v>
                </c:pt>
                <c:pt idx="60">
                  <c:v>280</c:v>
                </c:pt>
                <c:pt idx="61">
                  <c:v>239</c:v>
                </c:pt>
                <c:pt idx="62">
                  <c:v>280</c:v>
                </c:pt>
                <c:pt idx="63">
                  <c:v>86</c:v>
                </c:pt>
                <c:pt idx="65">
                  <c:v>262</c:v>
                </c:pt>
                <c:pt idx="67">
                  <c:v>108</c:v>
                </c:pt>
                <c:pt idx="68">
                  <c:v>128</c:v>
                </c:pt>
                <c:pt idx="69">
                  <c:v>321</c:v>
                </c:pt>
                <c:pt idx="70">
                  <c:v>133</c:v>
                </c:pt>
                <c:pt idx="71">
                  <c:v>351</c:v>
                </c:pt>
                <c:pt idx="72">
                  <c:v>281</c:v>
                </c:pt>
                <c:pt idx="73">
                  <c:v>297</c:v>
                </c:pt>
                <c:pt idx="74">
                  <c:v>222</c:v>
                </c:pt>
                <c:pt idx="75">
                  <c:v>202</c:v>
                </c:pt>
                <c:pt idx="76">
                  <c:v>230</c:v>
                </c:pt>
                <c:pt idx="77">
                  <c:v>207</c:v>
                </c:pt>
                <c:pt idx="78">
                  <c:v>210</c:v>
                </c:pt>
                <c:pt idx="79">
                  <c:v>277</c:v>
                </c:pt>
                <c:pt idx="80">
                  <c:v>192</c:v>
                </c:pt>
                <c:pt idx="81">
                  <c:v>243</c:v>
                </c:pt>
                <c:pt idx="82">
                  <c:v>219</c:v>
                </c:pt>
                <c:pt idx="83">
                  <c:v>228</c:v>
                </c:pt>
                <c:pt idx="84">
                  <c:v>223</c:v>
                </c:pt>
                <c:pt idx="85">
                  <c:v>278</c:v>
                </c:pt>
                <c:pt idx="86">
                  <c:v>314</c:v>
                </c:pt>
                <c:pt idx="87">
                  <c:v>318</c:v>
                </c:pt>
                <c:pt idx="88">
                  <c:v>358</c:v>
                </c:pt>
                <c:pt idx="89">
                  <c:v>302</c:v>
                </c:pt>
                <c:pt idx="90">
                  <c:v>292</c:v>
                </c:pt>
                <c:pt idx="91">
                  <c:v>384</c:v>
                </c:pt>
                <c:pt idx="92">
                  <c:v>207</c:v>
                </c:pt>
                <c:pt idx="93">
                  <c:v>262</c:v>
                </c:pt>
                <c:pt idx="94">
                  <c:v>229</c:v>
                </c:pt>
                <c:pt idx="95">
                  <c:v>297</c:v>
                </c:pt>
                <c:pt idx="96">
                  <c:v>257</c:v>
                </c:pt>
                <c:pt idx="97">
                  <c:v>251</c:v>
                </c:pt>
                <c:pt idx="98">
                  <c:v>301</c:v>
                </c:pt>
                <c:pt idx="99">
                  <c:v>307</c:v>
                </c:pt>
                <c:pt idx="100">
                  <c:v>291</c:v>
                </c:pt>
                <c:pt idx="101">
                  <c:v>222</c:v>
                </c:pt>
                <c:pt idx="103">
                  <c:v>305</c:v>
                </c:pt>
                <c:pt idx="105">
                  <c:v>346</c:v>
                </c:pt>
                <c:pt idx="106">
                  <c:v>242</c:v>
                </c:pt>
                <c:pt idx="107">
                  <c:v>176</c:v>
                </c:pt>
                <c:pt idx="108">
                  <c:v>122</c:v>
                </c:pt>
                <c:pt idx="109">
                  <c:v>206</c:v>
                </c:pt>
                <c:pt idx="110">
                  <c:v>124</c:v>
                </c:pt>
                <c:pt idx="111">
                  <c:v>117</c:v>
                </c:pt>
                <c:pt idx="112">
                  <c:v>73</c:v>
                </c:pt>
                <c:pt idx="114">
                  <c:v>127</c:v>
                </c:pt>
                <c:pt idx="115">
                  <c:v>177</c:v>
                </c:pt>
                <c:pt idx="116">
                  <c:v>235</c:v>
                </c:pt>
                <c:pt idx="117">
                  <c:v>103</c:v>
                </c:pt>
                <c:pt idx="118">
                  <c:v>88</c:v>
                </c:pt>
                <c:pt idx="119">
                  <c:v>112</c:v>
                </c:pt>
                <c:pt idx="120">
                  <c:v>138</c:v>
                </c:pt>
                <c:pt idx="121">
                  <c:v>261</c:v>
                </c:pt>
                <c:pt idx="123">
                  <c:v>78</c:v>
                </c:pt>
                <c:pt idx="125">
                  <c:v>105</c:v>
                </c:pt>
                <c:pt idx="126">
                  <c:v>187</c:v>
                </c:pt>
                <c:pt idx="127">
                  <c:v>62</c:v>
                </c:pt>
                <c:pt idx="128">
                  <c:v>213</c:v>
                </c:pt>
                <c:pt idx="129">
                  <c:v>330</c:v>
                </c:pt>
                <c:pt idx="130">
                  <c:v>265</c:v>
                </c:pt>
                <c:pt idx="131">
                  <c:v>297</c:v>
                </c:pt>
                <c:pt idx="132">
                  <c:v>282</c:v>
                </c:pt>
                <c:pt idx="133">
                  <c:v>322</c:v>
                </c:pt>
                <c:pt idx="134">
                  <c:v>289</c:v>
                </c:pt>
                <c:pt idx="135">
                  <c:v>224</c:v>
                </c:pt>
                <c:pt idx="136">
                  <c:v>191</c:v>
                </c:pt>
                <c:pt idx="137">
                  <c:v>311</c:v>
                </c:pt>
                <c:pt idx="138">
                  <c:v>245</c:v>
                </c:pt>
                <c:pt idx="139">
                  <c:v>234</c:v>
                </c:pt>
                <c:pt idx="140">
                  <c:v>174</c:v>
                </c:pt>
                <c:pt idx="141">
                  <c:v>266</c:v>
                </c:pt>
                <c:pt idx="142">
                  <c:v>193</c:v>
                </c:pt>
                <c:pt idx="143">
                  <c:v>222</c:v>
                </c:pt>
                <c:pt idx="144">
                  <c:v>137</c:v>
                </c:pt>
                <c:pt idx="145">
                  <c:v>131</c:v>
                </c:pt>
                <c:pt idx="146">
                  <c:v>134</c:v>
                </c:pt>
                <c:pt idx="147">
                  <c:v>137</c:v>
                </c:pt>
                <c:pt idx="148">
                  <c:v>92</c:v>
                </c:pt>
                <c:pt idx="149">
                  <c:v>193</c:v>
                </c:pt>
                <c:pt idx="150">
                  <c:v>137</c:v>
                </c:pt>
                <c:pt idx="151">
                  <c:v>195</c:v>
                </c:pt>
                <c:pt idx="152">
                  <c:v>246</c:v>
                </c:pt>
                <c:pt idx="153">
                  <c:v>157</c:v>
                </c:pt>
                <c:pt idx="154">
                  <c:v>271</c:v>
                </c:pt>
                <c:pt idx="156">
                  <c:v>101</c:v>
                </c:pt>
                <c:pt idx="157">
                  <c:v>274</c:v>
                </c:pt>
                <c:pt idx="158">
                  <c:v>231</c:v>
                </c:pt>
                <c:pt idx="159">
                  <c:v>264</c:v>
                </c:pt>
                <c:pt idx="160">
                  <c:v>287</c:v>
                </c:pt>
                <c:pt idx="161">
                  <c:v>349</c:v>
                </c:pt>
                <c:pt idx="162">
                  <c:v>283</c:v>
                </c:pt>
                <c:pt idx="163">
                  <c:v>345</c:v>
                </c:pt>
                <c:pt idx="164">
                  <c:v>272</c:v>
                </c:pt>
                <c:pt idx="165">
                  <c:v>272</c:v>
                </c:pt>
                <c:pt idx="166">
                  <c:v>335</c:v>
                </c:pt>
                <c:pt idx="167">
                  <c:v>233</c:v>
                </c:pt>
                <c:pt idx="168">
                  <c:v>331</c:v>
                </c:pt>
                <c:pt idx="169">
                  <c:v>247</c:v>
                </c:pt>
                <c:pt idx="170">
                  <c:v>241</c:v>
                </c:pt>
                <c:pt idx="171">
                  <c:v>273</c:v>
                </c:pt>
                <c:pt idx="172">
                  <c:v>285</c:v>
                </c:pt>
                <c:pt idx="173">
                  <c:v>245</c:v>
                </c:pt>
                <c:pt idx="174">
                  <c:v>338</c:v>
                </c:pt>
                <c:pt idx="175">
                  <c:v>251</c:v>
                </c:pt>
                <c:pt idx="176">
                  <c:v>340</c:v>
                </c:pt>
                <c:pt idx="177">
                  <c:v>228</c:v>
                </c:pt>
                <c:pt idx="178">
                  <c:v>123</c:v>
                </c:pt>
                <c:pt idx="179">
                  <c:v>188</c:v>
                </c:pt>
                <c:pt idx="180">
                  <c:v>89</c:v>
                </c:pt>
                <c:pt idx="181">
                  <c:v>277</c:v>
                </c:pt>
                <c:pt idx="182">
                  <c:v>218</c:v>
                </c:pt>
                <c:pt idx="183">
                  <c:v>224</c:v>
                </c:pt>
                <c:pt idx="184">
                  <c:v>72</c:v>
                </c:pt>
                <c:pt idx="185">
                  <c:v>131</c:v>
                </c:pt>
                <c:pt idx="187">
                  <c:v>310</c:v>
                </c:pt>
                <c:pt idx="188">
                  <c:v>291</c:v>
                </c:pt>
                <c:pt idx="189">
                  <c:v>263</c:v>
                </c:pt>
                <c:pt idx="190">
                  <c:v>220</c:v>
                </c:pt>
                <c:pt idx="191">
                  <c:v>277</c:v>
                </c:pt>
                <c:pt idx="192">
                  <c:v>293</c:v>
                </c:pt>
                <c:pt idx="193">
                  <c:v>234</c:v>
                </c:pt>
                <c:pt idx="194">
                  <c:v>163</c:v>
                </c:pt>
                <c:pt idx="195">
                  <c:v>293</c:v>
                </c:pt>
                <c:pt idx="196">
                  <c:v>313</c:v>
                </c:pt>
                <c:pt idx="197">
                  <c:v>249</c:v>
                </c:pt>
                <c:pt idx="198">
                  <c:v>252</c:v>
                </c:pt>
                <c:pt idx="199">
                  <c:v>316</c:v>
                </c:pt>
                <c:pt idx="200">
                  <c:v>250</c:v>
                </c:pt>
                <c:pt idx="201">
                  <c:v>215</c:v>
                </c:pt>
                <c:pt idx="204">
                  <c:v>318</c:v>
                </c:pt>
                <c:pt idx="206">
                  <c:v>238</c:v>
                </c:pt>
                <c:pt idx="207">
                  <c:v>319</c:v>
                </c:pt>
                <c:pt idx="208">
                  <c:v>375</c:v>
                </c:pt>
                <c:pt idx="209">
                  <c:v>370</c:v>
                </c:pt>
                <c:pt idx="210">
                  <c:v>321</c:v>
                </c:pt>
                <c:pt idx="211">
                  <c:v>319</c:v>
                </c:pt>
                <c:pt idx="212">
                  <c:v>329</c:v>
                </c:pt>
                <c:pt idx="213">
                  <c:v>369</c:v>
                </c:pt>
                <c:pt idx="215">
                  <c:v>298</c:v>
                </c:pt>
                <c:pt idx="216">
                  <c:v>338</c:v>
                </c:pt>
                <c:pt idx="218">
                  <c:v>328</c:v>
                </c:pt>
                <c:pt idx="219">
                  <c:v>314</c:v>
                </c:pt>
                <c:pt idx="220">
                  <c:v>388</c:v>
                </c:pt>
                <c:pt idx="221">
                  <c:v>328</c:v>
                </c:pt>
                <c:pt idx="222">
                  <c:v>258</c:v>
                </c:pt>
                <c:pt idx="223">
                  <c:v>281</c:v>
                </c:pt>
                <c:pt idx="224">
                  <c:v>202</c:v>
                </c:pt>
                <c:pt idx="225">
                  <c:v>220</c:v>
                </c:pt>
                <c:pt idx="226">
                  <c:v>228</c:v>
                </c:pt>
                <c:pt idx="227">
                  <c:v>212</c:v>
                </c:pt>
                <c:pt idx="228">
                  <c:v>240</c:v>
                </c:pt>
                <c:pt idx="230">
                  <c:v>184</c:v>
                </c:pt>
                <c:pt idx="231">
                  <c:v>252</c:v>
                </c:pt>
                <c:pt idx="232">
                  <c:v>202</c:v>
                </c:pt>
                <c:pt idx="233">
                  <c:v>202</c:v>
                </c:pt>
                <c:pt idx="234">
                  <c:v>229</c:v>
                </c:pt>
                <c:pt idx="235">
                  <c:v>232</c:v>
                </c:pt>
                <c:pt idx="236">
                  <c:v>328</c:v>
                </c:pt>
                <c:pt idx="237">
                  <c:v>229</c:v>
                </c:pt>
                <c:pt idx="239">
                  <c:v>337</c:v>
                </c:pt>
                <c:pt idx="240">
                  <c:v>290</c:v>
                </c:pt>
                <c:pt idx="241">
                  <c:v>274</c:v>
                </c:pt>
                <c:pt idx="242">
                  <c:v>351</c:v>
                </c:pt>
                <c:pt idx="243">
                  <c:v>223</c:v>
                </c:pt>
                <c:pt idx="244">
                  <c:v>326</c:v>
                </c:pt>
                <c:pt idx="245">
                  <c:v>268</c:v>
                </c:pt>
                <c:pt idx="246">
                  <c:v>297</c:v>
                </c:pt>
                <c:pt idx="247">
                  <c:v>279</c:v>
                </c:pt>
                <c:pt idx="248">
                  <c:v>236</c:v>
                </c:pt>
                <c:pt idx="249">
                  <c:v>258</c:v>
                </c:pt>
                <c:pt idx="250">
                  <c:v>294</c:v>
                </c:pt>
                <c:pt idx="251">
                  <c:v>248</c:v>
                </c:pt>
                <c:pt idx="252">
                  <c:v>323</c:v>
                </c:pt>
                <c:pt idx="253">
                  <c:v>312</c:v>
                </c:pt>
                <c:pt idx="254">
                  <c:v>362</c:v>
                </c:pt>
                <c:pt idx="255">
                  <c:v>306</c:v>
                </c:pt>
                <c:pt idx="256">
                  <c:v>257</c:v>
                </c:pt>
                <c:pt idx="257">
                  <c:v>311</c:v>
                </c:pt>
                <c:pt idx="258">
                  <c:v>222</c:v>
                </c:pt>
                <c:pt idx="259">
                  <c:v>297</c:v>
                </c:pt>
                <c:pt idx="260">
                  <c:v>200</c:v>
                </c:pt>
                <c:pt idx="261">
                  <c:v>307</c:v>
                </c:pt>
                <c:pt idx="262">
                  <c:v>281</c:v>
                </c:pt>
                <c:pt idx="264">
                  <c:v>240</c:v>
                </c:pt>
                <c:pt idx="265">
                  <c:v>306</c:v>
                </c:pt>
                <c:pt idx="266">
                  <c:v>63</c:v>
                </c:pt>
                <c:pt idx="267">
                  <c:v>293</c:v>
                </c:pt>
                <c:pt idx="268">
                  <c:v>258</c:v>
                </c:pt>
                <c:pt idx="269">
                  <c:v>297</c:v>
                </c:pt>
                <c:pt idx="270">
                  <c:v>437</c:v>
                </c:pt>
                <c:pt idx="271">
                  <c:v>273</c:v>
                </c:pt>
                <c:pt idx="272">
                  <c:v>281</c:v>
                </c:pt>
                <c:pt idx="273">
                  <c:v>242</c:v>
                </c:pt>
                <c:pt idx="274">
                  <c:v>283</c:v>
                </c:pt>
                <c:pt idx="275">
                  <c:v>297</c:v>
                </c:pt>
                <c:pt idx="276">
                  <c:v>273</c:v>
                </c:pt>
                <c:pt idx="277">
                  <c:v>220</c:v>
                </c:pt>
                <c:pt idx="278">
                  <c:v>299</c:v>
                </c:pt>
                <c:pt idx="280">
                  <c:v>218</c:v>
                </c:pt>
                <c:pt idx="281">
                  <c:v>294</c:v>
                </c:pt>
                <c:pt idx="282">
                  <c:v>314</c:v>
                </c:pt>
                <c:pt idx="283">
                  <c:v>328</c:v>
                </c:pt>
                <c:pt idx="285">
                  <c:v>428</c:v>
                </c:pt>
              </c:numCache>
            </c:numRef>
          </c:xVal>
          <c:yVal>
            <c:numRef>
              <c:f>maastolomake!$E$2:$E$501</c:f>
              <c:numCache>
                <c:formatCode>General</c:formatCode>
                <c:ptCount val="500"/>
                <c:pt idx="0">
                  <c:v>234</c:v>
                </c:pt>
                <c:pt idx="1">
                  <c:v>259</c:v>
                </c:pt>
                <c:pt idx="2">
                  <c:v>243</c:v>
                </c:pt>
                <c:pt idx="3">
                  <c:v>235</c:v>
                </c:pt>
                <c:pt idx="4">
                  <c:v>214</c:v>
                </c:pt>
                <c:pt idx="5">
                  <c:v>238</c:v>
                </c:pt>
                <c:pt idx="6">
                  <c:v>209</c:v>
                </c:pt>
                <c:pt idx="7">
                  <c:v>141</c:v>
                </c:pt>
                <c:pt idx="8">
                  <c:v>248</c:v>
                </c:pt>
                <c:pt idx="9">
                  <c:v>274</c:v>
                </c:pt>
                <c:pt idx="10">
                  <c:v>307</c:v>
                </c:pt>
                <c:pt idx="11">
                  <c:v>253</c:v>
                </c:pt>
                <c:pt idx="12">
                  <c:v>242</c:v>
                </c:pt>
                <c:pt idx="13">
                  <c:v>269</c:v>
                </c:pt>
                <c:pt idx="14">
                  <c:v>117</c:v>
                </c:pt>
                <c:pt idx="15">
                  <c:v>246</c:v>
                </c:pt>
                <c:pt idx="16">
                  <c:v>90</c:v>
                </c:pt>
                <c:pt idx="17">
                  <c:v>65</c:v>
                </c:pt>
                <c:pt idx="18">
                  <c:v>284</c:v>
                </c:pt>
                <c:pt idx="19">
                  <c:v>78</c:v>
                </c:pt>
                <c:pt idx="20">
                  <c:v>161</c:v>
                </c:pt>
                <c:pt idx="21">
                  <c:v>69</c:v>
                </c:pt>
                <c:pt idx="22">
                  <c:v>97</c:v>
                </c:pt>
                <c:pt idx="23">
                  <c:v>122</c:v>
                </c:pt>
                <c:pt idx="24">
                  <c:v>144</c:v>
                </c:pt>
                <c:pt idx="25">
                  <c:v>183</c:v>
                </c:pt>
                <c:pt idx="26">
                  <c:v>246</c:v>
                </c:pt>
                <c:pt idx="27">
                  <c:v>278</c:v>
                </c:pt>
                <c:pt idx="28">
                  <c:v>320</c:v>
                </c:pt>
                <c:pt idx="29">
                  <c:v>273</c:v>
                </c:pt>
                <c:pt idx="30">
                  <c:v>214</c:v>
                </c:pt>
                <c:pt idx="31">
                  <c:v>202</c:v>
                </c:pt>
                <c:pt idx="32">
                  <c:v>228</c:v>
                </c:pt>
                <c:pt idx="33">
                  <c:v>97</c:v>
                </c:pt>
                <c:pt idx="34">
                  <c:v>138</c:v>
                </c:pt>
                <c:pt idx="35">
                  <c:v>217</c:v>
                </c:pt>
                <c:pt idx="36">
                  <c:v>207</c:v>
                </c:pt>
                <c:pt idx="37">
                  <c:v>302</c:v>
                </c:pt>
                <c:pt idx="38">
                  <c:v>212</c:v>
                </c:pt>
                <c:pt idx="39">
                  <c:v>327</c:v>
                </c:pt>
                <c:pt idx="40">
                  <c:v>238</c:v>
                </c:pt>
                <c:pt idx="41">
                  <c:v>261</c:v>
                </c:pt>
                <c:pt idx="42">
                  <c:v>185</c:v>
                </c:pt>
                <c:pt idx="43">
                  <c:v>220</c:v>
                </c:pt>
                <c:pt idx="44">
                  <c:v>223</c:v>
                </c:pt>
                <c:pt idx="45">
                  <c:v>233</c:v>
                </c:pt>
                <c:pt idx="46">
                  <c:v>283</c:v>
                </c:pt>
                <c:pt idx="47">
                  <c:v>193</c:v>
                </c:pt>
                <c:pt idx="48">
                  <c:v>282</c:v>
                </c:pt>
                <c:pt idx="49">
                  <c:v>81</c:v>
                </c:pt>
                <c:pt idx="50">
                  <c:v>290</c:v>
                </c:pt>
                <c:pt idx="51">
                  <c:v>259</c:v>
                </c:pt>
                <c:pt idx="52">
                  <c:v>190</c:v>
                </c:pt>
                <c:pt idx="53">
                  <c:v>301</c:v>
                </c:pt>
                <c:pt idx="54">
                  <c:v>123</c:v>
                </c:pt>
                <c:pt idx="55">
                  <c:v>203</c:v>
                </c:pt>
                <c:pt idx="56">
                  <c:v>145</c:v>
                </c:pt>
                <c:pt idx="57">
                  <c:v>325</c:v>
                </c:pt>
                <c:pt idx="58">
                  <c:v>293</c:v>
                </c:pt>
                <c:pt idx="59">
                  <c:v>205</c:v>
                </c:pt>
                <c:pt idx="60">
                  <c:v>266</c:v>
                </c:pt>
                <c:pt idx="61">
                  <c:v>234</c:v>
                </c:pt>
                <c:pt idx="62">
                  <c:v>263</c:v>
                </c:pt>
                <c:pt idx="63">
                  <c:v>79</c:v>
                </c:pt>
                <c:pt idx="64">
                  <c:v>160</c:v>
                </c:pt>
                <c:pt idx="65">
                  <c:v>242</c:v>
                </c:pt>
                <c:pt idx="66">
                  <c:v>114</c:v>
                </c:pt>
                <c:pt idx="67">
                  <c:v>104</c:v>
                </c:pt>
                <c:pt idx="68">
                  <c:v>124</c:v>
                </c:pt>
                <c:pt idx="69">
                  <c:v>335</c:v>
                </c:pt>
                <c:pt idx="70">
                  <c:v>121</c:v>
                </c:pt>
                <c:pt idx="71">
                  <c:v>342</c:v>
                </c:pt>
                <c:pt idx="72">
                  <c:v>259</c:v>
                </c:pt>
                <c:pt idx="73">
                  <c:v>282</c:v>
                </c:pt>
                <c:pt idx="74">
                  <c:v>209</c:v>
                </c:pt>
                <c:pt idx="75">
                  <c:v>177</c:v>
                </c:pt>
                <c:pt idx="76">
                  <c:v>218</c:v>
                </c:pt>
                <c:pt idx="77">
                  <c:v>183</c:v>
                </c:pt>
                <c:pt idx="78">
                  <c:v>195</c:v>
                </c:pt>
                <c:pt idx="79">
                  <c:v>265</c:v>
                </c:pt>
                <c:pt idx="80">
                  <c:v>182</c:v>
                </c:pt>
                <c:pt idx="81">
                  <c:v>230</c:v>
                </c:pt>
                <c:pt idx="82">
                  <c:v>200</c:v>
                </c:pt>
                <c:pt idx="83">
                  <c:v>221</c:v>
                </c:pt>
                <c:pt idx="84">
                  <c:v>207</c:v>
                </c:pt>
                <c:pt idx="85">
                  <c:v>278</c:v>
                </c:pt>
                <c:pt idx="86">
                  <c:v>307</c:v>
                </c:pt>
                <c:pt idx="87">
                  <c:v>298</c:v>
                </c:pt>
                <c:pt idx="88">
                  <c:v>343</c:v>
                </c:pt>
                <c:pt idx="89">
                  <c:v>282</c:v>
                </c:pt>
                <c:pt idx="90">
                  <c:v>276</c:v>
                </c:pt>
                <c:pt idx="91">
                  <c:v>374</c:v>
                </c:pt>
                <c:pt idx="92">
                  <c:v>194</c:v>
                </c:pt>
                <c:pt idx="93">
                  <c:v>241</c:v>
                </c:pt>
                <c:pt idx="94">
                  <c:v>212</c:v>
                </c:pt>
                <c:pt idx="95">
                  <c:v>281</c:v>
                </c:pt>
                <c:pt idx="96">
                  <c:v>237</c:v>
                </c:pt>
                <c:pt idx="97">
                  <c:v>229</c:v>
                </c:pt>
                <c:pt idx="98">
                  <c:v>282</c:v>
                </c:pt>
                <c:pt idx="99">
                  <c:v>287</c:v>
                </c:pt>
                <c:pt idx="100">
                  <c:v>273</c:v>
                </c:pt>
                <c:pt idx="101">
                  <c:v>209</c:v>
                </c:pt>
                <c:pt idx="102">
                  <c:v>245</c:v>
                </c:pt>
                <c:pt idx="103">
                  <c:v>287</c:v>
                </c:pt>
                <c:pt idx="104">
                  <c:v>66</c:v>
                </c:pt>
                <c:pt idx="105">
                  <c:v>328</c:v>
                </c:pt>
                <c:pt idx="106">
                  <c:v>223</c:v>
                </c:pt>
                <c:pt idx="107">
                  <c:v>154</c:v>
                </c:pt>
                <c:pt idx="108">
                  <c:v>110</c:v>
                </c:pt>
                <c:pt idx="109">
                  <c:v>186</c:v>
                </c:pt>
                <c:pt idx="110">
                  <c:v>111</c:v>
                </c:pt>
                <c:pt idx="111">
                  <c:v>105</c:v>
                </c:pt>
                <c:pt idx="112">
                  <c:v>65</c:v>
                </c:pt>
                <c:pt idx="113">
                  <c:v>132</c:v>
                </c:pt>
                <c:pt idx="114">
                  <c:v>120</c:v>
                </c:pt>
                <c:pt idx="115">
                  <c:v>163</c:v>
                </c:pt>
                <c:pt idx="116">
                  <c:v>224</c:v>
                </c:pt>
                <c:pt idx="117">
                  <c:v>93</c:v>
                </c:pt>
                <c:pt idx="118">
                  <c:v>76</c:v>
                </c:pt>
                <c:pt idx="119">
                  <c:v>106</c:v>
                </c:pt>
                <c:pt idx="120">
                  <c:v>126</c:v>
                </c:pt>
                <c:pt idx="121">
                  <c:v>246</c:v>
                </c:pt>
                <c:pt idx="122">
                  <c:v>169</c:v>
                </c:pt>
                <c:pt idx="123">
                  <c:v>67</c:v>
                </c:pt>
                <c:pt idx="124">
                  <c:v>92</c:v>
                </c:pt>
                <c:pt idx="125">
                  <c:v>92</c:v>
                </c:pt>
                <c:pt idx="126">
                  <c:v>170</c:v>
                </c:pt>
                <c:pt idx="127">
                  <c:v>56</c:v>
                </c:pt>
                <c:pt idx="128">
                  <c:v>200</c:v>
                </c:pt>
                <c:pt idx="129">
                  <c:v>302</c:v>
                </c:pt>
                <c:pt idx="130">
                  <c:v>251</c:v>
                </c:pt>
                <c:pt idx="131">
                  <c:v>280</c:v>
                </c:pt>
                <c:pt idx="132">
                  <c:v>264</c:v>
                </c:pt>
                <c:pt idx="133">
                  <c:v>297</c:v>
                </c:pt>
                <c:pt idx="134">
                  <c:v>271</c:v>
                </c:pt>
                <c:pt idx="135">
                  <c:v>226</c:v>
                </c:pt>
                <c:pt idx="136">
                  <c:v>181</c:v>
                </c:pt>
                <c:pt idx="137">
                  <c:v>300</c:v>
                </c:pt>
                <c:pt idx="138">
                  <c:v>233</c:v>
                </c:pt>
                <c:pt idx="139">
                  <c:v>217</c:v>
                </c:pt>
                <c:pt idx="140">
                  <c:v>161</c:v>
                </c:pt>
                <c:pt idx="141">
                  <c:v>251</c:v>
                </c:pt>
                <c:pt idx="142">
                  <c:v>175</c:v>
                </c:pt>
                <c:pt idx="143">
                  <c:v>217</c:v>
                </c:pt>
                <c:pt idx="144">
                  <c:v>118</c:v>
                </c:pt>
                <c:pt idx="145">
                  <c:v>120</c:v>
                </c:pt>
                <c:pt idx="146">
                  <c:v>116</c:v>
                </c:pt>
                <c:pt idx="147">
                  <c:v>124</c:v>
                </c:pt>
                <c:pt idx="148">
                  <c:v>87</c:v>
                </c:pt>
                <c:pt idx="149">
                  <c:v>173</c:v>
                </c:pt>
                <c:pt idx="150">
                  <c:v>122</c:v>
                </c:pt>
                <c:pt idx="151">
                  <c:v>175</c:v>
                </c:pt>
                <c:pt idx="152">
                  <c:v>228</c:v>
                </c:pt>
                <c:pt idx="153">
                  <c:v>139</c:v>
                </c:pt>
                <c:pt idx="154">
                  <c:v>263</c:v>
                </c:pt>
                <c:pt idx="155">
                  <c:v>362</c:v>
                </c:pt>
                <c:pt idx="156">
                  <c:v>97</c:v>
                </c:pt>
                <c:pt idx="157">
                  <c:v>254</c:v>
                </c:pt>
                <c:pt idx="158">
                  <c:v>227</c:v>
                </c:pt>
                <c:pt idx="159">
                  <c:v>251</c:v>
                </c:pt>
                <c:pt idx="160">
                  <c:v>263</c:v>
                </c:pt>
                <c:pt idx="161">
                  <c:v>346</c:v>
                </c:pt>
                <c:pt idx="162">
                  <c:v>272</c:v>
                </c:pt>
                <c:pt idx="163">
                  <c:v>338</c:v>
                </c:pt>
                <c:pt idx="164">
                  <c:v>265</c:v>
                </c:pt>
                <c:pt idx="165">
                  <c:v>257</c:v>
                </c:pt>
                <c:pt idx="166">
                  <c:v>324</c:v>
                </c:pt>
                <c:pt idx="167">
                  <c:v>227</c:v>
                </c:pt>
                <c:pt idx="168">
                  <c:v>315</c:v>
                </c:pt>
                <c:pt idx="169">
                  <c:v>228</c:v>
                </c:pt>
                <c:pt idx="170">
                  <c:v>228</c:v>
                </c:pt>
                <c:pt idx="171">
                  <c:v>262</c:v>
                </c:pt>
                <c:pt idx="172">
                  <c:v>268</c:v>
                </c:pt>
                <c:pt idx="173">
                  <c:v>223</c:v>
                </c:pt>
                <c:pt idx="174">
                  <c:v>323</c:v>
                </c:pt>
                <c:pt idx="175">
                  <c:v>243</c:v>
                </c:pt>
                <c:pt idx="176">
                  <c:v>327</c:v>
                </c:pt>
                <c:pt idx="177">
                  <c:v>215</c:v>
                </c:pt>
                <c:pt idx="178">
                  <c:v>115</c:v>
                </c:pt>
                <c:pt idx="179">
                  <c:v>179</c:v>
                </c:pt>
                <c:pt idx="180">
                  <c:v>81</c:v>
                </c:pt>
                <c:pt idx="181">
                  <c:v>266</c:v>
                </c:pt>
                <c:pt idx="182">
                  <c:v>183</c:v>
                </c:pt>
                <c:pt idx="183">
                  <c:v>212</c:v>
                </c:pt>
                <c:pt idx="184">
                  <c:v>66</c:v>
                </c:pt>
                <c:pt idx="185">
                  <c:v>123</c:v>
                </c:pt>
                <c:pt idx="186">
                  <c:v>229</c:v>
                </c:pt>
                <c:pt idx="187">
                  <c:v>284</c:v>
                </c:pt>
                <c:pt idx="188">
                  <c:v>266</c:v>
                </c:pt>
                <c:pt idx="189">
                  <c:v>252</c:v>
                </c:pt>
                <c:pt idx="190">
                  <c:v>203</c:v>
                </c:pt>
                <c:pt idx="191">
                  <c:v>260</c:v>
                </c:pt>
                <c:pt idx="192">
                  <c:v>274</c:v>
                </c:pt>
                <c:pt idx="193">
                  <c:v>225</c:v>
                </c:pt>
                <c:pt idx="194">
                  <c:v>155</c:v>
                </c:pt>
                <c:pt idx="195">
                  <c:v>272</c:v>
                </c:pt>
                <c:pt idx="196">
                  <c:v>296</c:v>
                </c:pt>
                <c:pt idx="197">
                  <c:v>248</c:v>
                </c:pt>
                <c:pt idx="198">
                  <c:v>224</c:v>
                </c:pt>
                <c:pt idx="199">
                  <c:v>301</c:v>
                </c:pt>
                <c:pt idx="200">
                  <c:v>229</c:v>
                </c:pt>
                <c:pt idx="201">
                  <c:v>188</c:v>
                </c:pt>
                <c:pt idx="202">
                  <c:v>142</c:v>
                </c:pt>
                <c:pt idx="203">
                  <c:v>238</c:v>
                </c:pt>
                <c:pt idx="204">
                  <c:v>311</c:v>
                </c:pt>
                <c:pt idx="205">
                  <c:v>141</c:v>
                </c:pt>
                <c:pt idx="206">
                  <c:v>210</c:v>
                </c:pt>
                <c:pt idx="207">
                  <c:v>304</c:v>
                </c:pt>
                <c:pt idx="208">
                  <c:v>350</c:v>
                </c:pt>
                <c:pt idx="209">
                  <c:v>359</c:v>
                </c:pt>
                <c:pt idx="210">
                  <c:v>303</c:v>
                </c:pt>
                <c:pt idx="211">
                  <c:v>314</c:v>
                </c:pt>
                <c:pt idx="212">
                  <c:v>326</c:v>
                </c:pt>
                <c:pt idx="213">
                  <c:v>333</c:v>
                </c:pt>
                <c:pt idx="214">
                  <c:v>303</c:v>
                </c:pt>
                <c:pt idx="215">
                  <c:v>297</c:v>
                </c:pt>
                <c:pt idx="216">
                  <c:v>329</c:v>
                </c:pt>
                <c:pt idx="217">
                  <c:v>250</c:v>
                </c:pt>
                <c:pt idx="218">
                  <c:v>309</c:v>
                </c:pt>
                <c:pt idx="219">
                  <c:v>292</c:v>
                </c:pt>
                <c:pt idx="220">
                  <c:v>368</c:v>
                </c:pt>
                <c:pt idx="221">
                  <c:v>320</c:v>
                </c:pt>
                <c:pt idx="222">
                  <c:v>246</c:v>
                </c:pt>
                <c:pt idx="223">
                  <c:v>281</c:v>
                </c:pt>
                <c:pt idx="224">
                  <c:v>191</c:v>
                </c:pt>
                <c:pt idx="225">
                  <c:v>260</c:v>
                </c:pt>
                <c:pt idx="226">
                  <c:v>218</c:v>
                </c:pt>
                <c:pt idx="227">
                  <c:v>207</c:v>
                </c:pt>
                <c:pt idx="228">
                  <c:v>223</c:v>
                </c:pt>
                <c:pt idx="229">
                  <c:v>318</c:v>
                </c:pt>
                <c:pt idx="230">
                  <c:v>177</c:v>
                </c:pt>
                <c:pt idx="231">
                  <c:v>236</c:v>
                </c:pt>
                <c:pt idx="232">
                  <c:v>190</c:v>
                </c:pt>
                <c:pt idx="233">
                  <c:v>188</c:v>
                </c:pt>
                <c:pt idx="234">
                  <c:v>228</c:v>
                </c:pt>
                <c:pt idx="235">
                  <c:v>222</c:v>
                </c:pt>
                <c:pt idx="236">
                  <c:v>322</c:v>
                </c:pt>
                <c:pt idx="237">
                  <c:v>212</c:v>
                </c:pt>
                <c:pt idx="238">
                  <c:v>201</c:v>
                </c:pt>
                <c:pt idx="239">
                  <c:v>315</c:v>
                </c:pt>
                <c:pt idx="240">
                  <c:v>280</c:v>
                </c:pt>
                <c:pt idx="241">
                  <c:v>263</c:v>
                </c:pt>
                <c:pt idx="242">
                  <c:v>338</c:v>
                </c:pt>
                <c:pt idx="243">
                  <c:v>215</c:v>
                </c:pt>
                <c:pt idx="244">
                  <c:v>310</c:v>
                </c:pt>
                <c:pt idx="245">
                  <c:v>263</c:v>
                </c:pt>
                <c:pt idx="246">
                  <c:v>286</c:v>
                </c:pt>
                <c:pt idx="247">
                  <c:v>278</c:v>
                </c:pt>
                <c:pt idx="248">
                  <c:v>222</c:v>
                </c:pt>
                <c:pt idx="249">
                  <c:v>248</c:v>
                </c:pt>
                <c:pt idx="250">
                  <c:v>326</c:v>
                </c:pt>
                <c:pt idx="251">
                  <c:v>242</c:v>
                </c:pt>
                <c:pt idx="252">
                  <c:v>313</c:v>
                </c:pt>
                <c:pt idx="253">
                  <c:v>297</c:v>
                </c:pt>
                <c:pt idx="254">
                  <c:v>351</c:v>
                </c:pt>
                <c:pt idx="255">
                  <c:v>397</c:v>
                </c:pt>
                <c:pt idx="256">
                  <c:v>239</c:v>
                </c:pt>
                <c:pt idx="257">
                  <c:v>300</c:v>
                </c:pt>
                <c:pt idx="258">
                  <c:v>207</c:v>
                </c:pt>
                <c:pt idx="259">
                  <c:v>284</c:v>
                </c:pt>
                <c:pt idx="260">
                  <c:v>182</c:v>
                </c:pt>
                <c:pt idx="261">
                  <c:v>289</c:v>
                </c:pt>
                <c:pt idx="262">
                  <c:v>264</c:v>
                </c:pt>
                <c:pt idx="263">
                  <c:v>68</c:v>
                </c:pt>
                <c:pt idx="264">
                  <c:v>226</c:v>
                </c:pt>
                <c:pt idx="265">
                  <c:v>286</c:v>
                </c:pt>
                <c:pt idx="266">
                  <c:v>61</c:v>
                </c:pt>
                <c:pt idx="267">
                  <c:v>273</c:v>
                </c:pt>
                <c:pt idx="268">
                  <c:v>233</c:v>
                </c:pt>
                <c:pt idx="269">
                  <c:v>270</c:v>
                </c:pt>
                <c:pt idx="270">
                  <c:v>425</c:v>
                </c:pt>
                <c:pt idx="271">
                  <c:v>257</c:v>
                </c:pt>
                <c:pt idx="272">
                  <c:v>265</c:v>
                </c:pt>
                <c:pt idx="273">
                  <c:v>228</c:v>
                </c:pt>
                <c:pt idx="274">
                  <c:v>264</c:v>
                </c:pt>
                <c:pt idx="275">
                  <c:v>282</c:v>
                </c:pt>
                <c:pt idx="276">
                  <c:v>255</c:v>
                </c:pt>
                <c:pt idx="277">
                  <c:v>216</c:v>
                </c:pt>
                <c:pt idx="278">
                  <c:v>283</c:v>
                </c:pt>
                <c:pt idx="279">
                  <c:v>96</c:v>
                </c:pt>
                <c:pt idx="280">
                  <c:v>207</c:v>
                </c:pt>
                <c:pt idx="281">
                  <c:v>277</c:v>
                </c:pt>
                <c:pt idx="282">
                  <c:v>301</c:v>
                </c:pt>
                <c:pt idx="283">
                  <c:v>310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A6-4112-B1B2-9130EEDC7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584872"/>
        <c:axId val="582583432"/>
      </c:scatterChart>
      <c:valAx>
        <c:axId val="582584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I"/>
          </a:p>
        </c:txPr>
        <c:crossAx val="582583432"/>
        <c:crosses val="autoZero"/>
        <c:crossBetween val="midCat"/>
      </c:valAx>
      <c:valAx>
        <c:axId val="58258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I"/>
          </a:p>
        </c:txPr>
        <c:crossAx val="582584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0000"/>
              </a:solidFill>
            </c:spPr>
          </c:marker>
          <c:xVal>
            <c:numRef>
              <c:f>lara_valinta!$G$2:$G$8</c:f>
              <c:numCache>
                <c:formatCode>General</c:formatCode>
                <c:ptCount val="7"/>
                <c:pt idx="0">
                  <c:v>2516398.233</c:v>
                </c:pt>
                <c:pt idx="1">
                  <c:v>2516406.3969999999</c:v>
                </c:pt>
                <c:pt idx="2">
                  <c:v>2516404.9369999999</c:v>
                </c:pt>
                <c:pt idx="3">
                  <c:v>2516409.1</c:v>
                </c:pt>
                <c:pt idx="4">
                  <c:v>2516409.9010000001</c:v>
                </c:pt>
                <c:pt idx="5">
                  <c:v>2516408.4569999999</c:v>
                </c:pt>
                <c:pt idx="6">
                  <c:v>2516406.35</c:v>
                </c:pt>
              </c:numCache>
            </c:numRef>
          </c:xVal>
          <c:yVal>
            <c:numRef>
              <c:f>lara_valinta!$H$2:$H$8</c:f>
              <c:numCache>
                <c:formatCode>General</c:formatCode>
                <c:ptCount val="7"/>
                <c:pt idx="0">
                  <c:v>6860402.4740000004</c:v>
                </c:pt>
                <c:pt idx="1">
                  <c:v>6860385.0530000003</c:v>
                </c:pt>
                <c:pt idx="2">
                  <c:v>6860394.2999999998</c:v>
                </c:pt>
                <c:pt idx="3">
                  <c:v>6860387.3339999998</c:v>
                </c:pt>
                <c:pt idx="4">
                  <c:v>6860394.557</c:v>
                </c:pt>
                <c:pt idx="5">
                  <c:v>6860402.4029999999</c:v>
                </c:pt>
                <c:pt idx="6">
                  <c:v>6860402.5719999997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CA-4631-811D-C9ED45C647C1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00B050"/>
              </a:solidFill>
            </c:spPr>
          </c:marker>
          <c:xVal>
            <c:numRef>
              <c:f>lara_valinta!$G$9:$G$225</c:f>
              <c:numCache>
                <c:formatCode>General</c:formatCode>
                <c:ptCount val="217"/>
                <c:pt idx="0">
                  <c:v>2516362.7889999999</c:v>
                </c:pt>
                <c:pt idx="1">
                  <c:v>2516358.8130000001</c:v>
                </c:pt>
                <c:pt idx="2">
                  <c:v>2516364.585</c:v>
                </c:pt>
                <c:pt idx="3">
                  <c:v>2516360.912</c:v>
                </c:pt>
                <c:pt idx="4">
                  <c:v>2516357.0890000002</c:v>
                </c:pt>
                <c:pt idx="5">
                  <c:v>2516364.0040000002</c:v>
                </c:pt>
                <c:pt idx="6">
                  <c:v>2516368.5380000002</c:v>
                </c:pt>
                <c:pt idx="7">
                  <c:v>2516371.9989999998</c:v>
                </c:pt>
                <c:pt idx="8">
                  <c:v>2516368.9720000001</c:v>
                </c:pt>
                <c:pt idx="9">
                  <c:v>2516369.8319999999</c:v>
                </c:pt>
                <c:pt idx="10">
                  <c:v>2516365.1749999998</c:v>
                </c:pt>
                <c:pt idx="11">
                  <c:v>2516370.6329999999</c:v>
                </c:pt>
                <c:pt idx="12">
                  <c:v>2516378.5419999999</c:v>
                </c:pt>
                <c:pt idx="13">
                  <c:v>2516364.0299999998</c:v>
                </c:pt>
                <c:pt idx="14">
                  <c:v>2516369.017</c:v>
                </c:pt>
                <c:pt idx="15">
                  <c:v>2516370.0430000001</c:v>
                </c:pt>
                <c:pt idx="16">
                  <c:v>2516367.7110000001</c:v>
                </c:pt>
                <c:pt idx="17">
                  <c:v>2516372.094</c:v>
                </c:pt>
                <c:pt idx="18">
                  <c:v>2516367.8119999999</c:v>
                </c:pt>
                <c:pt idx="19">
                  <c:v>2516372.8280000002</c:v>
                </c:pt>
                <c:pt idx="20">
                  <c:v>2516365.9840000002</c:v>
                </c:pt>
                <c:pt idx="21">
                  <c:v>2516373.7429999998</c:v>
                </c:pt>
                <c:pt idx="22">
                  <c:v>2516383.9879999999</c:v>
                </c:pt>
                <c:pt idx="23">
                  <c:v>2516382.8149999999</c:v>
                </c:pt>
                <c:pt idx="24">
                  <c:v>2516379.6359999999</c:v>
                </c:pt>
                <c:pt idx="25">
                  <c:v>2516380.8709999998</c:v>
                </c:pt>
                <c:pt idx="26">
                  <c:v>2516384.6120000002</c:v>
                </c:pt>
                <c:pt idx="27">
                  <c:v>2516381.3820000002</c:v>
                </c:pt>
                <c:pt idx="28">
                  <c:v>2516377.787</c:v>
                </c:pt>
                <c:pt idx="29">
                  <c:v>2516383.8960000002</c:v>
                </c:pt>
                <c:pt idx="30">
                  <c:v>2516379.2340000002</c:v>
                </c:pt>
                <c:pt idx="31">
                  <c:v>2516381.8020000001</c:v>
                </c:pt>
                <c:pt idx="32">
                  <c:v>2516379.33</c:v>
                </c:pt>
                <c:pt idx="33">
                  <c:v>2516383.3459999999</c:v>
                </c:pt>
                <c:pt idx="34">
                  <c:v>2516381.0720000002</c:v>
                </c:pt>
                <c:pt idx="35">
                  <c:v>2516377.122</c:v>
                </c:pt>
                <c:pt idx="36">
                  <c:v>2516377.7549999999</c:v>
                </c:pt>
                <c:pt idx="37">
                  <c:v>2516381.8059999999</c:v>
                </c:pt>
                <c:pt idx="38">
                  <c:v>2516376.628</c:v>
                </c:pt>
                <c:pt idx="39">
                  <c:v>2516383.4479999999</c:v>
                </c:pt>
                <c:pt idx="40">
                  <c:v>2516382.2370000002</c:v>
                </c:pt>
                <c:pt idx="41">
                  <c:v>2516378.2519999999</c:v>
                </c:pt>
                <c:pt idx="42">
                  <c:v>2516383.8020000001</c:v>
                </c:pt>
                <c:pt idx="43">
                  <c:v>2516382.4810000001</c:v>
                </c:pt>
                <c:pt idx="44">
                  <c:v>2516382.6039999998</c:v>
                </c:pt>
                <c:pt idx="45">
                  <c:v>2516383.781</c:v>
                </c:pt>
                <c:pt idx="46">
                  <c:v>2516379.591</c:v>
                </c:pt>
                <c:pt idx="47">
                  <c:v>2516374.8029999998</c:v>
                </c:pt>
                <c:pt idx="48">
                  <c:v>2516382.6370000001</c:v>
                </c:pt>
                <c:pt idx="49">
                  <c:v>2516382.4470000002</c:v>
                </c:pt>
                <c:pt idx="50">
                  <c:v>2516380.86</c:v>
                </c:pt>
                <c:pt idx="51">
                  <c:v>2516391.3139999998</c:v>
                </c:pt>
                <c:pt idx="52">
                  <c:v>2516394.2779999999</c:v>
                </c:pt>
                <c:pt idx="53">
                  <c:v>2516392.2489999998</c:v>
                </c:pt>
                <c:pt idx="54">
                  <c:v>2516390.2429999998</c:v>
                </c:pt>
                <c:pt idx="55">
                  <c:v>2516394.5729999999</c:v>
                </c:pt>
                <c:pt idx="56">
                  <c:v>2516391.2659999998</c:v>
                </c:pt>
                <c:pt idx="57">
                  <c:v>2516386.4989999998</c:v>
                </c:pt>
                <c:pt idx="58">
                  <c:v>2516390.1090000002</c:v>
                </c:pt>
                <c:pt idx="59">
                  <c:v>2516385.02</c:v>
                </c:pt>
                <c:pt idx="60">
                  <c:v>2516389.787</c:v>
                </c:pt>
                <c:pt idx="61">
                  <c:v>2516388.0490000001</c:v>
                </c:pt>
                <c:pt idx="62">
                  <c:v>2516386.682</c:v>
                </c:pt>
                <c:pt idx="63">
                  <c:v>2516387.9610000001</c:v>
                </c:pt>
                <c:pt idx="64">
                  <c:v>2516393.8629999999</c:v>
                </c:pt>
                <c:pt idx="65">
                  <c:v>2516388.2059999998</c:v>
                </c:pt>
                <c:pt idx="66">
                  <c:v>2516388.2009999999</c:v>
                </c:pt>
                <c:pt idx="67">
                  <c:v>2516387.6889999998</c:v>
                </c:pt>
                <c:pt idx="68">
                  <c:v>2516393.1320000002</c:v>
                </c:pt>
                <c:pt idx="69">
                  <c:v>2516390.2820000001</c:v>
                </c:pt>
                <c:pt idx="70">
                  <c:v>2516393.88</c:v>
                </c:pt>
                <c:pt idx="71">
                  <c:v>2516390.0109999999</c:v>
                </c:pt>
                <c:pt idx="72">
                  <c:v>2516394.588</c:v>
                </c:pt>
                <c:pt idx="73">
                  <c:v>2516384.3530000001</c:v>
                </c:pt>
                <c:pt idx="74">
                  <c:v>2516387.983</c:v>
                </c:pt>
                <c:pt idx="75">
                  <c:v>2516385.682</c:v>
                </c:pt>
                <c:pt idx="76">
                  <c:v>2516393.2969999998</c:v>
                </c:pt>
                <c:pt idx="77">
                  <c:v>2516387.7009999999</c:v>
                </c:pt>
                <c:pt idx="78">
                  <c:v>2516390.1719999998</c:v>
                </c:pt>
                <c:pt idx="79">
                  <c:v>2516386.1140000001</c:v>
                </c:pt>
                <c:pt idx="80">
                  <c:v>2516388.9130000002</c:v>
                </c:pt>
                <c:pt idx="81">
                  <c:v>2516384.736</c:v>
                </c:pt>
                <c:pt idx="82">
                  <c:v>2516390.298</c:v>
                </c:pt>
                <c:pt idx="83">
                  <c:v>2516387.67</c:v>
                </c:pt>
                <c:pt idx="84">
                  <c:v>2516388.6639999999</c:v>
                </c:pt>
                <c:pt idx="85">
                  <c:v>2516390.4989999998</c:v>
                </c:pt>
                <c:pt idx="86">
                  <c:v>2516386.8840000001</c:v>
                </c:pt>
                <c:pt idx="87">
                  <c:v>2516391.56</c:v>
                </c:pt>
                <c:pt idx="88">
                  <c:v>2516393.8480000002</c:v>
                </c:pt>
                <c:pt idx="89">
                  <c:v>2516386.1850000001</c:v>
                </c:pt>
                <c:pt idx="90">
                  <c:v>2516385.591</c:v>
                </c:pt>
                <c:pt idx="91">
                  <c:v>2516392.7719999999</c:v>
                </c:pt>
                <c:pt idx="92">
                  <c:v>2516386.21</c:v>
                </c:pt>
                <c:pt idx="93">
                  <c:v>2516399.73</c:v>
                </c:pt>
                <c:pt idx="94">
                  <c:v>2516396.7969999998</c:v>
                </c:pt>
                <c:pt idx="95">
                  <c:v>2516394.8089999999</c:v>
                </c:pt>
                <c:pt idx="96">
                  <c:v>2516400.7209999999</c:v>
                </c:pt>
                <c:pt idx="97">
                  <c:v>2516400.5350000001</c:v>
                </c:pt>
                <c:pt idx="98">
                  <c:v>2516395.727</c:v>
                </c:pt>
                <c:pt idx="99">
                  <c:v>2516401.5839999998</c:v>
                </c:pt>
                <c:pt idx="100">
                  <c:v>2516398.0989999999</c:v>
                </c:pt>
                <c:pt idx="101">
                  <c:v>2516397.2310000001</c:v>
                </c:pt>
                <c:pt idx="102">
                  <c:v>2516402.2570000002</c:v>
                </c:pt>
                <c:pt idx="103">
                  <c:v>2516396.4989999998</c:v>
                </c:pt>
                <c:pt idx="104">
                  <c:v>2516398.219</c:v>
                </c:pt>
                <c:pt idx="105">
                  <c:v>2516400.719</c:v>
                </c:pt>
                <c:pt idx="106">
                  <c:v>2516402.5389999999</c:v>
                </c:pt>
                <c:pt idx="107">
                  <c:v>2516400.111</c:v>
                </c:pt>
                <c:pt idx="108">
                  <c:v>2516397.568</c:v>
                </c:pt>
                <c:pt idx="109">
                  <c:v>2516402.2230000002</c:v>
                </c:pt>
                <c:pt idx="110">
                  <c:v>2516397.4410000001</c:v>
                </c:pt>
                <c:pt idx="111">
                  <c:v>2516397.3480000002</c:v>
                </c:pt>
                <c:pt idx="112">
                  <c:v>2516404.2250000001</c:v>
                </c:pt>
                <c:pt idx="113">
                  <c:v>2516400.1209999998</c:v>
                </c:pt>
                <c:pt idx="114">
                  <c:v>2516396.6230000001</c:v>
                </c:pt>
                <c:pt idx="115">
                  <c:v>2516402.7340000002</c:v>
                </c:pt>
                <c:pt idx="116">
                  <c:v>2516395.6710000001</c:v>
                </c:pt>
                <c:pt idx="117">
                  <c:v>2516402.4500000002</c:v>
                </c:pt>
                <c:pt idx="118">
                  <c:v>2516400.6469999999</c:v>
                </c:pt>
                <c:pt idx="119">
                  <c:v>2516399.1179999998</c:v>
                </c:pt>
                <c:pt idx="120">
                  <c:v>2516402.4720000001</c:v>
                </c:pt>
                <c:pt idx="121">
                  <c:v>2516402.5350000001</c:v>
                </c:pt>
                <c:pt idx="122">
                  <c:v>2516397.6329999999</c:v>
                </c:pt>
                <c:pt idx="123">
                  <c:v>2516394.3280000002</c:v>
                </c:pt>
                <c:pt idx="124">
                  <c:v>2516402.6129999999</c:v>
                </c:pt>
                <c:pt idx="125">
                  <c:v>2516399.4139999999</c:v>
                </c:pt>
                <c:pt idx="126">
                  <c:v>2516413.5120000001</c:v>
                </c:pt>
                <c:pt idx="127">
                  <c:v>2516405.7910000002</c:v>
                </c:pt>
                <c:pt idx="128">
                  <c:v>2516404.8489999999</c:v>
                </c:pt>
                <c:pt idx="129">
                  <c:v>2516412.7170000002</c:v>
                </c:pt>
                <c:pt idx="130">
                  <c:v>2516409.6170000001</c:v>
                </c:pt>
                <c:pt idx="131">
                  <c:v>2516412.4139999999</c:v>
                </c:pt>
                <c:pt idx="132">
                  <c:v>2516412.2009999999</c:v>
                </c:pt>
                <c:pt idx="133">
                  <c:v>2516406.8450000002</c:v>
                </c:pt>
                <c:pt idx="134">
                  <c:v>2516404.8739999998</c:v>
                </c:pt>
                <c:pt idx="135">
                  <c:v>2516412.852</c:v>
                </c:pt>
                <c:pt idx="136">
                  <c:v>2516412.3810000001</c:v>
                </c:pt>
                <c:pt idx="137">
                  <c:v>2516412.9679999999</c:v>
                </c:pt>
                <c:pt idx="138">
                  <c:v>2516408.5989999999</c:v>
                </c:pt>
                <c:pt idx="139">
                  <c:v>2516412.3530000001</c:v>
                </c:pt>
                <c:pt idx="140">
                  <c:v>2516409.841</c:v>
                </c:pt>
                <c:pt idx="141">
                  <c:v>2516408.6430000002</c:v>
                </c:pt>
                <c:pt idx="142">
                  <c:v>2516413.503</c:v>
                </c:pt>
                <c:pt idx="143">
                  <c:v>2516410.4210000001</c:v>
                </c:pt>
                <c:pt idx="144">
                  <c:v>2516408.4010000001</c:v>
                </c:pt>
                <c:pt idx="145">
                  <c:v>2516411.213</c:v>
                </c:pt>
                <c:pt idx="146">
                  <c:v>2516404.6460000002</c:v>
                </c:pt>
                <c:pt idx="147">
                  <c:v>2516412.2769999998</c:v>
                </c:pt>
                <c:pt idx="148">
                  <c:v>2516406.6710000001</c:v>
                </c:pt>
                <c:pt idx="149">
                  <c:v>2516418.5729999999</c:v>
                </c:pt>
                <c:pt idx="150">
                  <c:v>2516417.2119999998</c:v>
                </c:pt>
                <c:pt idx="151">
                  <c:v>2516424.6869999999</c:v>
                </c:pt>
                <c:pt idx="152">
                  <c:v>2516419.9950000001</c:v>
                </c:pt>
                <c:pt idx="153">
                  <c:v>2516423.5610000002</c:v>
                </c:pt>
                <c:pt idx="154">
                  <c:v>2516421.8289999999</c:v>
                </c:pt>
                <c:pt idx="155">
                  <c:v>2516417.9720000001</c:v>
                </c:pt>
                <c:pt idx="156">
                  <c:v>2516422.0269999998</c:v>
                </c:pt>
                <c:pt idx="157">
                  <c:v>2516417.0980000002</c:v>
                </c:pt>
                <c:pt idx="158">
                  <c:v>2516422.9950000001</c:v>
                </c:pt>
                <c:pt idx="159">
                  <c:v>2516413.5970000001</c:v>
                </c:pt>
                <c:pt idx="160">
                  <c:v>2516431.9759999998</c:v>
                </c:pt>
                <c:pt idx="161">
                  <c:v>2516432.466</c:v>
                </c:pt>
                <c:pt idx="162">
                  <c:v>2516431.7779999999</c:v>
                </c:pt>
                <c:pt idx="163">
                  <c:v>2516426.0060000001</c:v>
                </c:pt>
                <c:pt idx="164">
                  <c:v>2516357.838</c:v>
                </c:pt>
                <c:pt idx="165">
                  <c:v>2516361.4500000002</c:v>
                </c:pt>
                <c:pt idx="166">
                  <c:v>2516359.4180000001</c:v>
                </c:pt>
                <c:pt idx="167">
                  <c:v>2516371.2450000001</c:v>
                </c:pt>
                <c:pt idx="168">
                  <c:v>2516366.5440000002</c:v>
                </c:pt>
                <c:pt idx="169">
                  <c:v>2516370.66</c:v>
                </c:pt>
                <c:pt idx="170">
                  <c:v>2516367.9739999999</c:v>
                </c:pt>
                <c:pt idx="171">
                  <c:v>2516366.2829999998</c:v>
                </c:pt>
                <c:pt idx="172">
                  <c:v>2516368.946</c:v>
                </c:pt>
                <c:pt idx="173">
                  <c:v>2516382.3569999998</c:v>
                </c:pt>
                <c:pt idx="174">
                  <c:v>2516377.6970000002</c:v>
                </c:pt>
                <c:pt idx="175">
                  <c:v>2516382.9569999999</c:v>
                </c:pt>
                <c:pt idx="176">
                  <c:v>2516374.9849999999</c:v>
                </c:pt>
                <c:pt idx="177">
                  <c:v>2516375.12</c:v>
                </c:pt>
                <c:pt idx="178">
                  <c:v>2516375.3089999999</c:v>
                </c:pt>
                <c:pt idx="179">
                  <c:v>2516392.3480000002</c:v>
                </c:pt>
                <c:pt idx="180">
                  <c:v>2516387.5529999998</c:v>
                </c:pt>
                <c:pt idx="181">
                  <c:v>2516389.801</c:v>
                </c:pt>
                <c:pt idx="182">
                  <c:v>2516394.125</c:v>
                </c:pt>
                <c:pt idx="183">
                  <c:v>2516387.7519999999</c:v>
                </c:pt>
                <c:pt idx="184">
                  <c:v>2516393.608</c:v>
                </c:pt>
                <c:pt idx="185">
                  <c:v>2516388.75</c:v>
                </c:pt>
                <c:pt idx="186">
                  <c:v>2516386.0550000002</c:v>
                </c:pt>
                <c:pt idx="187">
                  <c:v>2516393.622</c:v>
                </c:pt>
                <c:pt idx="188">
                  <c:v>2516391.841</c:v>
                </c:pt>
                <c:pt idx="189">
                  <c:v>2516392.608</c:v>
                </c:pt>
                <c:pt idx="190">
                  <c:v>2516386.0299999998</c:v>
                </c:pt>
                <c:pt idx="191">
                  <c:v>2516392.3679999998</c:v>
                </c:pt>
                <c:pt idx="192">
                  <c:v>2516391.983</c:v>
                </c:pt>
                <c:pt idx="193">
                  <c:v>2516401.7220000001</c:v>
                </c:pt>
                <c:pt idx="194">
                  <c:v>2516403.9500000002</c:v>
                </c:pt>
                <c:pt idx="195">
                  <c:v>2516398.986</c:v>
                </c:pt>
                <c:pt idx="196">
                  <c:v>2516397.2450000001</c:v>
                </c:pt>
                <c:pt idx="197">
                  <c:v>2516401.608</c:v>
                </c:pt>
                <c:pt idx="198">
                  <c:v>2516402.7310000001</c:v>
                </c:pt>
                <c:pt idx="199">
                  <c:v>2516396.997</c:v>
                </c:pt>
                <c:pt idx="200">
                  <c:v>2516405.6570000001</c:v>
                </c:pt>
                <c:pt idx="201">
                  <c:v>2516408.3870000001</c:v>
                </c:pt>
                <c:pt idx="202">
                  <c:v>2516406.1009999998</c:v>
                </c:pt>
                <c:pt idx="203">
                  <c:v>2516413.7400000002</c:v>
                </c:pt>
                <c:pt idx="204">
                  <c:v>2516406.8169999998</c:v>
                </c:pt>
                <c:pt idx="205">
                  <c:v>2516414.057</c:v>
                </c:pt>
                <c:pt idx="206">
                  <c:v>2516406.7740000002</c:v>
                </c:pt>
                <c:pt idx="207">
                  <c:v>2516422.6839999999</c:v>
                </c:pt>
                <c:pt idx="208">
                  <c:v>2516424.7239999999</c:v>
                </c:pt>
                <c:pt idx="209">
                  <c:v>2516417.9569999999</c:v>
                </c:pt>
                <c:pt idx="210">
                  <c:v>2516415.66</c:v>
                </c:pt>
                <c:pt idx="211">
                  <c:v>2516417.2570000002</c:v>
                </c:pt>
                <c:pt idx="212">
                  <c:v>2516417.5920000002</c:v>
                </c:pt>
                <c:pt idx="213">
                  <c:v>2516432.8480000002</c:v>
                </c:pt>
                <c:pt idx="214">
                  <c:v>2516429.9989999998</c:v>
                </c:pt>
                <c:pt idx="215">
                  <c:v>2516428.4190000002</c:v>
                </c:pt>
                <c:pt idx="216">
                  <c:v>2516386.173</c:v>
                </c:pt>
              </c:numCache>
            </c:numRef>
          </c:xVal>
          <c:yVal>
            <c:numRef>
              <c:f>lara_valinta!$H$9:$H$225</c:f>
              <c:numCache>
                <c:formatCode>General</c:formatCode>
                <c:ptCount val="217"/>
                <c:pt idx="0">
                  <c:v>6860436.9979999997</c:v>
                </c:pt>
                <c:pt idx="1">
                  <c:v>6860450.5669999998</c:v>
                </c:pt>
                <c:pt idx="2">
                  <c:v>6860451.5729999999</c:v>
                </c:pt>
                <c:pt idx="3">
                  <c:v>6860453.4469999997</c:v>
                </c:pt>
                <c:pt idx="4">
                  <c:v>6860461.7970000003</c:v>
                </c:pt>
                <c:pt idx="5">
                  <c:v>6860468.7460000003</c:v>
                </c:pt>
                <c:pt idx="6">
                  <c:v>6860405.6610000003</c:v>
                </c:pt>
                <c:pt idx="7">
                  <c:v>6860407.4000000004</c:v>
                </c:pt>
                <c:pt idx="8">
                  <c:v>6860413.9510000004</c:v>
                </c:pt>
                <c:pt idx="9">
                  <c:v>6860418.5789999999</c:v>
                </c:pt>
                <c:pt idx="10">
                  <c:v>6860424.4680000003</c:v>
                </c:pt>
                <c:pt idx="11">
                  <c:v>6860425.091</c:v>
                </c:pt>
                <c:pt idx="12">
                  <c:v>6860427.6880000001</c:v>
                </c:pt>
                <c:pt idx="13">
                  <c:v>6860427.3339999998</c:v>
                </c:pt>
                <c:pt idx="14">
                  <c:v>6860428.9979999997</c:v>
                </c:pt>
                <c:pt idx="15">
                  <c:v>6860444.3820000002</c:v>
                </c:pt>
                <c:pt idx="16">
                  <c:v>6860448.7439999999</c:v>
                </c:pt>
                <c:pt idx="17">
                  <c:v>6860450.824</c:v>
                </c:pt>
                <c:pt idx="18">
                  <c:v>6860460.1229999997</c:v>
                </c:pt>
                <c:pt idx="19">
                  <c:v>6860462.3839999996</c:v>
                </c:pt>
                <c:pt idx="20">
                  <c:v>6860465.3339999998</c:v>
                </c:pt>
                <c:pt idx="21">
                  <c:v>6860476.71</c:v>
                </c:pt>
                <c:pt idx="22">
                  <c:v>6860353.2659999998</c:v>
                </c:pt>
                <c:pt idx="23">
                  <c:v>6860359.9869999997</c:v>
                </c:pt>
                <c:pt idx="24">
                  <c:v>6860367.4119999995</c:v>
                </c:pt>
                <c:pt idx="25">
                  <c:v>6860369.8779999996</c:v>
                </c:pt>
                <c:pt idx="26">
                  <c:v>6860370.9110000003</c:v>
                </c:pt>
                <c:pt idx="27">
                  <c:v>6860384.5619999999</c:v>
                </c:pt>
                <c:pt idx="28">
                  <c:v>6860387.1730000004</c:v>
                </c:pt>
                <c:pt idx="29">
                  <c:v>6860389.8250000002</c:v>
                </c:pt>
                <c:pt idx="30">
                  <c:v>6860391.7300000004</c:v>
                </c:pt>
                <c:pt idx="31">
                  <c:v>6860394.3949999996</c:v>
                </c:pt>
                <c:pt idx="32">
                  <c:v>6860396.3839999996</c:v>
                </c:pt>
                <c:pt idx="33">
                  <c:v>6860408.7929999996</c:v>
                </c:pt>
                <c:pt idx="34">
                  <c:v>6860410.8569999998</c:v>
                </c:pt>
                <c:pt idx="35">
                  <c:v>6860411.0350000001</c:v>
                </c:pt>
                <c:pt idx="36">
                  <c:v>6860414.4970000004</c:v>
                </c:pt>
                <c:pt idx="37">
                  <c:v>6860415.398</c:v>
                </c:pt>
                <c:pt idx="38">
                  <c:v>6860417.784</c:v>
                </c:pt>
                <c:pt idx="39">
                  <c:v>6860423.0880000005</c:v>
                </c:pt>
                <c:pt idx="40">
                  <c:v>6860426.8940000003</c:v>
                </c:pt>
                <c:pt idx="41">
                  <c:v>6860427.5369999995</c:v>
                </c:pt>
                <c:pt idx="42">
                  <c:v>6860429.1109999996</c:v>
                </c:pt>
                <c:pt idx="43">
                  <c:v>6860433.1969999997</c:v>
                </c:pt>
                <c:pt idx="44">
                  <c:v>6860441.0609999998</c:v>
                </c:pt>
                <c:pt idx="45">
                  <c:v>6860447.284</c:v>
                </c:pt>
                <c:pt idx="46">
                  <c:v>6860451.9689999996</c:v>
                </c:pt>
                <c:pt idx="47">
                  <c:v>6860457.8370000003</c:v>
                </c:pt>
                <c:pt idx="48">
                  <c:v>6860459.6469999999</c:v>
                </c:pt>
                <c:pt idx="49">
                  <c:v>6860476.2019999996</c:v>
                </c:pt>
                <c:pt idx="50">
                  <c:v>6860480.5149999997</c:v>
                </c:pt>
                <c:pt idx="51">
                  <c:v>6860330.557</c:v>
                </c:pt>
                <c:pt idx="52">
                  <c:v>6860330.8739999998</c:v>
                </c:pt>
                <c:pt idx="53">
                  <c:v>6860341.9230000004</c:v>
                </c:pt>
                <c:pt idx="54">
                  <c:v>6860349.0800000001</c:v>
                </c:pt>
                <c:pt idx="55">
                  <c:v>6860349.4029999999</c:v>
                </c:pt>
                <c:pt idx="56">
                  <c:v>6860357.9139999999</c:v>
                </c:pt>
                <c:pt idx="57">
                  <c:v>6860361.7649999997</c:v>
                </c:pt>
                <c:pt idx="58">
                  <c:v>6860362.432</c:v>
                </c:pt>
                <c:pt idx="59">
                  <c:v>6860364.2390000001</c:v>
                </c:pt>
                <c:pt idx="60">
                  <c:v>6860367.1629999997</c:v>
                </c:pt>
                <c:pt idx="61">
                  <c:v>6860377.9309999999</c:v>
                </c:pt>
                <c:pt idx="62">
                  <c:v>6860383.9270000001</c:v>
                </c:pt>
                <c:pt idx="63">
                  <c:v>6860386.3839999996</c:v>
                </c:pt>
                <c:pt idx="64">
                  <c:v>6860389.8629999999</c:v>
                </c:pt>
                <c:pt idx="65">
                  <c:v>6860394.2249999996</c:v>
                </c:pt>
                <c:pt idx="66">
                  <c:v>6860398.0899999999</c:v>
                </c:pt>
                <c:pt idx="67">
                  <c:v>6860404.1840000004</c:v>
                </c:pt>
                <c:pt idx="68">
                  <c:v>6860405.3470000001</c:v>
                </c:pt>
                <c:pt idx="69">
                  <c:v>6860405.7369999997</c:v>
                </c:pt>
                <c:pt idx="70">
                  <c:v>6860408.5990000004</c:v>
                </c:pt>
                <c:pt idx="71">
                  <c:v>6860411.6090000002</c:v>
                </c:pt>
                <c:pt idx="72">
                  <c:v>6860413.0710000005</c:v>
                </c:pt>
                <c:pt idx="73">
                  <c:v>6860413.9670000002</c:v>
                </c:pt>
                <c:pt idx="74">
                  <c:v>6860420.273</c:v>
                </c:pt>
                <c:pt idx="75">
                  <c:v>6860425.5360000003</c:v>
                </c:pt>
                <c:pt idx="76">
                  <c:v>6860426.3399999999</c:v>
                </c:pt>
                <c:pt idx="77">
                  <c:v>6860428.1830000002</c:v>
                </c:pt>
                <c:pt idx="78">
                  <c:v>6860437.693</c:v>
                </c:pt>
                <c:pt idx="79">
                  <c:v>6860442.8059999999</c:v>
                </c:pt>
                <c:pt idx="80">
                  <c:v>6860445.2609999999</c:v>
                </c:pt>
                <c:pt idx="81">
                  <c:v>6860451.6030000001</c:v>
                </c:pt>
                <c:pt idx="82">
                  <c:v>6860453.7390000001</c:v>
                </c:pt>
                <c:pt idx="83">
                  <c:v>6860454.3540000003</c:v>
                </c:pt>
                <c:pt idx="84">
                  <c:v>6860461.1780000003</c:v>
                </c:pt>
                <c:pt idx="85">
                  <c:v>6860465.7649999997</c:v>
                </c:pt>
                <c:pt idx="86">
                  <c:v>6860469.4139999999</c:v>
                </c:pt>
                <c:pt idx="87">
                  <c:v>6860472.3899999997</c:v>
                </c:pt>
                <c:pt idx="88">
                  <c:v>6860472.6840000004</c:v>
                </c:pt>
                <c:pt idx="89">
                  <c:v>6860472.6579999998</c:v>
                </c:pt>
                <c:pt idx="90">
                  <c:v>6860476.0959999999</c:v>
                </c:pt>
                <c:pt idx="91">
                  <c:v>6860479.2790000001</c:v>
                </c:pt>
                <c:pt idx="92">
                  <c:v>6860483.074</c:v>
                </c:pt>
                <c:pt idx="93">
                  <c:v>6860333.1869999999</c:v>
                </c:pt>
                <c:pt idx="94">
                  <c:v>6860335.1119999997</c:v>
                </c:pt>
                <c:pt idx="95">
                  <c:v>6860338.0219999999</c:v>
                </c:pt>
                <c:pt idx="96">
                  <c:v>6860340.9950000001</c:v>
                </c:pt>
                <c:pt idx="97">
                  <c:v>6860344.2489999998</c:v>
                </c:pt>
                <c:pt idx="98">
                  <c:v>6860353.9809999997</c:v>
                </c:pt>
                <c:pt idx="99">
                  <c:v>6860355.3169999998</c:v>
                </c:pt>
                <c:pt idx="100">
                  <c:v>6860360.4759999998</c:v>
                </c:pt>
                <c:pt idx="101">
                  <c:v>6860367.2800000003</c:v>
                </c:pt>
                <c:pt idx="102">
                  <c:v>6860371.2240000004</c:v>
                </c:pt>
                <c:pt idx="103">
                  <c:v>6860371.5970000001</c:v>
                </c:pt>
                <c:pt idx="104">
                  <c:v>6860383.6409999998</c:v>
                </c:pt>
                <c:pt idx="105">
                  <c:v>6860386.8439999996</c:v>
                </c:pt>
                <c:pt idx="106">
                  <c:v>6860397.915</c:v>
                </c:pt>
                <c:pt idx="107">
                  <c:v>6860400.0630000001</c:v>
                </c:pt>
                <c:pt idx="108">
                  <c:v>6860405.7410000004</c:v>
                </c:pt>
                <c:pt idx="109">
                  <c:v>6860405.8720000004</c:v>
                </c:pt>
                <c:pt idx="110">
                  <c:v>6860410.7170000002</c:v>
                </c:pt>
                <c:pt idx="111">
                  <c:v>6860413.8509999998</c:v>
                </c:pt>
                <c:pt idx="112">
                  <c:v>6860420.1069999998</c:v>
                </c:pt>
                <c:pt idx="113">
                  <c:v>6860421.4510000004</c:v>
                </c:pt>
                <c:pt idx="114">
                  <c:v>6860423.432</c:v>
                </c:pt>
                <c:pt idx="115">
                  <c:v>6860430.227</c:v>
                </c:pt>
                <c:pt idx="116">
                  <c:v>6860435.9879999999</c:v>
                </c:pt>
                <c:pt idx="117">
                  <c:v>6860436.1090000002</c:v>
                </c:pt>
                <c:pt idx="118">
                  <c:v>6860442.7879999997</c:v>
                </c:pt>
                <c:pt idx="119">
                  <c:v>6860447.2010000004</c:v>
                </c:pt>
                <c:pt idx="120">
                  <c:v>6860449.2560000001</c:v>
                </c:pt>
                <c:pt idx="121">
                  <c:v>6860456.7120000003</c:v>
                </c:pt>
                <c:pt idx="122">
                  <c:v>6860465.8609999996</c:v>
                </c:pt>
                <c:pt idx="123">
                  <c:v>6860466.1490000002</c:v>
                </c:pt>
                <c:pt idx="124">
                  <c:v>6860474.0470000003</c:v>
                </c:pt>
                <c:pt idx="125">
                  <c:v>6860478.3770000003</c:v>
                </c:pt>
                <c:pt idx="126">
                  <c:v>6860336.165</c:v>
                </c:pt>
                <c:pt idx="127">
                  <c:v>6860337.8169999998</c:v>
                </c:pt>
                <c:pt idx="128">
                  <c:v>6860341.8389999997</c:v>
                </c:pt>
                <c:pt idx="129">
                  <c:v>6860341.5219999999</c:v>
                </c:pt>
                <c:pt idx="130">
                  <c:v>6860344.9299999997</c:v>
                </c:pt>
                <c:pt idx="131">
                  <c:v>6860352.2869999995</c:v>
                </c:pt>
                <c:pt idx="132">
                  <c:v>6860359.4309999999</c:v>
                </c:pt>
                <c:pt idx="133">
                  <c:v>6860359.6220000004</c:v>
                </c:pt>
                <c:pt idx="134">
                  <c:v>6860363.7659999998</c:v>
                </c:pt>
                <c:pt idx="135">
                  <c:v>6860364.1529999999</c:v>
                </c:pt>
                <c:pt idx="136">
                  <c:v>6860371.4189999998</c:v>
                </c:pt>
                <c:pt idx="137">
                  <c:v>6860379.0599999996</c:v>
                </c:pt>
                <c:pt idx="138">
                  <c:v>6860383.5480000004</c:v>
                </c:pt>
                <c:pt idx="139">
                  <c:v>6860383.9189999998</c:v>
                </c:pt>
                <c:pt idx="140">
                  <c:v>6860400.2520000003</c:v>
                </c:pt>
                <c:pt idx="141">
                  <c:v>6860406.6720000003</c:v>
                </c:pt>
                <c:pt idx="142">
                  <c:v>6860414.5899999999</c:v>
                </c:pt>
                <c:pt idx="143">
                  <c:v>6860428.9160000002</c:v>
                </c:pt>
                <c:pt idx="144">
                  <c:v>6860433.6200000001</c:v>
                </c:pt>
                <c:pt idx="145">
                  <c:v>6860436.8870000001</c:v>
                </c:pt>
                <c:pt idx="146">
                  <c:v>6860438.7699999996</c:v>
                </c:pt>
                <c:pt idx="147">
                  <c:v>6860439.5779999997</c:v>
                </c:pt>
                <c:pt idx="148">
                  <c:v>6860444.0369999995</c:v>
                </c:pt>
                <c:pt idx="149">
                  <c:v>6860340.1960000005</c:v>
                </c:pt>
                <c:pt idx="150">
                  <c:v>6860342.7829999998</c:v>
                </c:pt>
                <c:pt idx="151">
                  <c:v>6860350.2000000002</c:v>
                </c:pt>
                <c:pt idx="152">
                  <c:v>6860364.4000000004</c:v>
                </c:pt>
                <c:pt idx="153">
                  <c:v>6860376.284</c:v>
                </c:pt>
                <c:pt idx="154">
                  <c:v>6860381.0599999996</c:v>
                </c:pt>
                <c:pt idx="155">
                  <c:v>6860383.7039999999</c:v>
                </c:pt>
                <c:pt idx="156">
                  <c:v>6860387.7829999998</c:v>
                </c:pt>
                <c:pt idx="157">
                  <c:v>6860400.8190000001</c:v>
                </c:pt>
                <c:pt idx="158">
                  <c:v>6860404.1380000003</c:v>
                </c:pt>
                <c:pt idx="159">
                  <c:v>6860421.2769999998</c:v>
                </c:pt>
                <c:pt idx="160">
                  <c:v>6860347.3169999998</c:v>
                </c:pt>
                <c:pt idx="161">
                  <c:v>6860364.182</c:v>
                </c:pt>
                <c:pt idx="162">
                  <c:v>6860367.3729999997</c:v>
                </c:pt>
                <c:pt idx="163">
                  <c:v>6860384.8119999999</c:v>
                </c:pt>
                <c:pt idx="164">
                  <c:v>6860456.2609999999</c:v>
                </c:pt>
                <c:pt idx="165">
                  <c:v>6860457.0360000003</c:v>
                </c:pt>
                <c:pt idx="166">
                  <c:v>6860472.5750000002</c:v>
                </c:pt>
                <c:pt idx="167">
                  <c:v>6860432.8370000003</c:v>
                </c:pt>
                <c:pt idx="168">
                  <c:v>6860438.9299999997</c:v>
                </c:pt>
                <c:pt idx="169">
                  <c:v>6860465.6940000001</c:v>
                </c:pt>
                <c:pt idx="170">
                  <c:v>6860468.2999999998</c:v>
                </c:pt>
                <c:pt idx="171">
                  <c:v>6860475.9340000004</c:v>
                </c:pt>
                <c:pt idx="172">
                  <c:v>6860478.4570000004</c:v>
                </c:pt>
                <c:pt idx="173">
                  <c:v>6860379.3590000002</c:v>
                </c:pt>
                <c:pt idx="174">
                  <c:v>6860400.3899999997</c:v>
                </c:pt>
                <c:pt idx="175">
                  <c:v>6860405.3260000004</c:v>
                </c:pt>
                <c:pt idx="176">
                  <c:v>6860423.9170000004</c:v>
                </c:pt>
                <c:pt idx="177">
                  <c:v>6860446.2060000002</c:v>
                </c:pt>
                <c:pt idx="178">
                  <c:v>6860451.5980000002</c:v>
                </c:pt>
                <c:pt idx="179">
                  <c:v>6860334.4460000005</c:v>
                </c:pt>
                <c:pt idx="180">
                  <c:v>6860337.5300000003</c:v>
                </c:pt>
                <c:pt idx="181">
                  <c:v>6860351.5839999998</c:v>
                </c:pt>
                <c:pt idx="182">
                  <c:v>6860366.1919999998</c:v>
                </c:pt>
                <c:pt idx="183">
                  <c:v>6860372.108</c:v>
                </c:pt>
                <c:pt idx="184">
                  <c:v>6860380.8320000004</c:v>
                </c:pt>
                <c:pt idx="185">
                  <c:v>6860410.5209999997</c:v>
                </c:pt>
                <c:pt idx="186">
                  <c:v>6860412.3619999997</c:v>
                </c:pt>
                <c:pt idx="187">
                  <c:v>6860419.0539999995</c:v>
                </c:pt>
                <c:pt idx="188">
                  <c:v>6860423.3859999999</c:v>
                </c:pt>
                <c:pt idx="189">
                  <c:v>6860457.3890000004</c:v>
                </c:pt>
                <c:pt idx="190">
                  <c:v>6860467.2860000003</c:v>
                </c:pt>
                <c:pt idx="191">
                  <c:v>6860469.6629999997</c:v>
                </c:pt>
                <c:pt idx="192">
                  <c:v>6860476.8899999997</c:v>
                </c:pt>
                <c:pt idx="193">
                  <c:v>6860348.6809999999</c:v>
                </c:pt>
                <c:pt idx="194">
                  <c:v>6860378.4950000001</c:v>
                </c:pt>
                <c:pt idx="195">
                  <c:v>6860380.4960000003</c:v>
                </c:pt>
                <c:pt idx="196">
                  <c:v>6860393.1050000004</c:v>
                </c:pt>
                <c:pt idx="197">
                  <c:v>6860403.8049999997</c:v>
                </c:pt>
                <c:pt idx="198">
                  <c:v>6860410.8300000001</c:v>
                </c:pt>
                <c:pt idx="199">
                  <c:v>6860443.2130000005</c:v>
                </c:pt>
                <c:pt idx="200">
                  <c:v>6860368.409</c:v>
                </c:pt>
                <c:pt idx="201">
                  <c:v>6860368.25</c:v>
                </c:pt>
                <c:pt idx="202">
                  <c:v>6860380.2609999999</c:v>
                </c:pt>
                <c:pt idx="203">
                  <c:v>6860406.4029999999</c:v>
                </c:pt>
                <c:pt idx="204">
                  <c:v>6860425.9790000003</c:v>
                </c:pt>
                <c:pt idx="205">
                  <c:v>6860431.9560000002</c:v>
                </c:pt>
                <c:pt idx="206">
                  <c:v>6860441.2779999999</c:v>
                </c:pt>
                <c:pt idx="207">
                  <c:v>6860335.4000000004</c:v>
                </c:pt>
                <c:pt idx="208">
                  <c:v>6860344.0820000004</c:v>
                </c:pt>
                <c:pt idx="209">
                  <c:v>6860358.7369999997</c:v>
                </c:pt>
                <c:pt idx="210">
                  <c:v>6860370.3190000001</c:v>
                </c:pt>
                <c:pt idx="211">
                  <c:v>6860377.3899999997</c:v>
                </c:pt>
                <c:pt idx="212">
                  <c:v>6860394.7189999996</c:v>
                </c:pt>
                <c:pt idx="213">
                  <c:v>6860352.2319999998</c:v>
                </c:pt>
                <c:pt idx="214">
                  <c:v>6860360.9060000004</c:v>
                </c:pt>
                <c:pt idx="215">
                  <c:v>6860379.7630000003</c:v>
                </c:pt>
                <c:pt idx="216">
                  <c:v>6860414.6560000004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CA-4631-811D-C9ED45C647C1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70C0"/>
              </a:solidFill>
            </c:spPr>
          </c:marker>
          <c:xVal>
            <c:numRef>
              <c:f>lara_valinta!$G$226:$G$251</c:f>
              <c:numCache>
                <c:formatCode>General</c:formatCode>
                <c:ptCount val="26"/>
                <c:pt idx="0">
                  <c:v>2516362.176</c:v>
                </c:pt>
                <c:pt idx="1">
                  <c:v>2516354.5260000001</c:v>
                </c:pt>
                <c:pt idx="2">
                  <c:v>2516372.983</c:v>
                </c:pt>
                <c:pt idx="3">
                  <c:v>2516366.855</c:v>
                </c:pt>
                <c:pt idx="4">
                  <c:v>2516384.1510000001</c:v>
                </c:pt>
                <c:pt idx="5">
                  <c:v>2516376.7620000001</c:v>
                </c:pt>
                <c:pt idx="6">
                  <c:v>2516375.1150000002</c:v>
                </c:pt>
                <c:pt idx="7">
                  <c:v>2516388.9210000001</c:v>
                </c:pt>
                <c:pt idx="8">
                  <c:v>2516394.196</c:v>
                </c:pt>
                <c:pt idx="9">
                  <c:v>2516395.5430000001</c:v>
                </c:pt>
                <c:pt idx="10">
                  <c:v>2516399.673</c:v>
                </c:pt>
                <c:pt idx="11">
                  <c:v>2516405.074</c:v>
                </c:pt>
                <c:pt idx="12">
                  <c:v>2516409.594</c:v>
                </c:pt>
                <c:pt idx="13">
                  <c:v>2516419.1510000001</c:v>
                </c:pt>
                <c:pt idx="14">
                  <c:v>2516421.3829999999</c:v>
                </c:pt>
                <c:pt idx="15">
                  <c:v>2516416.6869999999</c:v>
                </c:pt>
                <c:pt idx="16">
                  <c:v>2516428.9410000001</c:v>
                </c:pt>
                <c:pt idx="17">
                  <c:v>2516428.3470000001</c:v>
                </c:pt>
                <c:pt idx="18">
                  <c:v>2516427.963</c:v>
                </c:pt>
                <c:pt idx="19">
                  <c:v>2516423.7790000001</c:v>
                </c:pt>
                <c:pt idx="20">
                  <c:v>2516378.7910000002</c:v>
                </c:pt>
                <c:pt idx="21">
                  <c:v>2516379.38</c:v>
                </c:pt>
                <c:pt idx="22">
                  <c:v>2516408.8670000001</c:v>
                </c:pt>
                <c:pt idx="23">
                  <c:v>2516379.9810000001</c:v>
                </c:pt>
                <c:pt idx="24">
                  <c:v>2516392.7110000001</c:v>
                </c:pt>
                <c:pt idx="25">
                  <c:v>2516385.6800000002</c:v>
                </c:pt>
              </c:numCache>
            </c:numRef>
          </c:xVal>
          <c:yVal>
            <c:numRef>
              <c:f>lara_valinta!$H$226:$H$251</c:f>
              <c:numCache>
                <c:formatCode>General</c:formatCode>
                <c:ptCount val="26"/>
                <c:pt idx="0">
                  <c:v>6860446.0949999997</c:v>
                </c:pt>
                <c:pt idx="1">
                  <c:v>6860466.4850000003</c:v>
                </c:pt>
                <c:pt idx="2">
                  <c:v>6860396.5880000005</c:v>
                </c:pt>
                <c:pt idx="3">
                  <c:v>6860435.2050000001</c:v>
                </c:pt>
                <c:pt idx="4">
                  <c:v>6860399.4029999999</c:v>
                </c:pt>
                <c:pt idx="5">
                  <c:v>6860431.3650000002</c:v>
                </c:pt>
                <c:pt idx="6">
                  <c:v>6860472.4340000004</c:v>
                </c:pt>
                <c:pt idx="7">
                  <c:v>6860414.3540000003</c:v>
                </c:pt>
                <c:pt idx="8">
                  <c:v>6860433.1969999997</c:v>
                </c:pt>
                <c:pt idx="9">
                  <c:v>6860453.5999999996</c:v>
                </c:pt>
                <c:pt idx="10">
                  <c:v>6860460.8190000001</c:v>
                </c:pt>
                <c:pt idx="11">
                  <c:v>6860333.4409999996</c:v>
                </c:pt>
                <c:pt idx="12">
                  <c:v>6860378.2740000002</c:v>
                </c:pt>
                <c:pt idx="13">
                  <c:v>6860355.2170000002</c:v>
                </c:pt>
                <c:pt idx="14">
                  <c:v>6860367.4900000002</c:v>
                </c:pt>
                <c:pt idx="15">
                  <c:v>6860391.199</c:v>
                </c:pt>
                <c:pt idx="16">
                  <c:v>6860342.0630000001</c:v>
                </c:pt>
                <c:pt idx="17">
                  <c:v>6860357.318</c:v>
                </c:pt>
                <c:pt idx="18">
                  <c:v>6860370.7970000003</c:v>
                </c:pt>
                <c:pt idx="19">
                  <c:v>6860360.0240000002</c:v>
                </c:pt>
                <c:pt idx="20">
                  <c:v>6860461.0810000002</c:v>
                </c:pt>
                <c:pt idx="21">
                  <c:v>6860473.4970000004</c:v>
                </c:pt>
                <c:pt idx="22">
                  <c:v>6860414.7589999996</c:v>
                </c:pt>
                <c:pt idx="23">
                  <c:v>6860421.7249999996</c:v>
                </c:pt>
                <c:pt idx="24">
                  <c:v>6860441.7369999997</c:v>
                </c:pt>
                <c:pt idx="25">
                  <c:v>6860462.5640000002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CA-4631-811D-C9ED45C647C1}"/>
            </c:ext>
          </c:extLst>
        </c:ser>
        <c:ser>
          <c:idx val="3"/>
          <c:order val="3"/>
          <c:spPr>
            <a:ln w="285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</c:spPr>
          </c:marker>
          <c:xVal>
            <c:numRef>
              <c:f>lara_valinta!$P$9:$P$13</c:f>
              <c:numCache>
                <c:formatCode>General</c:formatCode>
                <c:ptCount val="5"/>
                <c:pt idx="0">
                  <c:v>2516395</c:v>
                </c:pt>
                <c:pt idx="1">
                  <c:v>2516363.9417145876</c:v>
                </c:pt>
                <c:pt idx="2">
                  <c:v>2516399.6809701603</c:v>
                </c:pt>
                <c:pt idx="3">
                  <c:v>2516430.7392555727</c:v>
                </c:pt>
                <c:pt idx="4">
                  <c:v>2516395</c:v>
                </c:pt>
              </c:numCache>
            </c:numRef>
          </c:xVal>
          <c:yVal>
            <c:numRef>
              <c:f>lara_valinta!$Q$9:$Q$13</c:f>
              <c:numCache>
                <c:formatCode>General</c:formatCode>
                <c:ptCount val="5"/>
                <c:pt idx="0">
                  <c:v>6860345</c:v>
                </c:pt>
                <c:pt idx="1">
                  <c:v>6860460.9110991545</c:v>
                </c:pt>
                <c:pt idx="2">
                  <c:v>6860470.4874038231</c:v>
                </c:pt>
                <c:pt idx="3">
                  <c:v>6860354.5763046686</c:v>
                </c:pt>
                <c:pt idx="4">
                  <c:v>6860345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CA-4631-811D-C9ED45C64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88224"/>
        <c:axId val="65190144"/>
      </c:scatterChart>
      <c:valAx>
        <c:axId val="651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190144"/>
        <c:crosses val="autoZero"/>
        <c:crossBetween val="midCat"/>
      </c:valAx>
      <c:valAx>
        <c:axId val="65190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188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7</xdr:row>
      <xdr:rowOff>71437</xdr:rowOff>
    </xdr:from>
    <xdr:to>
      <xdr:col>27</xdr:col>
      <xdr:colOff>276225</xdr:colOff>
      <xdr:row>21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84B98B-AC4E-3198-A238-4C68562B7F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352425</xdr:colOff>
      <xdr:row>1</xdr:row>
      <xdr:rowOff>95249</xdr:rowOff>
    </xdr:from>
    <xdr:to>
      <xdr:col>25</xdr:col>
      <xdr:colOff>371475</xdr:colOff>
      <xdr:row>36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501"/>
  <sheetViews>
    <sheetView tabSelected="1" zoomScaleNormal="100" workbookViewId="0">
      <selection activeCell="AG16" sqref="AG16"/>
    </sheetView>
  </sheetViews>
  <sheetFormatPr defaultRowHeight="12.75" x14ac:dyDescent="0.2"/>
  <cols>
    <col min="1" max="1" width="18" bestFit="1" customWidth="1"/>
    <col min="2" max="2" width="4.42578125" style="5" customWidth="1"/>
    <col min="3" max="4" width="2.7109375" style="5" customWidth="1"/>
    <col min="5" max="5" width="4" style="5" bestFit="1" customWidth="1"/>
    <col min="6" max="6" width="4.5703125" style="7" bestFit="1" customWidth="1"/>
    <col min="7" max="7" width="2.7109375" style="5" customWidth="1"/>
    <col min="8" max="8" width="3.7109375" style="5" customWidth="1"/>
    <col min="9" max="9" width="7.140625" style="10" customWidth="1"/>
    <col min="10" max="10" width="2.7109375" style="5" hidden="1" customWidth="1"/>
    <col min="11" max="11" width="4.7109375" style="10" customWidth="1"/>
    <col min="12" max="12" width="5.28515625" style="8" customWidth="1"/>
    <col min="13" max="13" width="2.7109375" style="17" customWidth="1"/>
    <col min="14" max="14" width="4.7109375" style="12" customWidth="1"/>
    <col min="15" max="15" width="4.7109375" style="5" customWidth="1"/>
    <col min="16" max="18" width="5.7109375" style="5" customWidth="1"/>
    <col min="19" max="21" width="4.7109375" style="5" customWidth="1"/>
    <col min="22" max="22" width="14.7109375" style="8" customWidth="1"/>
    <col min="30" max="30" width="13.85546875" bestFit="1" customWidth="1"/>
    <col min="31" max="31" width="18" bestFit="1" customWidth="1"/>
    <col min="33" max="34" width="12" bestFit="1" customWidth="1"/>
  </cols>
  <sheetData>
    <row r="1" spans="1:36" s="1" customFormat="1" ht="93.75" customHeight="1" x14ac:dyDescent="0.2">
      <c r="B1" s="2" t="s">
        <v>17</v>
      </c>
      <c r="C1" s="2" t="s">
        <v>6</v>
      </c>
      <c r="D1" s="3" t="s">
        <v>1</v>
      </c>
      <c r="E1" s="3" t="s">
        <v>0</v>
      </c>
      <c r="F1" s="4" t="s">
        <v>2</v>
      </c>
      <c r="G1" s="6" t="s">
        <v>4</v>
      </c>
      <c r="H1" s="6" t="s">
        <v>3</v>
      </c>
      <c r="I1" s="9" t="s">
        <v>18</v>
      </c>
      <c r="J1" s="6" t="s">
        <v>19</v>
      </c>
      <c r="K1" s="9" t="s">
        <v>7</v>
      </c>
      <c r="L1" s="6" t="s">
        <v>20</v>
      </c>
      <c r="M1" s="16" t="s">
        <v>5</v>
      </c>
      <c r="N1" s="11" t="s">
        <v>13</v>
      </c>
      <c r="O1" s="6" t="s">
        <v>8</v>
      </c>
      <c r="P1" s="6" t="s">
        <v>9</v>
      </c>
      <c r="Q1" s="6" t="s">
        <v>14</v>
      </c>
      <c r="R1" s="6" t="s">
        <v>15</v>
      </c>
      <c r="S1" s="6" t="s">
        <v>10</v>
      </c>
      <c r="T1" s="6" t="s">
        <v>11</v>
      </c>
      <c r="U1" s="6" t="s">
        <v>12</v>
      </c>
      <c r="V1" s="13" t="s">
        <v>16</v>
      </c>
      <c r="W1" s="14" t="s">
        <v>21</v>
      </c>
      <c r="AB1" s="14" t="s">
        <v>42</v>
      </c>
      <c r="AC1" s="14" t="s">
        <v>43</v>
      </c>
      <c r="AD1" s="14" t="s">
        <v>44</v>
      </c>
      <c r="AE1" s="14" t="s">
        <v>45</v>
      </c>
      <c r="AF1" s="14" t="s">
        <v>46</v>
      </c>
      <c r="AG1" s="14" t="s">
        <v>47</v>
      </c>
      <c r="AH1" s="14" t="s">
        <v>48</v>
      </c>
      <c r="AI1" s="14" t="s">
        <v>49</v>
      </c>
      <c r="AJ1" s="14" t="s">
        <v>50</v>
      </c>
    </row>
    <row r="2" spans="1:36" ht="15.95" customHeight="1" x14ac:dyDescent="0.2">
      <c r="A2" s="18" t="str">
        <f>AE2</f>
        <v>MARV1_11_4C_333</v>
      </c>
      <c r="B2" s="5">
        <v>333</v>
      </c>
      <c r="C2" s="5">
        <v>0</v>
      </c>
      <c r="D2" s="5">
        <v>2</v>
      </c>
      <c r="E2" s="5">
        <v>234</v>
      </c>
      <c r="F2" s="7">
        <v>19.733004269999999</v>
      </c>
      <c r="H2" s="5">
        <v>2</v>
      </c>
      <c r="I2" s="10">
        <v>11</v>
      </c>
      <c r="K2" s="10">
        <v>236</v>
      </c>
      <c r="L2" s="5" t="s">
        <v>22</v>
      </c>
      <c r="Y2">
        <f>H2-D2</f>
        <v>0</v>
      </c>
      <c r="Z2">
        <f>K2-E2</f>
        <v>2</v>
      </c>
      <c r="AB2" t="s">
        <v>51</v>
      </c>
      <c r="AC2" t="s">
        <v>39</v>
      </c>
      <c r="AD2" t="s">
        <v>52</v>
      </c>
      <c r="AE2" t="s">
        <v>53</v>
      </c>
      <c r="AF2">
        <v>1754</v>
      </c>
      <c r="AG2">
        <v>2516362.7889999999</v>
      </c>
      <c r="AH2">
        <v>6860436.9979999997</v>
      </c>
      <c r="AI2">
        <v>204.06299999999999</v>
      </c>
      <c r="AJ2" t="s">
        <v>54</v>
      </c>
    </row>
    <row r="3" spans="1:36" ht="15.95" customHeight="1" x14ac:dyDescent="0.2">
      <c r="A3" s="18" t="str">
        <f t="shared" ref="A3:A66" si="0">AE3</f>
        <v>MARV1_11_4C_335</v>
      </c>
      <c r="B3" s="5">
        <v>335</v>
      </c>
      <c r="C3" s="5">
        <v>0</v>
      </c>
      <c r="D3" s="5">
        <v>3</v>
      </c>
      <c r="E3" s="5">
        <v>259</v>
      </c>
      <c r="F3" s="7">
        <v>23.445004269999998</v>
      </c>
      <c r="H3" s="5">
        <v>3</v>
      </c>
      <c r="I3" s="10">
        <v>11</v>
      </c>
      <c r="K3" s="10">
        <v>263</v>
      </c>
      <c r="Y3">
        <f t="shared" ref="Y3:Y66" si="1">H3-D3</f>
        <v>0</v>
      </c>
      <c r="Z3">
        <f t="shared" ref="Z3:Z66" si="2">K3-E3</f>
        <v>4</v>
      </c>
      <c r="AB3" t="s">
        <v>51</v>
      </c>
      <c r="AC3" t="s">
        <v>39</v>
      </c>
      <c r="AD3" t="s">
        <v>52</v>
      </c>
      <c r="AE3" t="s">
        <v>55</v>
      </c>
      <c r="AF3">
        <v>1755</v>
      </c>
      <c r="AG3">
        <v>2516362.176</v>
      </c>
      <c r="AH3">
        <v>6860446.0949999997</v>
      </c>
      <c r="AI3">
        <v>207.77500000000001</v>
      </c>
      <c r="AJ3" t="s">
        <v>54</v>
      </c>
    </row>
    <row r="4" spans="1:36" ht="15.95" customHeight="1" x14ac:dyDescent="0.2">
      <c r="A4" s="18" t="str">
        <f t="shared" si="0"/>
        <v>MARV1_11_4C_337</v>
      </c>
      <c r="B4" s="5">
        <v>337</v>
      </c>
      <c r="C4" s="5">
        <v>0</v>
      </c>
      <c r="D4" s="5">
        <v>2</v>
      </c>
      <c r="E4" s="5">
        <v>243</v>
      </c>
      <c r="F4" s="7">
        <v>21.268001219999999</v>
      </c>
      <c r="H4" s="5">
        <v>2</v>
      </c>
      <c r="I4" s="10">
        <v>11</v>
      </c>
      <c r="K4" s="10">
        <v>253</v>
      </c>
      <c r="L4" s="5" t="s">
        <v>22</v>
      </c>
      <c r="Y4">
        <f t="shared" si="1"/>
        <v>0</v>
      </c>
      <c r="Z4">
        <f t="shared" si="2"/>
        <v>10</v>
      </c>
      <c r="AB4" t="s">
        <v>51</v>
      </c>
      <c r="AC4" t="s">
        <v>39</v>
      </c>
      <c r="AD4" t="s">
        <v>52</v>
      </c>
      <c r="AE4" t="s">
        <v>56</v>
      </c>
      <c r="AF4">
        <v>1756</v>
      </c>
      <c r="AG4">
        <v>2516358.8130000001</v>
      </c>
      <c r="AH4">
        <v>6860450.5669999998</v>
      </c>
      <c r="AI4">
        <v>205.398</v>
      </c>
      <c r="AJ4" t="s">
        <v>54</v>
      </c>
    </row>
    <row r="5" spans="1:36" ht="15.95" customHeight="1" x14ac:dyDescent="0.2">
      <c r="A5" s="18" t="str">
        <f t="shared" si="0"/>
        <v>MARV1_11_4C_370</v>
      </c>
      <c r="B5" s="5">
        <v>370</v>
      </c>
      <c r="C5" s="5">
        <v>0</v>
      </c>
      <c r="D5" s="5">
        <v>2</v>
      </c>
      <c r="E5" s="5">
        <v>235</v>
      </c>
      <c r="F5" s="7">
        <v>22.647003659999999</v>
      </c>
      <c r="H5" s="5">
        <v>2</v>
      </c>
      <c r="I5" s="10">
        <v>11</v>
      </c>
      <c r="K5" s="10">
        <v>255</v>
      </c>
      <c r="L5" s="5" t="s">
        <v>22</v>
      </c>
      <c r="Y5">
        <f t="shared" si="1"/>
        <v>0</v>
      </c>
      <c r="Z5">
        <f t="shared" si="2"/>
        <v>20</v>
      </c>
      <c r="AB5" t="s">
        <v>51</v>
      </c>
      <c r="AC5" t="s">
        <v>39</v>
      </c>
      <c r="AD5" t="s">
        <v>52</v>
      </c>
      <c r="AE5" t="s">
        <v>57</v>
      </c>
      <c r="AF5">
        <v>1767</v>
      </c>
      <c r="AG5">
        <v>2516364.585</v>
      </c>
      <c r="AH5">
        <v>6860451.5729999999</v>
      </c>
      <c r="AI5">
        <v>206.58699999999999</v>
      </c>
      <c r="AJ5" t="s">
        <v>54</v>
      </c>
    </row>
    <row r="6" spans="1:36" ht="15.95" customHeight="1" x14ac:dyDescent="0.2">
      <c r="A6" s="18" t="str">
        <f t="shared" si="0"/>
        <v>MARV1_11_4C_339</v>
      </c>
      <c r="B6" s="5">
        <v>339</v>
      </c>
      <c r="C6" s="5">
        <v>0</v>
      </c>
      <c r="D6" s="5">
        <v>2</v>
      </c>
      <c r="E6" s="5">
        <v>214</v>
      </c>
      <c r="F6" s="7">
        <v>19.85700916</v>
      </c>
      <c r="H6" s="5">
        <v>2</v>
      </c>
      <c r="I6" s="10">
        <v>11</v>
      </c>
      <c r="K6" s="10">
        <v>224</v>
      </c>
      <c r="L6" s="5" t="s">
        <v>22</v>
      </c>
      <c r="Y6">
        <f t="shared" si="1"/>
        <v>0</v>
      </c>
      <c r="Z6">
        <f t="shared" si="2"/>
        <v>10</v>
      </c>
      <c r="AB6" t="s">
        <v>51</v>
      </c>
      <c r="AC6" t="s">
        <v>39</v>
      </c>
      <c r="AD6" t="s">
        <v>52</v>
      </c>
      <c r="AE6" t="s">
        <v>58</v>
      </c>
      <c r="AF6">
        <v>1757</v>
      </c>
      <c r="AG6">
        <v>2516360.912</v>
      </c>
      <c r="AH6">
        <v>6860453.4469999997</v>
      </c>
      <c r="AI6">
        <v>203.55699999999999</v>
      </c>
      <c r="AJ6" t="s">
        <v>54</v>
      </c>
    </row>
    <row r="7" spans="1:36" ht="15.95" customHeight="1" x14ac:dyDescent="0.2">
      <c r="A7" s="18" t="str">
        <f t="shared" si="0"/>
        <v>MARV1_11_4C_341</v>
      </c>
      <c r="B7" s="5">
        <v>341</v>
      </c>
      <c r="C7" s="5">
        <v>0</v>
      </c>
      <c r="D7" s="5">
        <v>2</v>
      </c>
      <c r="E7" s="5">
        <v>238</v>
      </c>
      <c r="F7" s="7">
        <v>21.721009769999998</v>
      </c>
      <c r="H7" s="5">
        <v>2</v>
      </c>
      <c r="I7" s="10" t="s">
        <v>23</v>
      </c>
      <c r="K7" s="10">
        <v>257</v>
      </c>
      <c r="L7" s="5" t="s">
        <v>22</v>
      </c>
      <c r="Y7">
        <f t="shared" si="1"/>
        <v>0</v>
      </c>
      <c r="Z7">
        <f t="shared" si="2"/>
        <v>19</v>
      </c>
      <c r="AB7" t="s">
        <v>59</v>
      </c>
      <c r="AC7" t="s">
        <v>39</v>
      </c>
      <c r="AD7" t="s">
        <v>52</v>
      </c>
      <c r="AE7" t="s">
        <v>60</v>
      </c>
      <c r="AF7">
        <v>1758</v>
      </c>
      <c r="AG7">
        <v>2516357.838</v>
      </c>
      <c r="AH7">
        <v>6860456.2609999999</v>
      </c>
      <c r="AI7">
        <v>205.31100000000001</v>
      </c>
      <c r="AJ7" t="s">
        <v>54</v>
      </c>
    </row>
    <row r="8" spans="1:36" ht="15.95" customHeight="1" x14ac:dyDescent="0.2">
      <c r="A8" s="18" t="str">
        <f t="shared" si="0"/>
        <v>MARV1_11_4C_374</v>
      </c>
      <c r="B8" s="5">
        <v>374</v>
      </c>
      <c r="C8" s="5">
        <v>0</v>
      </c>
      <c r="D8" s="5">
        <v>2</v>
      </c>
      <c r="E8" s="5">
        <v>209</v>
      </c>
      <c r="F8" s="7">
        <v>21.371003049999999</v>
      </c>
      <c r="H8" s="5">
        <v>2</v>
      </c>
      <c r="I8" s="10" t="s">
        <v>23</v>
      </c>
      <c r="K8" s="10">
        <v>215</v>
      </c>
      <c r="L8" s="5" t="s">
        <v>24</v>
      </c>
      <c r="Y8">
        <f t="shared" si="1"/>
        <v>0</v>
      </c>
      <c r="Z8">
        <f t="shared" si="2"/>
        <v>6</v>
      </c>
      <c r="AB8" t="s">
        <v>59</v>
      </c>
      <c r="AC8" t="s">
        <v>39</v>
      </c>
      <c r="AD8" t="s">
        <v>52</v>
      </c>
      <c r="AE8" t="s">
        <v>61</v>
      </c>
      <c r="AF8">
        <v>1768</v>
      </c>
      <c r="AG8">
        <v>2516361.4500000002</v>
      </c>
      <c r="AH8">
        <v>6860457.0360000003</v>
      </c>
      <c r="AI8">
        <v>204.67099999999999</v>
      </c>
      <c r="AJ8" t="s">
        <v>54</v>
      </c>
    </row>
    <row r="9" spans="1:36" ht="15.95" customHeight="1" x14ac:dyDescent="0.2">
      <c r="A9" s="18" t="str">
        <f t="shared" si="0"/>
        <v>MARV1_11_4C_376</v>
      </c>
      <c r="B9" s="5">
        <v>376</v>
      </c>
      <c r="C9" s="5">
        <v>0</v>
      </c>
      <c r="D9" s="5">
        <v>2</v>
      </c>
      <c r="E9" s="5">
        <v>141</v>
      </c>
      <c r="F9" s="7">
        <v>14.965998170000001</v>
      </c>
      <c r="H9" s="5">
        <v>2</v>
      </c>
      <c r="I9" s="10">
        <v>31</v>
      </c>
      <c r="V9" s="5" t="s">
        <v>25</v>
      </c>
      <c r="Y9">
        <f t="shared" si="1"/>
        <v>0</v>
      </c>
      <c r="Z9">
        <f t="shared" si="2"/>
        <v>-141</v>
      </c>
      <c r="AB9" t="s">
        <v>62</v>
      </c>
      <c r="AC9" t="s">
        <v>39</v>
      </c>
      <c r="AD9" t="s">
        <v>52</v>
      </c>
      <c r="AE9" t="s">
        <v>63</v>
      </c>
      <c r="AF9">
        <v>1770</v>
      </c>
      <c r="AG9">
        <v>2516364.1979999999</v>
      </c>
      <c r="AH9">
        <v>6860460.324</v>
      </c>
      <c r="AI9">
        <v>197.89599999999999</v>
      </c>
      <c r="AJ9" t="s">
        <v>54</v>
      </c>
    </row>
    <row r="10" spans="1:36" ht="15.95" customHeight="1" x14ac:dyDescent="0.2">
      <c r="A10" s="18" t="str">
        <f t="shared" si="0"/>
        <v>MARV1_11_4C_344</v>
      </c>
      <c r="B10" s="5">
        <v>344</v>
      </c>
      <c r="C10" s="5">
        <v>0</v>
      </c>
      <c r="D10" s="5">
        <v>2</v>
      </c>
      <c r="E10" s="5">
        <v>248</v>
      </c>
      <c r="F10" s="7">
        <v>21.558007320000002</v>
      </c>
      <c r="H10" s="5">
        <v>2</v>
      </c>
      <c r="I10" s="10">
        <v>11</v>
      </c>
      <c r="K10" s="10">
        <v>264</v>
      </c>
      <c r="L10" s="5" t="s">
        <v>24</v>
      </c>
      <c r="Y10">
        <f t="shared" si="1"/>
        <v>0</v>
      </c>
      <c r="Z10">
        <f t="shared" si="2"/>
        <v>16</v>
      </c>
      <c r="AB10" t="s">
        <v>51</v>
      </c>
      <c r="AC10" t="s">
        <v>39</v>
      </c>
      <c r="AD10" t="s">
        <v>52</v>
      </c>
      <c r="AE10" t="s">
        <v>64</v>
      </c>
      <c r="AF10">
        <v>1759</v>
      </c>
      <c r="AG10">
        <v>2516357.0890000002</v>
      </c>
      <c r="AH10">
        <v>6860461.7970000003</v>
      </c>
      <c r="AI10">
        <v>205.08799999999999</v>
      </c>
      <c r="AJ10" t="s">
        <v>54</v>
      </c>
    </row>
    <row r="11" spans="1:36" ht="15.95" customHeight="1" x14ac:dyDescent="0.2">
      <c r="A11" s="18" t="str">
        <f t="shared" si="0"/>
        <v>MARV1_11_4C_348</v>
      </c>
      <c r="B11" s="5">
        <v>348</v>
      </c>
      <c r="C11" s="5">
        <v>0</v>
      </c>
      <c r="D11" s="5">
        <v>3</v>
      </c>
      <c r="E11" s="5">
        <v>274</v>
      </c>
      <c r="F11" s="7">
        <v>25.203001830000002</v>
      </c>
      <c r="H11" s="5">
        <v>3</v>
      </c>
      <c r="I11" s="10">
        <v>11</v>
      </c>
      <c r="K11" s="10">
        <v>283</v>
      </c>
      <c r="Y11">
        <f t="shared" si="1"/>
        <v>0</v>
      </c>
      <c r="Z11">
        <f t="shared" si="2"/>
        <v>9</v>
      </c>
      <c r="AB11" t="s">
        <v>51</v>
      </c>
      <c r="AC11" t="s">
        <v>39</v>
      </c>
      <c r="AD11" t="s">
        <v>52</v>
      </c>
      <c r="AE11" t="s">
        <v>65</v>
      </c>
      <c r="AF11">
        <v>1760</v>
      </c>
      <c r="AG11">
        <v>2516354.5260000001</v>
      </c>
      <c r="AH11">
        <v>6860466.4850000003</v>
      </c>
      <c r="AI11">
        <v>208.72300000000001</v>
      </c>
      <c r="AJ11" t="s">
        <v>54</v>
      </c>
    </row>
    <row r="12" spans="1:36" ht="15.95" customHeight="1" x14ac:dyDescent="0.2">
      <c r="A12" s="18" t="str">
        <f t="shared" si="0"/>
        <v>MARV1_11_4C_381</v>
      </c>
      <c r="B12" s="5">
        <v>381</v>
      </c>
      <c r="C12" s="5">
        <v>0</v>
      </c>
      <c r="D12" s="5">
        <v>2</v>
      </c>
      <c r="E12" s="5">
        <v>307</v>
      </c>
      <c r="F12" s="7">
        <v>22.42400305</v>
      </c>
      <c r="H12" s="5">
        <v>2</v>
      </c>
      <c r="I12" s="10">
        <v>11</v>
      </c>
      <c r="K12" s="10">
        <v>324</v>
      </c>
      <c r="L12" s="5" t="s">
        <v>22</v>
      </c>
      <c r="Y12">
        <f t="shared" si="1"/>
        <v>0</v>
      </c>
      <c r="Z12">
        <f t="shared" si="2"/>
        <v>17</v>
      </c>
      <c r="AB12" t="s">
        <v>51</v>
      </c>
      <c r="AC12" t="s">
        <v>39</v>
      </c>
      <c r="AD12" t="s">
        <v>52</v>
      </c>
      <c r="AE12" t="s">
        <v>66</v>
      </c>
      <c r="AF12">
        <v>1772</v>
      </c>
      <c r="AG12">
        <v>2516364.0040000002</v>
      </c>
      <c r="AH12">
        <v>6860468.7460000003</v>
      </c>
      <c r="AI12">
        <v>204.97399999999999</v>
      </c>
      <c r="AJ12" t="s">
        <v>54</v>
      </c>
    </row>
    <row r="13" spans="1:36" ht="15.95" customHeight="1" x14ac:dyDescent="0.2">
      <c r="A13" s="18" t="str">
        <f t="shared" si="0"/>
        <v>MARV1_11_4C_384</v>
      </c>
      <c r="B13" s="5">
        <v>384</v>
      </c>
      <c r="C13" s="5">
        <v>0</v>
      </c>
      <c r="D13" s="5">
        <v>2</v>
      </c>
      <c r="E13" s="5">
        <v>253</v>
      </c>
      <c r="F13" s="7">
        <v>22.719008540000001</v>
      </c>
      <c r="H13" s="5">
        <v>2</v>
      </c>
      <c r="I13" s="10" t="s">
        <v>23</v>
      </c>
      <c r="K13" s="10">
        <v>262</v>
      </c>
      <c r="L13" s="5" t="s">
        <v>24</v>
      </c>
      <c r="Y13">
        <f t="shared" si="1"/>
        <v>0</v>
      </c>
      <c r="Z13">
        <f t="shared" si="2"/>
        <v>9</v>
      </c>
      <c r="AB13" t="s">
        <v>59</v>
      </c>
      <c r="AC13" t="s">
        <v>39</v>
      </c>
      <c r="AD13" t="s">
        <v>52</v>
      </c>
      <c r="AE13" t="s">
        <v>67</v>
      </c>
      <c r="AF13">
        <v>1773</v>
      </c>
      <c r="AG13">
        <v>2516359.4180000001</v>
      </c>
      <c r="AH13">
        <v>6860472.5750000002</v>
      </c>
      <c r="AI13">
        <v>205.779</v>
      </c>
      <c r="AJ13" t="s">
        <v>54</v>
      </c>
    </row>
    <row r="14" spans="1:36" ht="15.95" customHeight="1" x14ac:dyDescent="0.2">
      <c r="A14" s="18" t="str">
        <f t="shared" si="0"/>
        <v>MARV1_11_4B_188</v>
      </c>
      <c r="B14" s="5">
        <v>188</v>
      </c>
      <c r="C14" s="5">
        <v>1</v>
      </c>
      <c r="D14" s="5">
        <v>3</v>
      </c>
      <c r="E14" s="5">
        <v>242</v>
      </c>
      <c r="F14" s="7">
        <v>22.971009160000001</v>
      </c>
      <c r="H14" s="5">
        <v>3</v>
      </c>
      <c r="I14" s="10">
        <v>11</v>
      </c>
      <c r="K14" s="10">
        <v>258</v>
      </c>
      <c r="Y14">
        <f t="shared" si="1"/>
        <v>0</v>
      </c>
      <c r="Z14">
        <f t="shared" si="2"/>
        <v>16</v>
      </c>
      <c r="AB14" t="s">
        <v>51</v>
      </c>
      <c r="AC14" t="s">
        <v>40</v>
      </c>
      <c r="AD14" t="s">
        <v>68</v>
      </c>
      <c r="AE14" t="s">
        <v>69</v>
      </c>
      <c r="AF14">
        <v>1647</v>
      </c>
      <c r="AG14">
        <v>2516372.983</v>
      </c>
      <c r="AH14">
        <v>6860396.5880000005</v>
      </c>
      <c r="AI14">
        <v>209.42099999999999</v>
      </c>
      <c r="AJ14" t="s">
        <v>54</v>
      </c>
    </row>
    <row r="15" spans="1:36" ht="15.95" customHeight="1" x14ac:dyDescent="0.2">
      <c r="A15" s="18" t="str">
        <f t="shared" si="0"/>
        <v>MARV1_11_4B_193</v>
      </c>
      <c r="B15" s="5">
        <v>193</v>
      </c>
      <c r="C15" s="5">
        <v>1</v>
      </c>
      <c r="D15" s="5">
        <v>2</v>
      </c>
      <c r="E15" s="5">
        <v>269</v>
      </c>
      <c r="F15" s="7">
        <v>21.084007320000001</v>
      </c>
      <c r="H15" s="5">
        <v>2</v>
      </c>
      <c r="I15" s="10">
        <v>11</v>
      </c>
      <c r="K15" s="10">
        <v>287</v>
      </c>
      <c r="L15" s="5" t="s">
        <v>22</v>
      </c>
      <c r="Y15">
        <f t="shared" si="1"/>
        <v>0</v>
      </c>
      <c r="Z15">
        <f t="shared" si="2"/>
        <v>18</v>
      </c>
      <c r="AB15" t="s">
        <v>51</v>
      </c>
      <c r="AC15" t="s">
        <v>40</v>
      </c>
      <c r="AD15" t="s">
        <v>68</v>
      </c>
      <c r="AE15" t="s">
        <v>70</v>
      </c>
      <c r="AF15">
        <v>1648</v>
      </c>
      <c r="AG15">
        <v>2516368.5380000002</v>
      </c>
      <c r="AH15">
        <v>6860405.6610000003</v>
      </c>
      <c r="AI15">
        <v>206.864</v>
      </c>
      <c r="AJ15" t="s">
        <v>54</v>
      </c>
    </row>
    <row r="16" spans="1:36" ht="15.95" customHeight="1" x14ac:dyDescent="0.2">
      <c r="A16" s="18" t="str">
        <f t="shared" si="0"/>
        <v>MARV1_11_4B_871</v>
      </c>
      <c r="B16" s="5">
        <v>871</v>
      </c>
      <c r="C16" s="5">
        <v>1</v>
      </c>
      <c r="D16" s="5">
        <v>2</v>
      </c>
      <c r="E16" s="5">
        <v>117</v>
      </c>
      <c r="F16" s="7">
        <v>10.66500061</v>
      </c>
      <c r="H16" s="5">
        <v>2</v>
      </c>
      <c r="I16" s="10">
        <v>11</v>
      </c>
      <c r="K16" s="10">
        <v>136</v>
      </c>
      <c r="L16" s="5" t="s">
        <v>22</v>
      </c>
      <c r="Y16">
        <f t="shared" si="1"/>
        <v>0</v>
      </c>
      <c r="Z16">
        <f t="shared" si="2"/>
        <v>19</v>
      </c>
      <c r="AB16" t="s">
        <v>51</v>
      </c>
      <c r="AC16" t="s">
        <v>40</v>
      </c>
      <c r="AD16" t="s">
        <v>68</v>
      </c>
      <c r="AE16" t="s">
        <v>71</v>
      </c>
      <c r="AF16">
        <v>1753</v>
      </c>
      <c r="AG16">
        <v>2516371.9989999998</v>
      </c>
      <c r="AH16">
        <v>6860407.4000000004</v>
      </c>
      <c r="AI16">
        <v>196.155</v>
      </c>
      <c r="AJ16" t="s">
        <v>54</v>
      </c>
    </row>
    <row r="17" spans="1:36" ht="15.95" customHeight="1" x14ac:dyDescent="0.2">
      <c r="A17" s="18" t="str">
        <f t="shared" si="0"/>
        <v>MARV1_11_4B_197</v>
      </c>
      <c r="B17" s="5">
        <v>197</v>
      </c>
      <c r="C17" s="5">
        <v>1</v>
      </c>
      <c r="D17" s="5">
        <v>2</v>
      </c>
      <c r="E17" s="5">
        <v>246</v>
      </c>
      <c r="F17" s="7">
        <v>20.920999389999999</v>
      </c>
      <c r="H17" s="5">
        <v>2</v>
      </c>
      <c r="I17" s="10">
        <v>11</v>
      </c>
      <c r="K17" s="10">
        <v>268</v>
      </c>
      <c r="L17" s="5" t="s">
        <v>22</v>
      </c>
      <c r="Y17">
        <f t="shared" si="1"/>
        <v>0</v>
      </c>
      <c r="Z17">
        <f t="shared" si="2"/>
        <v>22</v>
      </c>
      <c r="AB17" t="s">
        <v>51</v>
      </c>
      <c r="AC17" t="s">
        <v>40</v>
      </c>
      <c r="AD17" t="s">
        <v>68</v>
      </c>
      <c r="AE17" t="s">
        <v>72</v>
      </c>
      <c r="AF17">
        <v>1649</v>
      </c>
      <c r="AG17">
        <v>2516368.9720000001</v>
      </c>
      <c r="AH17">
        <v>6860413.9510000004</v>
      </c>
      <c r="AI17">
        <v>205.631</v>
      </c>
      <c r="AJ17" t="s">
        <v>54</v>
      </c>
    </row>
    <row r="18" spans="1:36" ht="15.95" customHeight="1" x14ac:dyDescent="0.2">
      <c r="A18" s="18" t="str">
        <f t="shared" si="0"/>
        <v>MARV1_11_4B_835</v>
      </c>
      <c r="B18" s="5">
        <v>835</v>
      </c>
      <c r="C18" s="5">
        <v>1</v>
      </c>
      <c r="D18" s="5">
        <v>2</v>
      </c>
      <c r="E18" s="5">
        <v>90</v>
      </c>
      <c r="H18" s="5">
        <v>2</v>
      </c>
      <c r="I18" s="10" t="s">
        <v>26</v>
      </c>
      <c r="K18" s="10">
        <v>97</v>
      </c>
      <c r="L18" s="5" t="s">
        <v>22</v>
      </c>
      <c r="Y18">
        <f t="shared" si="1"/>
        <v>0</v>
      </c>
      <c r="Z18">
        <f t="shared" si="2"/>
        <v>7</v>
      </c>
      <c r="AB18" t="s">
        <v>59</v>
      </c>
      <c r="AC18" t="s">
        <v>40</v>
      </c>
      <c r="AD18" t="s">
        <v>68</v>
      </c>
      <c r="AE18" t="s">
        <v>73</v>
      </c>
      <c r="AF18">
        <v>1735</v>
      </c>
      <c r="AG18">
        <v>2516368.7999999998</v>
      </c>
      <c r="AH18">
        <v>6860414.7800000003</v>
      </c>
      <c r="AI18">
        <v>193.34200000000001</v>
      </c>
      <c r="AJ18" t="s">
        <v>74</v>
      </c>
    </row>
    <row r="19" spans="1:36" ht="15.95" customHeight="1" x14ac:dyDescent="0.2">
      <c r="A19" s="18" t="str">
        <f t="shared" si="0"/>
        <v>MARV1_11_4B_834</v>
      </c>
      <c r="B19" s="5">
        <v>834</v>
      </c>
      <c r="C19" s="5">
        <v>1</v>
      </c>
      <c r="D19" s="5">
        <v>2</v>
      </c>
      <c r="E19" s="5">
        <v>65</v>
      </c>
      <c r="H19" s="5">
        <v>2</v>
      </c>
      <c r="I19" s="10" t="s">
        <v>23</v>
      </c>
      <c r="K19" s="10">
        <v>70</v>
      </c>
      <c r="L19" s="5" t="s">
        <v>22</v>
      </c>
      <c r="Y19">
        <f t="shared" si="1"/>
        <v>0</v>
      </c>
      <c r="Z19">
        <f t="shared" si="2"/>
        <v>5</v>
      </c>
      <c r="AB19" t="s">
        <v>59</v>
      </c>
      <c r="AC19" t="s">
        <v>40</v>
      </c>
      <c r="AD19" t="s">
        <v>68</v>
      </c>
      <c r="AE19" t="s">
        <v>75</v>
      </c>
      <c r="AF19">
        <v>1734</v>
      </c>
      <c r="AG19">
        <v>2516368.0699999998</v>
      </c>
      <c r="AH19">
        <v>6860417.5899999999</v>
      </c>
      <c r="AI19">
        <v>190.32300000000001</v>
      </c>
      <c r="AJ19" t="s">
        <v>74</v>
      </c>
    </row>
    <row r="20" spans="1:36" ht="15.95" customHeight="1" x14ac:dyDescent="0.2">
      <c r="A20" s="18" t="str">
        <f t="shared" si="0"/>
        <v>MARV1_11_4B_198</v>
      </c>
      <c r="B20" s="5">
        <v>198</v>
      </c>
      <c r="C20" s="5">
        <v>1</v>
      </c>
      <c r="D20" s="5">
        <v>2</v>
      </c>
      <c r="E20" s="5">
        <v>284</v>
      </c>
      <c r="F20" s="7">
        <v>21.884003660000001</v>
      </c>
      <c r="H20" s="5">
        <v>2</v>
      </c>
      <c r="I20" s="10">
        <v>11</v>
      </c>
      <c r="K20" s="10">
        <v>302</v>
      </c>
      <c r="L20" s="5" t="s">
        <v>22</v>
      </c>
      <c r="Y20">
        <f t="shared" si="1"/>
        <v>0</v>
      </c>
      <c r="Z20">
        <f t="shared" si="2"/>
        <v>18</v>
      </c>
      <c r="AB20" t="s">
        <v>51</v>
      </c>
      <c r="AC20" t="s">
        <v>40</v>
      </c>
      <c r="AD20" t="s">
        <v>68</v>
      </c>
      <c r="AE20" t="s">
        <v>76</v>
      </c>
      <c r="AF20">
        <v>1650</v>
      </c>
      <c r="AG20">
        <v>2516369.8319999999</v>
      </c>
      <c r="AH20">
        <v>6860418.5789999999</v>
      </c>
      <c r="AI20">
        <v>206.32400000000001</v>
      </c>
      <c r="AJ20" t="s">
        <v>54</v>
      </c>
    </row>
    <row r="21" spans="1:36" ht="15.95" customHeight="1" x14ac:dyDescent="0.2">
      <c r="A21" s="18" t="str">
        <f t="shared" si="0"/>
        <v>MARV1_11_4B_829</v>
      </c>
      <c r="B21" s="5">
        <v>829</v>
      </c>
      <c r="C21" s="5">
        <v>1</v>
      </c>
      <c r="D21" s="5">
        <v>2</v>
      </c>
      <c r="E21" s="5">
        <v>78</v>
      </c>
      <c r="H21" s="5">
        <v>2</v>
      </c>
      <c r="I21" s="10">
        <v>22</v>
      </c>
      <c r="Y21">
        <f t="shared" si="1"/>
        <v>0</v>
      </c>
      <c r="Z21">
        <f t="shared" si="2"/>
        <v>-78</v>
      </c>
      <c r="AB21" t="s">
        <v>77</v>
      </c>
      <c r="AC21" t="s">
        <v>40</v>
      </c>
      <c r="AD21" t="s">
        <v>68</v>
      </c>
      <c r="AE21" t="s">
        <v>78</v>
      </c>
      <c r="AF21">
        <v>1732</v>
      </c>
      <c r="AG21">
        <v>2516369.7200000002</v>
      </c>
      <c r="AH21">
        <v>6860423.5199999996</v>
      </c>
      <c r="AI21">
        <v>191.40299999999999</v>
      </c>
      <c r="AJ21" t="s">
        <v>79</v>
      </c>
    </row>
    <row r="22" spans="1:36" ht="15.95" customHeight="1" x14ac:dyDescent="0.2">
      <c r="A22" s="18" t="str">
        <f t="shared" si="0"/>
        <v>MARV1_11_4B_833</v>
      </c>
      <c r="B22" s="5">
        <v>833</v>
      </c>
      <c r="C22" s="5">
        <v>1</v>
      </c>
      <c r="D22" s="5">
        <v>2</v>
      </c>
      <c r="E22" s="5">
        <v>161</v>
      </c>
      <c r="F22" s="7">
        <v>13.3800116</v>
      </c>
      <c r="H22" s="5">
        <v>2</v>
      </c>
      <c r="I22" s="10">
        <v>11</v>
      </c>
      <c r="K22" s="10">
        <v>182</v>
      </c>
      <c r="L22" s="5" t="s">
        <v>24</v>
      </c>
      <c r="Y22">
        <f t="shared" si="1"/>
        <v>0</v>
      </c>
      <c r="Z22">
        <f t="shared" si="2"/>
        <v>21</v>
      </c>
      <c r="AB22" t="s">
        <v>51</v>
      </c>
      <c r="AC22" t="s">
        <v>40</v>
      </c>
      <c r="AD22" t="s">
        <v>68</v>
      </c>
      <c r="AE22" t="s">
        <v>80</v>
      </c>
      <c r="AF22">
        <v>1733</v>
      </c>
      <c r="AG22">
        <v>2516365.1749999998</v>
      </c>
      <c r="AH22">
        <v>6860424.4680000003</v>
      </c>
      <c r="AI22">
        <v>197.64</v>
      </c>
      <c r="AJ22" t="s">
        <v>54</v>
      </c>
    </row>
    <row r="23" spans="1:36" ht="15.95" customHeight="1" x14ac:dyDescent="0.2">
      <c r="A23" s="18" t="str">
        <f t="shared" si="0"/>
        <v>MARV1_11_4B_828</v>
      </c>
      <c r="B23" s="5">
        <v>828</v>
      </c>
      <c r="C23" s="5">
        <v>1</v>
      </c>
      <c r="D23" s="5">
        <v>2</v>
      </c>
      <c r="E23" s="5">
        <v>69</v>
      </c>
      <c r="F23" s="7">
        <v>6.0729981689999999</v>
      </c>
      <c r="H23" s="5">
        <v>2</v>
      </c>
      <c r="I23" s="10">
        <v>11</v>
      </c>
      <c r="K23" s="10">
        <v>83</v>
      </c>
      <c r="L23" s="5" t="s">
        <v>22</v>
      </c>
      <c r="Y23">
        <f t="shared" si="1"/>
        <v>0</v>
      </c>
      <c r="Z23">
        <f t="shared" si="2"/>
        <v>14</v>
      </c>
      <c r="AB23" t="s">
        <v>51</v>
      </c>
      <c r="AC23" t="s">
        <v>40</v>
      </c>
      <c r="AD23" t="s">
        <v>68</v>
      </c>
      <c r="AE23" t="s">
        <v>81</v>
      </c>
      <c r="AF23">
        <v>1731</v>
      </c>
      <c r="AG23">
        <v>2516370.6329999999</v>
      </c>
      <c r="AH23">
        <v>6860425.091</v>
      </c>
      <c r="AI23">
        <v>190.25299999999999</v>
      </c>
      <c r="AJ23" t="s">
        <v>54</v>
      </c>
    </row>
    <row r="24" spans="1:36" ht="15.95" customHeight="1" x14ac:dyDescent="0.2">
      <c r="A24" s="18" t="str">
        <f t="shared" si="0"/>
        <v>MARV1_11_4B_860</v>
      </c>
      <c r="B24" s="5">
        <v>860</v>
      </c>
      <c r="C24" s="5">
        <v>1</v>
      </c>
      <c r="D24" s="5">
        <v>2</v>
      </c>
      <c r="E24" s="5">
        <v>97</v>
      </c>
      <c r="F24" s="7">
        <v>10.12500732</v>
      </c>
      <c r="H24" s="5">
        <v>2</v>
      </c>
      <c r="I24" s="10">
        <v>11</v>
      </c>
      <c r="K24" s="10">
        <v>108</v>
      </c>
      <c r="L24" s="5" t="s">
        <v>22</v>
      </c>
      <c r="Y24">
        <f t="shared" si="1"/>
        <v>0</v>
      </c>
      <c r="Z24">
        <f t="shared" si="2"/>
        <v>11</v>
      </c>
      <c r="AB24" t="s">
        <v>51</v>
      </c>
      <c r="AC24" t="s">
        <v>40</v>
      </c>
      <c r="AD24" t="s">
        <v>68</v>
      </c>
      <c r="AE24" t="s">
        <v>82</v>
      </c>
      <c r="AF24">
        <v>1748</v>
      </c>
      <c r="AG24">
        <v>2516378.5419999999</v>
      </c>
      <c r="AH24">
        <v>6860427.6880000001</v>
      </c>
      <c r="AI24">
        <v>194.155</v>
      </c>
      <c r="AJ24" t="s">
        <v>54</v>
      </c>
    </row>
    <row r="25" spans="1:36" ht="15.95" customHeight="1" x14ac:dyDescent="0.2">
      <c r="A25" s="18" t="str">
        <f t="shared" si="0"/>
        <v>MARV1_11_4C_837</v>
      </c>
      <c r="B25" s="5">
        <v>837</v>
      </c>
      <c r="C25" s="5">
        <v>1</v>
      </c>
      <c r="D25" s="5">
        <v>2</v>
      </c>
      <c r="E25" s="5">
        <v>122</v>
      </c>
      <c r="F25" s="7">
        <v>10.309010990000001</v>
      </c>
      <c r="H25" s="5">
        <v>2</v>
      </c>
      <c r="I25" s="10">
        <v>11</v>
      </c>
      <c r="K25" s="10">
        <v>138</v>
      </c>
      <c r="L25" s="5" t="s">
        <v>22</v>
      </c>
      <c r="Y25">
        <f t="shared" si="1"/>
        <v>0</v>
      </c>
      <c r="Z25">
        <f t="shared" si="2"/>
        <v>16</v>
      </c>
      <c r="AB25" t="s">
        <v>51</v>
      </c>
      <c r="AC25" t="s">
        <v>39</v>
      </c>
      <c r="AD25" t="s">
        <v>52</v>
      </c>
      <c r="AE25" t="s">
        <v>83</v>
      </c>
      <c r="AF25">
        <v>1838</v>
      </c>
      <c r="AG25">
        <v>2516364.0299999998</v>
      </c>
      <c r="AH25">
        <v>6860427.3339999998</v>
      </c>
      <c r="AI25">
        <v>194.429</v>
      </c>
      <c r="AJ25" t="s">
        <v>54</v>
      </c>
    </row>
    <row r="26" spans="1:36" ht="15.95" customHeight="1" x14ac:dyDescent="0.2">
      <c r="A26" s="18" t="str">
        <f t="shared" si="0"/>
        <v>MARV1_11_4C_801</v>
      </c>
      <c r="B26" s="5">
        <v>801</v>
      </c>
      <c r="C26" s="5">
        <v>1</v>
      </c>
      <c r="D26" s="5">
        <v>2</v>
      </c>
      <c r="E26" s="5">
        <v>144</v>
      </c>
      <c r="F26" s="7">
        <v>14.22100732</v>
      </c>
      <c r="H26" s="5">
        <v>2</v>
      </c>
      <c r="I26" s="10">
        <v>11</v>
      </c>
      <c r="K26" s="10">
        <v>155</v>
      </c>
      <c r="L26" s="5" t="s">
        <v>22</v>
      </c>
      <c r="Y26">
        <f t="shared" si="1"/>
        <v>0</v>
      </c>
      <c r="Z26">
        <f t="shared" si="2"/>
        <v>11</v>
      </c>
      <c r="AB26" t="s">
        <v>51</v>
      </c>
      <c r="AC26" t="s">
        <v>39</v>
      </c>
      <c r="AD26" t="s">
        <v>52</v>
      </c>
      <c r="AE26" t="s">
        <v>84</v>
      </c>
      <c r="AF26">
        <v>1819</v>
      </c>
      <c r="AG26">
        <v>2516369.017</v>
      </c>
      <c r="AH26">
        <v>6860428.9979999997</v>
      </c>
      <c r="AI26">
        <v>198.251</v>
      </c>
      <c r="AJ26" t="s">
        <v>54</v>
      </c>
    </row>
    <row r="27" spans="1:36" ht="15.95" customHeight="1" x14ac:dyDescent="0.2">
      <c r="A27" s="18" t="str">
        <f t="shared" si="0"/>
        <v>MARV1_11_4C_835</v>
      </c>
      <c r="B27" s="5">
        <v>835</v>
      </c>
      <c r="C27" s="5">
        <v>1</v>
      </c>
      <c r="D27" s="5">
        <v>2</v>
      </c>
      <c r="E27" s="5">
        <v>183</v>
      </c>
      <c r="F27" s="7">
        <v>16.989003660000002</v>
      </c>
      <c r="H27" s="5">
        <v>2</v>
      </c>
      <c r="I27" s="10" t="s">
        <v>23</v>
      </c>
      <c r="K27" s="10">
        <v>202</v>
      </c>
      <c r="L27" s="5" t="s">
        <v>24</v>
      </c>
      <c r="Y27">
        <f t="shared" si="1"/>
        <v>0</v>
      </c>
      <c r="Z27">
        <f t="shared" si="2"/>
        <v>19</v>
      </c>
      <c r="AB27" t="s">
        <v>59</v>
      </c>
      <c r="AC27" t="s">
        <v>39</v>
      </c>
      <c r="AD27" t="s">
        <v>52</v>
      </c>
      <c r="AE27" t="s">
        <v>85</v>
      </c>
      <c r="AF27">
        <v>1836</v>
      </c>
      <c r="AG27">
        <v>2516371.2450000001</v>
      </c>
      <c r="AH27">
        <v>6860432.8370000003</v>
      </c>
      <c r="AI27">
        <v>200.929</v>
      </c>
      <c r="AJ27" t="s">
        <v>54</v>
      </c>
    </row>
    <row r="28" spans="1:36" ht="15.95" customHeight="1" x14ac:dyDescent="0.2">
      <c r="A28" s="18" t="str">
        <f t="shared" si="0"/>
        <v>MARV1_11_4C_359</v>
      </c>
      <c r="B28" s="5">
        <v>359</v>
      </c>
      <c r="C28" s="5">
        <v>1</v>
      </c>
      <c r="D28" s="5">
        <v>4</v>
      </c>
      <c r="E28" s="5">
        <v>246</v>
      </c>
      <c r="F28" s="7">
        <v>22.977004269999998</v>
      </c>
      <c r="H28" s="5">
        <v>3</v>
      </c>
      <c r="I28" s="10">
        <v>11</v>
      </c>
      <c r="K28" s="10">
        <v>262</v>
      </c>
      <c r="Y28">
        <f t="shared" si="1"/>
        <v>-1</v>
      </c>
      <c r="Z28">
        <f t="shared" si="2"/>
        <v>16</v>
      </c>
      <c r="AB28" t="s">
        <v>51</v>
      </c>
      <c r="AC28" t="s">
        <v>39</v>
      </c>
      <c r="AD28" t="s">
        <v>52</v>
      </c>
      <c r="AE28" t="s">
        <v>86</v>
      </c>
      <c r="AF28">
        <v>1762</v>
      </c>
      <c r="AG28">
        <v>2516366.855</v>
      </c>
      <c r="AH28">
        <v>6860435.2050000001</v>
      </c>
      <c r="AI28">
        <v>207.05699999999999</v>
      </c>
      <c r="AJ28" t="s">
        <v>54</v>
      </c>
    </row>
    <row r="29" spans="1:36" ht="15.95" customHeight="1" x14ac:dyDescent="0.2">
      <c r="A29" s="18" t="str">
        <f t="shared" si="0"/>
        <v>MARV1_11_4C_362</v>
      </c>
      <c r="B29" s="5">
        <v>362</v>
      </c>
      <c r="C29" s="5">
        <v>1</v>
      </c>
      <c r="D29" s="5">
        <v>2</v>
      </c>
      <c r="E29" s="5">
        <v>278</v>
      </c>
      <c r="F29" s="7">
        <v>22.636998779999999</v>
      </c>
      <c r="H29" s="5">
        <v>2</v>
      </c>
      <c r="I29" s="10" t="s">
        <v>23</v>
      </c>
      <c r="K29" s="10">
        <v>290</v>
      </c>
      <c r="L29" s="5" t="s">
        <v>24</v>
      </c>
      <c r="Y29">
        <f t="shared" si="1"/>
        <v>0</v>
      </c>
      <c r="Z29">
        <f t="shared" si="2"/>
        <v>12</v>
      </c>
      <c r="AB29" t="s">
        <v>59</v>
      </c>
      <c r="AC29" t="s">
        <v>39</v>
      </c>
      <c r="AD29" t="s">
        <v>52</v>
      </c>
      <c r="AE29" t="s">
        <v>87</v>
      </c>
      <c r="AF29">
        <v>1763</v>
      </c>
      <c r="AG29">
        <v>2516366.5440000002</v>
      </c>
      <c r="AH29">
        <v>6860438.9299999997</v>
      </c>
      <c r="AI29">
        <v>206.70699999999999</v>
      </c>
      <c r="AJ29" t="s">
        <v>54</v>
      </c>
    </row>
    <row r="30" spans="1:36" ht="15.95" customHeight="1" x14ac:dyDescent="0.2">
      <c r="A30" s="18" t="str">
        <f t="shared" si="0"/>
        <v>MARV1_11_4C_364</v>
      </c>
      <c r="B30" s="5">
        <v>364</v>
      </c>
      <c r="C30" s="5">
        <v>1</v>
      </c>
      <c r="D30" s="5">
        <v>2</v>
      </c>
      <c r="E30" s="5">
        <v>320</v>
      </c>
      <c r="F30" s="7">
        <v>23.126006100000001</v>
      </c>
      <c r="H30" s="5">
        <v>2</v>
      </c>
      <c r="I30" s="10">
        <v>11</v>
      </c>
      <c r="K30" s="10">
        <v>342</v>
      </c>
      <c r="L30" s="5" t="s">
        <v>24</v>
      </c>
      <c r="Y30">
        <f t="shared" si="1"/>
        <v>0</v>
      </c>
      <c r="Z30">
        <f t="shared" si="2"/>
        <v>22</v>
      </c>
      <c r="AB30" t="s">
        <v>51</v>
      </c>
      <c r="AC30" t="s">
        <v>39</v>
      </c>
      <c r="AD30" t="s">
        <v>52</v>
      </c>
      <c r="AE30" t="s">
        <v>88</v>
      </c>
      <c r="AF30">
        <v>1764</v>
      </c>
      <c r="AG30">
        <v>2516370.0430000001</v>
      </c>
      <c r="AH30">
        <v>6860444.3820000002</v>
      </c>
      <c r="AI30">
        <v>207.126</v>
      </c>
      <c r="AJ30" t="s">
        <v>54</v>
      </c>
    </row>
    <row r="31" spans="1:36" ht="15.95" customHeight="1" x14ac:dyDescent="0.2">
      <c r="A31" s="18" t="str">
        <f t="shared" si="0"/>
        <v>MARV1_11_4C_367</v>
      </c>
      <c r="B31" s="5">
        <v>367</v>
      </c>
      <c r="C31" s="5">
        <v>1</v>
      </c>
      <c r="D31" s="5">
        <v>2</v>
      </c>
      <c r="E31" s="5">
        <v>273</v>
      </c>
      <c r="F31" s="7">
        <v>23.528011599999999</v>
      </c>
      <c r="H31" s="5">
        <v>2</v>
      </c>
      <c r="I31" s="10">
        <v>11</v>
      </c>
      <c r="K31" s="10">
        <v>292</v>
      </c>
      <c r="L31" s="5" t="s">
        <v>22</v>
      </c>
      <c r="Y31">
        <f t="shared" si="1"/>
        <v>0</v>
      </c>
      <c r="Z31">
        <f t="shared" si="2"/>
        <v>19</v>
      </c>
      <c r="AB31" t="s">
        <v>51</v>
      </c>
      <c r="AC31" t="s">
        <v>39</v>
      </c>
      <c r="AD31" t="s">
        <v>52</v>
      </c>
      <c r="AE31" t="s">
        <v>89</v>
      </c>
      <c r="AF31">
        <v>1765</v>
      </c>
      <c r="AG31">
        <v>2516367.7110000001</v>
      </c>
      <c r="AH31">
        <v>6860448.7439999999</v>
      </c>
      <c r="AI31">
        <v>207.78800000000001</v>
      </c>
      <c r="AJ31" t="s">
        <v>54</v>
      </c>
    </row>
    <row r="32" spans="1:36" ht="15.95" customHeight="1" x14ac:dyDescent="0.2">
      <c r="A32" s="18" t="str">
        <f t="shared" si="0"/>
        <v>MARV1_11_4C_368</v>
      </c>
      <c r="B32" s="5">
        <v>368</v>
      </c>
      <c r="C32" s="5">
        <v>1</v>
      </c>
      <c r="D32" s="5">
        <v>2</v>
      </c>
      <c r="E32" s="5">
        <v>214</v>
      </c>
      <c r="F32" s="7">
        <v>22.35900732</v>
      </c>
      <c r="H32" s="5">
        <v>2</v>
      </c>
      <c r="I32" s="10">
        <v>11</v>
      </c>
      <c r="K32" s="10">
        <v>233</v>
      </c>
      <c r="L32" s="5" t="s">
        <v>22</v>
      </c>
      <c r="Y32">
        <f t="shared" si="1"/>
        <v>0</v>
      </c>
      <c r="Z32">
        <f t="shared" si="2"/>
        <v>19</v>
      </c>
      <c r="AB32" t="s">
        <v>51</v>
      </c>
      <c r="AC32" t="s">
        <v>39</v>
      </c>
      <c r="AD32" t="s">
        <v>52</v>
      </c>
      <c r="AE32" t="s">
        <v>90</v>
      </c>
      <c r="AF32">
        <v>1766</v>
      </c>
      <c r="AG32">
        <v>2516372.094</v>
      </c>
      <c r="AH32">
        <v>6860450.824</v>
      </c>
      <c r="AI32">
        <v>205.88900000000001</v>
      </c>
      <c r="AJ32" t="s">
        <v>54</v>
      </c>
    </row>
    <row r="33" spans="1:36" ht="15.95" customHeight="1" x14ac:dyDescent="0.2">
      <c r="A33" s="18" t="str">
        <f t="shared" si="0"/>
        <v>MARV1_11_4C_375</v>
      </c>
      <c r="B33" s="5">
        <v>375</v>
      </c>
      <c r="C33" s="5">
        <v>1</v>
      </c>
      <c r="D33" s="5">
        <v>2</v>
      </c>
      <c r="E33" s="5">
        <v>202</v>
      </c>
      <c r="F33" s="7">
        <v>20.204000610000001</v>
      </c>
      <c r="H33" s="5">
        <v>2</v>
      </c>
      <c r="I33" s="10">
        <v>11</v>
      </c>
      <c r="K33" s="10">
        <v>222</v>
      </c>
      <c r="L33" s="5" t="s">
        <v>22</v>
      </c>
      <c r="Y33">
        <f t="shared" si="1"/>
        <v>0</v>
      </c>
      <c r="Z33">
        <f t="shared" si="2"/>
        <v>20</v>
      </c>
      <c r="AB33" t="s">
        <v>51</v>
      </c>
      <c r="AC33" t="s">
        <v>39</v>
      </c>
      <c r="AD33" t="s">
        <v>52</v>
      </c>
      <c r="AE33" t="s">
        <v>91</v>
      </c>
      <c r="AF33">
        <v>1769</v>
      </c>
      <c r="AG33">
        <v>2516367.8119999999</v>
      </c>
      <c r="AH33">
        <v>6860460.1229999997</v>
      </c>
      <c r="AI33">
        <v>202.94399999999999</v>
      </c>
      <c r="AJ33" t="s">
        <v>54</v>
      </c>
    </row>
    <row r="34" spans="1:36" ht="15.95" customHeight="1" x14ac:dyDescent="0.2">
      <c r="A34" s="18" t="str">
        <f t="shared" si="0"/>
        <v>MARV1_11_4C_407</v>
      </c>
      <c r="B34" s="5">
        <v>407</v>
      </c>
      <c r="C34" s="5">
        <v>1</v>
      </c>
      <c r="D34" s="5">
        <v>2</v>
      </c>
      <c r="E34" s="5">
        <v>228</v>
      </c>
      <c r="F34" s="7">
        <v>21.300004269999999</v>
      </c>
      <c r="H34" s="5">
        <v>2</v>
      </c>
      <c r="I34" s="10">
        <v>11</v>
      </c>
      <c r="K34" s="10">
        <v>238</v>
      </c>
      <c r="L34" s="5" t="s">
        <v>24</v>
      </c>
      <c r="Y34">
        <f t="shared" si="1"/>
        <v>0</v>
      </c>
      <c r="Z34">
        <f t="shared" si="2"/>
        <v>10</v>
      </c>
      <c r="AB34" t="s">
        <v>51</v>
      </c>
      <c r="AC34" t="s">
        <v>39</v>
      </c>
      <c r="AD34" t="s">
        <v>52</v>
      </c>
      <c r="AE34" t="s">
        <v>92</v>
      </c>
      <c r="AF34">
        <v>1779</v>
      </c>
      <c r="AG34">
        <v>2516372.8280000002</v>
      </c>
      <c r="AH34">
        <v>6860462.3839999996</v>
      </c>
      <c r="AI34">
        <v>203.63</v>
      </c>
      <c r="AJ34" t="s">
        <v>54</v>
      </c>
    </row>
    <row r="35" spans="1:36" ht="15.95" customHeight="1" x14ac:dyDescent="0.2">
      <c r="A35" s="18" t="str">
        <f t="shared" si="0"/>
        <v>MARV1_11_4C_808</v>
      </c>
      <c r="B35" s="5">
        <v>808</v>
      </c>
      <c r="C35" s="5">
        <v>1</v>
      </c>
      <c r="D35" s="5">
        <v>2</v>
      </c>
      <c r="E35" s="5">
        <v>97</v>
      </c>
      <c r="F35" s="7">
        <v>8.2730109859999992</v>
      </c>
      <c r="H35" s="5">
        <v>2</v>
      </c>
      <c r="I35" s="10">
        <v>11</v>
      </c>
      <c r="K35" s="10">
        <v>107</v>
      </c>
      <c r="L35" s="5" t="s">
        <v>22</v>
      </c>
      <c r="Y35">
        <f t="shared" si="1"/>
        <v>0</v>
      </c>
      <c r="Z35">
        <f t="shared" si="2"/>
        <v>10</v>
      </c>
      <c r="AB35" t="s">
        <v>51</v>
      </c>
      <c r="AC35" t="s">
        <v>39</v>
      </c>
      <c r="AD35" t="s">
        <v>52</v>
      </c>
      <c r="AE35" t="s">
        <v>93</v>
      </c>
      <c r="AF35">
        <v>1820</v>
      </c>
      <c r="AG35">
        <v>2516365.9840000002</v>
      </c>
      <c r="AH35">
        <v>6860465.3339999998</v>
      </c>
      <c r="AI35">
        <v>190.893</v>
      </c>
      <c r="AJ35" t="s">
        <v>54</v>
      </c>
    </row>
    <row r="36" spans="1:36" ht="15.95" customHeight="1" x14ac:dyDescent="0.2">
      <c r="A36" s="18" t="str">
        <f t="shared" si="0"/>
        <v>MARV1_11_4C_408</v>
      </c>
      <c r="B36" s="5">
        <v>408</v>
      </c>
      <c r="C36" s="5">
        <v>1</v>
      </c>
      <c r="D36" s="5">
        <v>2</v>
      </c>
      <c r="E36" s="5">
        <v>138</v>
      </c>
      <c r="F36" s="7">
        <v>10.48099878</v>
      </c>
      <c r="H36" s="5">
        <v>2</v>
      </c>
      <c r="I36" s="10" t="s">
        <v>27</v>
      </c>
      <c r="K36" s="10">
        <v>146</v>
      </c>
      <c r="L36" s="5" t="s">
        <v>22</v>
      </c>
      <c r="Y36">
        <f t="shared" si="1"/>
        <v>0</v>
      </c>
      <c r="Z36">
        <f t="shared" si="2"/>
        <v>8</v>
      </c>
      <c r="AB36" t="s">
        <v>59</v>
      </c>
      <c r="AC36" t="s">
        <v>39</v>
      </c>
      <c r="AD36" t="s">
        <v>52</v>
      </c>
      <c r="AE36" t="s">
        <v>94</v>
      </c>
      <c r="AF36">
        <v>1780</v>
      </c>
      <c r="AG36">
        <v>2516370.66</v>
      </c>
      <c r="AH36">
        <v>6860465.6940000001</v>
      </c>
      <c r="AI36">
        <v>192.80099999999999</v>
      </c>
      <c r="AJ36" t="s">
        <v>54</v>
      </c>
    </row>
    <row r="37" spans="1:36" ht="15.95" customHeight="1" x14ac:dyDescent="0.2">
      <c r="A37" s="18" t="str">
        <f t="shared" si="0"/>
        <v>MARV1_11_4C_380</v>
      </c>
      <c r="B37" s="5">
        <v>380</v>
      </c>
      <c r="C37" s="5">
        <v>1</v>
      </c>
      <c r="D37" s="5">
        <v>2</v>
      </c>
      <c r="E37" s="5">
        <v>217</v>
      </c>
      <c r="F37" s="7">
        <v>17.687000609999998</v>
      </c>
      <c r="H37" s="5">
        <v>2</v>
      </c>
      <c r="I37" s="10" t="s">
        <v>23</v>
      </c>
      <c r="K37" s="10">
        <v>232</v>
      </c>
      <c r="L37" s="5" t="s">
        <v>24</v>
      </c>
      <c r="Y37">
        <f t="shared" si="1"/>
        <v>0</v>
      </c>
      <c r="Z37">
        <f t="shared" si="2"/>
        <v>15</v>
      </c>
      <c r="AB37" t="s">
        <v>59</v>
      </c>
      <c r="AC37" t="s">
        <v>39</v>
      </c>
      <c r="AD37" t="s">
        <v>52</v>
      </c>
      <c r="AE37" t="s">
        <v>95</v>
      </c>
      <c r="AF37">
        <v>1771</v>
      </c>
      <c r="AG37">
        <v>2516367.9739999999</v>
      </c>
      <c r="AH37">
        <v>6860468.2999999998</v>
      </c>
      <c r="AI37">
        <v>200.17699999999999</v>
      </c>
      <c r="AJ37" t="s">
        <v>54</v>
      </c>
    </row>
    <row r="38" spans="1:36" ht="15.95" customHeight="1" x14ac:dyDescent="0.2">
      <c r="A38" s="18" t="str">
        <f t="shared" si="0"/>
        <v>MARV1_11_4C_809</v>
      </c>
      <c r="B38" s="5">
        <v>809</v>
      </c>
      <c r="C38" s="5">
        <v>1</v>
      </c>
      <c r="D38" s="5">
        <v>2</v>
      </c>
      <c r="E38" s="5">
        <v>207</v>
      </c>
      <c r="F38" s="7">
        <v>17.314001829999999</v>
      </c>
      <c r="H38" s="5">
        <v>2</v>
      </c>
      <c r="I38" s="10" t="s">
        <v>23</v>
      </c>
      <c r="K38" s="10">
        <v>223</v>
      </c>
      <c r="L38" s="5" t="s">
        <v>24</v>
      </c>
      <c r="Y38">
        <f t="shared" si="1"/>
        <v>0</v>
      </c>
      <c r="Z38">
        <f t="shared" si="2"/>
        <v>16</v>
      </c>
      <c r="AB38" t="s">
        <v>59</v>
      </c>
      <c r="AC38" t="s">
        <v>39</v>
      </c>
      <c r="AD38" t="s">
        <v>52</v>
      </c>
      <c r="AE38" t="s">
        <v>96</v>
      </c>
      <c r="AF38">
        <v>1821</v>
      </c>
      <c r="AG38">
        <v>2516366.2829999998</v>
      </c>
      <c r="AH38">
        <v>6860475.9340000004</v>
      </c>
      <c r="AI38">
        <v>199.834</v>
      </c>
      <c r="AJ38" t="s">
        <v>54</v>
      </c>
    </row>
    <row r="39" spans="1:36" ht="15.95" customHeight="1" x14ac:dyDescent="0.2">
      <c r="A39" s="18" t="str">
        <f t="shared" si="0"/>
        <v>MARV1_11_4C_412</v>
      </c>
      <c r="B39" s="5">
        <v>412</v>
      </c>
      <c r="C39" s="5">
        <v>1</v>
      </c>
      <c r="D39" s="5">
        <v>2</v>
      </c>
      <c r="E39" s="5">
        <v>302</v>
      </c>
      <c r="F39" s="7">
        <v>22.819002439999998</v>
      </c>
      <c r="H39" s="5">
        <v>2</v>
      </c>
      <c r="I39" s="10">
        <v>11</v>
      </c>
      <c r="K39" s="10">
        <v>311</v>
      </c>
      <c r="L39" s="5" t="s">
        <v>24</v>
      </c>
      <c r="Y39">
        <f t="shared" si="1"/>
        <v>0</v>
      </c>
      <c r="Z39">
        <f t="shared" si="2"/>
        <v>9</v>
      </c>
      <c r="AB39" t="s">
        <v>51</v>
      </c>
      <c r="AC39" t="s">
        <v>39</v>
      </c>
      <c r="AD39" t="s">
        <v>52</v>
      </c>
      <c r="AE39" t="s">
        <v>97</v>
      </c>
      <c r="AF39">
        <v>1782</v>
      </c>
      <c r="AG39">
        <v>2516373.7429999998</v>
      </c>
      <c r="AH39">
        <v>6860476.71</v>
      </c>
      <c r="AI39">
        <v>205.22900000000001</v>
      </c>
      <c r="AJ39" t="s">
        <v>54</v>
      </c>
    </row>
    <row r="40" spans="1:36" ht="15.95" customHeight="1" x14ac:dyDescent="0.2">
      <c r="A40" s="18" t="str">
        <f t="shared" si="0"/>
        <v>MARV1_11_4C_413</v>
      </c>
      <c r="B40" s="5">
        <v>413</v>
      </c>
      <c r="C40" s="5">
        <v>1</v>
      </c>
      <c r="D40" s="5">
        <v>2</v>
      </c>
      <c r="E40" s="5">
        <v>212</v>
      </c>
      <c r="F40" s="7">
        <v>17.688010989999999</v>
      </c>
      <c r="H40" s="5">
        <v>2</v>
      </c>
      <c r="I40" s="10" t="s">
        <v>23</v>
      </c>
      <c r="K40" s="10">
        <v>220</v>
      </c>
      <c r="L40" s="5" t="s">
        <v>22</v>
      </c>
      <c r="Y40">
        <f t="shared" si="1"/>
        <v>0</v>
      </c>
      <c r="Z40">
        <f t="shared" si="2"/>
        <v>8</v>
      </c>
      <c r="AB40" t="s">
        <v>59</v>
      </c>
      <c r="AC40" t="s">
        <v>39</v>
      </c>
      <c r="AD40" t="s">
        <v>52</v>
      </c>
      <c r="AE40" t="s">
        <v>98</v>
      </c>
      <c r="AF40">
        <v>1783</v>
      </c>
      <c r="AG40">
        <v>2516368.946</v>
      </c>
      <c r="AH40">
        <v>6860478.4570000004</v>
      </c>
      <c r="AI40">
        <v>200.05799999999999</v>
      </c>
      <c r="AJ40" t="s">
        <v>54</v>
      </c>
    </row>
    <row r="41" spans="1:36" ht="15.95" customHeight="1" x14ac:dyDescent="0.2">
      <c r="A41" s="18" t="str">
        <f t="shared" si="0"/>
        <v>MARV1_11_4A_15</v>
      </c>
      <c r="B41" s="5">
        <v>15</v>
      </c>
      <c r="C41" s="5">
        <v>2</v>
      </c>
      <c r="D41" s="5">
        <v>2</v>
      </c>
      <c r="E41" s="5">
        <v>327</v>
      </c>
      <c r="F41" s="7">
        <v>22.493001830000001</v>
      </c>
      <c r="H41" s="5">
        <v>2</v>
      </c>
      <c r="I41" s="10">
        <v>11</v>
      </c>
      <c r="K41" s="10">
        <v>348</v>
      </c>
      <c r="L41" s="5" t="s">
        <v>24</v>
      </c>
      <c r="Y41">
        <f t="shared" si="1"/>
        <v>0</v>
      </c>
      <c r="Z41">
        <f t="shared" si="2"/>
        <v>21</v>
      </c>
      <c r="AB41" t="s">
        <v>51</v>
      </c>
      <c r="AC41" t="s">
        <v>41</v>
      </c>
      <c r="AD41" t="s">
        <v>99</v>
      </c>
      <c r="AE41" t="s">
        <v>100</v>
      </c>
      <c r="AF41">
        <v>1559</v>
      </c>
      <c r="AG41">
        <v>2516383.9879999999</v>
      </c>
      <c r="AH41">
        <v>6860353.2659999998</v>
      </c>
      <c r="AI41">
        <v>206.76300000000001</v>
      </c>
      <c r="AJ41" t="s">
        <v>54</v>
      </c>
    </row>
    <row r="42" spans="1:36" ht="15.95" customHeight="1" x14ac:dyDescent="0.2">
      <c r="A42" s="18" t="str">
        <f t="shared" si="0"/>
        <v>MARV1_11_4A_21</v>
      </c>
      <c r="B42" s="5">
        <v>21</v>
      </c>
      <c r="C42" s="5">
        <v>2</v>
      </c>
      <c r="D42" s="5">
        <v>2</v>
      </c>
      <c r="E42" s="5">
        <v>238</v>
      </c>
      <c r="F42" s="7">
        <v>22.028998779999998</v>
      </c>
      <c r="H42" s="5">
        <v>2</v>
      </c>
      <c r="I42" s="10">
        <v>11</v>
      </c>
      <c r="K42" s="10">
        <v>252</v>
      </c>
      <c r="L42" s="5" t="s">
        <v>28</v>
      </c>
      <c r="Y42">
        <f t="shared" si="1"/>
        <v>0</v>
      </c>
      <c r="Z42">
        <f t="shared" si="2"/>
        <v>14</v>
      </c>
      <c r="AB42" t="s">
        <v>51</v>
      </c>
      <c r="AC42" t="s">
        <v>41</v>
      </c>
      <c r="AD42" t="s">
        <v>99</v>
      </c>
      <c r="AE42" t="s">
        <v>101</v>
      </c>
      <c r="AF42">
        <v>1560</v>
      </c>
      <c r="AG42">
        <v>2516382.8149999999</v>
      </c>
      <c r="AH42">
        <v>6860359.9869999997</v>
      </c>
      <c r="AI42">
        <v>206.84899999999999</v>
      </c>
      <c r="AJ42" t="s">
        <v>54</v>
      </c>
    </row>
    <row r="43" spans="1:36" ht="15.95" customHeight="1" x14ac:dyDescent="0.2">
      <c r="A43" s="18" t="str">
        <f t="shared" si="0"/>
        <v>MARV1_11_4A_25</v>
      </c>
      <c r="B43" s="5">
        <v>25</v>
      </c>
      <c r="C43" s="5">
        <v>2</v>
      </c>
      <c r="D43" s="5">
        <v>2</v>
      </c>
      <c r="E43" s="5">
        <v>261</v>
      </c>
      <c r="F43" s="7">
        <v>20.479004270000001</v>
      </c>
      <c r="H43" s="5">
        <v>2</v>
      </c>
      <c r="I43" s="10">
        <v>11</v>
      </c>
      <c r="K43" s="10">
        <v>277</v>
      </c>
      <c r="L43" s="5" t="s">
        <v>22</v>
      </c>
      <c r="Y43">
        <f t="shared" si="1"/>
        <v>0</v>
      </c>
      <c r="Z43">
        <f t="shared" si="2"/>
        <v>16</v>
      </c>
      <c r="AB43" t="s">
        <v>51</v>
      </c>
      <c r="AC43" t="s">
        <v>41</v>
      </c>
      <c r="AD43" t="s">
        <v>99</v>
      </c>
      <c r="AE43" t="s">
        <v>102</v>
      </c>
      <c r="AF43">
        <v>1562</v>
      </c>
      <c r="AG43">
        <v>2516379.6359999999</v>
      </c>
      <c r="AH43">
        <v>6860367.4119999995</v>
      </c>
      <c r="AI43">
        <v>205.559</v>
      </c>
      <c r="AJ43" t="s">
        <v>54</v>
      </c>
    </row>
    <row r="44" spans="1:36" ht="15.95" customHeight="1" x14ac:dyDescent="0.2">
      <c r="A44" s="18" t="str">
        <f t="shared" si="0"/>
        <v>MARV1_11_4A_26</v>
      </c>
      <c r="B44" s="5">
        <v>26</v>
      </c>
      <c r="C44" s="5">
        <v>2</v>
      </c>
      <c r="D44" s="5">
        <v>2</v>
      </c>
      <c r="E44" s="5">
        <v>185</v>
      </c>
      <c r="F44" s="7">
        <v>18.267004270000001</v>
      </c>
      <c r="H44" s="5">
        <v>2</v>
      </c>
      <c r="I44" s="10">
        <v>11</v>
      </c>
      <c r="K44" s="10">
        <v>199</v>
      </c>
      <c r="L44" s="5" t="s">
        <v>22</v>
      </c>
      <c r="Y44">
        <f t="shared" si="1"/>
        <v>0</v>
      </c>
      <c r="Z44">
        <f t="shared" si="2"/>
        <v>14</v>
      </c>
      <c r="AB44" t="s">
        <v>51</v>
      </c>
      <c r="AC44" t="s">
        <v>41</v>
      </c>
      <c r="AD44" t="s">
        <v>99</v>
      </c>
      <c r="AE44" t="s">
        <v>103</v>
      </c>
      <c r="AF44">
        <v>1563</v>
      </c>
      <c r="AG44">
        <v>2516380.8709999998</v>
      </c>
      <c r="AH44">
        <v>6860369.8779999996</v>
      </c>
      <c r="AI44">
        <v>203.34700000000001</v>
      </c>
      <c r="AJ44" t="s">
        <v>54</v>
      </c>
    </row>
    <row r="45" spans="1:36" ht="15.95" customHeight="1" x14ac:dyDescent="0.2">
      <c r="A45" s="18" t="str">
        <f t="shared" si="0"/>
        <v>MARV1_11_4A_63</v>
      </c>
      <c r="B45" s="5">
        <v>63</v>
      </c>
      <c r="C45" s="5">
        <v>2</v>
      </c>
      <c r="D45" s="5">
        <v>2</v>
      </c>
      <c r="E45" s="5">
        <v>220</v>
      </c>
      <c r="F45" s="7">
        <v>19.727007929999999</v>
      </c>
      <c r="H45" s="5">
        <v>2</v>
      </c>
      <c r="I45" s="10">
        <v>11</v>
      </c>
      <c r="K45" s="10">
        <v>237</v>
      </c>
      <c r="L45" s="5" t="s">
        <v>22</v>
      </c>
      <c r="Y45">
        <f t="shared" si="1"/>
        <v>0</v>
      </c>
      <c r="Z45">
        <f t="shared" si="2"/>
        <v>17</v>
      </c>
      <c r="AB45" t="s">
        <v>51</v>
      </c>
      <c r="AC45" t="s">
        <v>41</v>
      </c>
      <c r="AD45" t="s">
        <v>99</v>
      </c>
      <c r="AE45" t="s">
        <v>104</v>
      </c>
      <c r="AF45">
        <v>1579</v>
      </c>
      <c r="AG45">
        <v>2516384.6120000002</v>
      </c>
      <c r="AH45">
        <v>6860370.9110000003</v>
      </c>
      <c r="AI45">
        <v>204.64699999999999</v>
      </c>
      <c r="AJ45" t="s">
        <v>54</v>
      </c>
    </row>
    <row r="46" spans="1:36" ht="15.95" customHeight="1" x14ac:dyDescent="0.2">
      <c r="A46" s="18" t="str">
        <f t="shared" si="0"/>
        <v>MARV1_11_4A_818</v>
      </c>
      <c r="B46" s="5">
        <v>818</v>
      </c>
      <c r="C46" s="5">
        <v>2</v>
      </c>
      <c r="D46" s="5">
        <v>2</v>
      </c>
      <c r="E46" s="5">
        <v>223</v>
      </c>
      <c r="F46" s="7">
        <v>18.188003049999999</v>
      </c>
      <c r="H46" s="5">
        <v>2</v>
      </c>
      <c r="I46" s="10" t="s">
        <v>23</v>
      </c>
      <c r="K46" s="10">
        <v>244</v>
      </c>
      <c r="L46" s="5" t="s">
        <v>24</v>
      </c>
      <c r="Y46">
        <f t="shared" si="1"/>
        <v>0</v>
      </c>
      <c r="Z46">
        <f t="shared" si="2"/>
        <v>21</v>
      </c>
      <c r="AB46" t="s">
        <v>59</v>
      </c>
      <c r="AC46" t="s">
        <v>41</v>
      </c>
      <c r="AD46" t="s">
        <v>99</v>
      </c>
      <c r="AE46" t="s">
        <v>105</v>
      </c>
      <c r="AF46">
        <v>1641</v>
      </c>
      <c r="AG46">
        <v>2516382.3569999998</v>
      </c>
      <c r="AH46">
        <v>6860379.3590000002</v>
      </c>
      <c r="AI46">
        <v>203.488</v>
      </c>
      <c r="AJ46" t="s">
        <v>54</v>
      </c>
    </row>
    <row r="47" spans="1:36" ht="15.95" customHeight="1" x14ac:dyDescent="0.2">
      <c r="A47" s="18" t="str">
        <f t="shared" si="0"/>
        <v>MARV1_11_4B_206</v>
      </c>
      <c r="B47" s="5">
        <v>206</v>
      </c>
      <c r="C47" s="5">
        <v>2</v>
      </c>
      <c r="D47" s="5">
        <v>2</v>
      </c>
      <c r="E47" s="5">
        <v>233</v>
      </c>
      <c r="F47" s="7">
        <v>20.3800116</v>
      </c>
      <c r="H47" s="5">
        <v>2</v>
      </c>
      <c r="I47" s="10">
        <v>11</v>
      </c>
      <c r="K47" s="10">
        <v>249</v>
      </c>
      <c r="L47" s="5" t="s">
        <v>24</v>
      </c>
      <c r="Y47">
        <f t="shared" si="1"/>
        <v>0</v>
      </c>
      <c r="Z47">
        <f t="shared" si="2"/>
        <v>16</v>
      </c>
      <c r="AB47" t="s">
        <v>51</v>
      </c>
      <c r="AC47" t="s">
        <v>40</v>
      </c>
      <c r="AD47" t="s">
        <v>68</v>
      </c>
      <c r="AE47" t="s">
        <v>106</v>
      </c>
      <c r="AF47">
        <v>1652</v>
      </c>
      <c r="AG47">
        <v>2516381.3820000002</v>
      </c>
      <c r="AH47">
        <v>6860384.5619999999</v>
      </c>
      <c r="AI47">
        <v>205.89</v>
      </c>
      <c r="AJ47" t="s">
        <v>54</v>
      </c>
    </row>
    <row r="48" spans="1:36" ht="15.95" customHeight="1" x14ac:dyDescent="0.2">
      <c r="A48" s="18" t="str">
        <f t="shared" si="0"/>
        <v>MARV1_11_4B_182</v>
      </c>
      <c r="B48" s="5">
        <v>182</v>
      </c>
      <c r="C48" s="5">
        <v>2</v>
      </c>
      <c r="D48" s="5">
        <v>2</v>
      </c>
      <c r="E48" s="5">
        <v>283</v>
      </c>
      <c r="F48" s="7">
        <v>23.577007930000001</v>
      </c>
      <c r="H48" s="5">
        <v>2</v>
      </c>
      <c r="I48" s="10">
        <v>11</v>
      </c>
      <c r="K48" s="10">
        <v>301</v>
      </c>
      <c r="L48" s="5" t="s">
        <v>24</v>
      </c>
      <c r="Y48">
        <f t="shared" si="1"/>
        <v>0</v>
      </c>
      <c r="Z48">
        <f t="shared" si="2"/>
        <v>18</v>
      </c>
      <c r="AB48" t="s">
        <v>51</v>
      </c>
      <c r="AC48" t="s">
        <v>40</v>
      </c>
      <c r="AD48" t="s">
        <v>68</v>
      </c>
      <c r="AE48" t="s">
        <v>107</v>
      </c>
      <c r="AF48">
        <v>1646</v>
      </c>
      <c r="AG48">
        <v>2516377.787</v>
      </c>
      <c r="AH48">
        <v>6860387.1730000004</v>
      </c>
      <c r="AI48">
        <v>209.49700000000001</v>
      </c>
      <c r="AJ48" t="s">
        <v>54</v>
      </c>
    </row>
    <row r="49" spans="1:36" ht="15.95" customHeight="1" x14ac:dyDescent="0.2">
      <c r="A49" s="18" t="str">
        <f t="shared" si="0"/>
        <v>MARV1_11_4B_209</v>
      </c>
      <c r="B49" s="5">
        <v>209</v>
      </c>
      <c r="C49" s="5">
        <v>2</v>
      </c>
      <c r="D49" s="5">
        <v>2</v>
      </c>
      <c r="E49" s="5">
        <v>193</v>
      </c>
      <c r="F49" s="7">
        <v>19.499011599999999</v>
      </c>
      <c r="H49" s="5">
        <v>2</v>
      </c>
      <c r="I49" s="10">
        <v>11</v>
      </c>
      <c r="K49" s="10">
        <v>211</v>
      </c>
      <c r="L49" s="5" t="s">
        <v>24</v>
      </c>
      <c r="Y49">
        <f t="shared" si="1"/>
        <v>0</v>
      </c>
      <c r="Z49">
        <f t="shared" si="2"/>
        <v>18</v>
      </c>
      <c r="AB49" t="s">
        <v>51</v>
      </c>
      <c r="AC49" t="s">
        <v>40</v>
      </c>
      <c r="AD49" t="s">
        <v>68</v>
      </c>
      <c r="AE49" t="s">
        <v>108</v>
      </c>
      <c r="AF49">
        <v>1655</v>
      </c>
      <c r="AG49">
        <v>2516383.8960000002</v>
      </c>
      <c r="AH49">
        <v>6860389.8250000002</v>
      </c>
      <c r="AI49">
        <v>205.25899999999999</v>
      </c>
      <c r="AJ49" t="s">
        <v>54</v>
      </c>
    </row>
    <row r="50" spans="1:36" ht="15.95" customHeight="1" x14ac:dyDescent="0.2">
      <c r="A50" s="18" t="str">
        <f t="shared" si="0"/>
        <v>MARV1_11_4B_211</v>
      </c>
      <c r="B50" s="5">
        <v>211</v>
      </c>
      <c r="C50" s="5">
        <v>2</v>
      </c>
      <c r="D50" s="5">
        <v>2</v>
      </c>
      <c r="E50" s="5">
        <v>282</v>
      </c>
      <c r="F50" s="7">
        <v>23.396997559999999</v>
      </c>
      <c r="H50" s="5">
        <v>2</v>
      </c>
      <c r="I50" s="10">
        <v>11</v>
      </c>
      <c r="K50" s="10">
        <v>293</v>
      </c>
      <c r="L50" s="5" t="s">
        <v>24</v>
      </c>
      <c r="Y50">
        <f t="shared" si="1"/>
        <v>0</v>
      </c>
      <c r="Z50">
        <f t="shared" si="2"/>
        <v>11</v>
      </c>
      <c r="AB50" t="s">
        <v>51</v>
      </c>
      <c r="AC50" t="s">
        <v>40</v>
      </c>
      <c r="AD50" t="s">
        <v>68</v>
      </c>
      <c r="AE50" t="s">
        <v>109</v>
      </c>
      <c r="AF50">
        <v>1656</v>
      </c>
      <c r="AG50">
        <v>2516379.2340000002</v>
      </c>
      <c r="AH50">
        <v>6860391.7300000004</v>
      </c>
      <c r="AI50">
        <v>209.43700000000001</v>
      </c>
      <c r="AJ50" t="s">
        <v>54</v>
      </c>
    </row>
    <row r="51" spans="1:36" ht="15.95" customHeight="1" x14ac:dyDescent="0.2">
      <c r="A51" s="18" t="str">
        <f t="shared" si="0"/>
        <v>MARV1_11_4B_856</v>
      </c>
      <c r="B51" s="5">
        <v>856</v>
      </c>
      <c r="C51" s="5">
        <v>2</v>
      </c>
      <c r="D51" s="5">
        <v>2</v>
      </c>
      <c r="E51" s="5">
        <v>81</v>
      </c>
      <c r="H51" s="5">
        <v>2</v>
      </c>
      <c r="I51" s="10">
        <v>11</v>
      </c>
      <c r="K51" s="10">
        <v>88</v>
      </c>
      <c r="L51" s="5" t="s">
        <v>22</v>
      </c>
      <c r="Y51">
        <f t="shared" si="1"/>
        <v>0</v>
      </c>
      <c r="Z51">
        <f t="shared" si="2"/>
        <v>7</v>
      </c>
      <c r="AB51" t="s">
        <v>51</v>
      </c>
      <c r="AC51" t="s">
        <v>40</v>
      </c>
      <c r="AD51" t="s">
        <v>68</v>
      </c>
      <c r="AE51" t="s">
        <v>110</v>
      </c>
      <c r="AF51">
        <v>1746</v>
      </c>
      <c r="AG51">
        <v>2516378.41</v>
      </c>
      <c r="AH51">
        <v>6860392.25</v>
      </c>
      <c r="AI51">
        <v>193.67</v>
      </c>
      <c r="AJ51" t="s">
        <v>74</v>
      </c>
    </row>
    <row r="52" spans="1:36" ht="15.95" customHeight="1" x14ac:dyDescent="0.2">
      <c r="A52" s="18" t="str">
        <f t="shared" si="0"/>
        <v>MARV1_11_4B_213</v>
      </c>
      <c r="B52" s="5">
        <v>213</v>
      </c>
      <c r="C52" s="5">
        <v>2</v>
      </c>
      <c r="D52" s="5">
        <v>2</v>
      </c>
      <c r="E52" s="5">
        <v>290</v>
      </c>
      <c r="F52" s="7">
        <v>22.086003659999999</v>
      </c>
      <c r="H52" s="5">
        <v>2</v>
      </c>
      <c r="I52" s="10">
        <v>11</v>
      </c>
      <c r="K52" s="10">
        <v>308</v>
      </c>
      <c r="L52" s="5" t="s">
        <v>22</v>
      </c>
      <c r="Y52">
        <f t="shared" si="1"/>
        <v>0</v>
      </c>
      <c r="Z52">
        <f t="shared" si="2"/>
        <v>18</v>
      </c>
      <c r="AB52" t="s">
        <v>51</v>
      </c>
      <c r="AC52" t="s">
        <v>40</v>
      </c>
      <c r="AD52" t="s">
        <v>68</v>
      </c>
      <c r="AE52" t="s">
        <v>111</v>
      </c>
      <c r="AF52">
        <v>1658</v>
      </c>
      <c r="AG52">
        <v>2516381.8020000001</v>
      </c>
      <c r="AH52">
        <v>6860394.3949999996</v>
      </c>
      <c r="AI52">
        <v>208.02600000000001</v>
      </c>
      <c r="AJ52" t="s">
        <v>54</v>
      </c>
    </row>
    <row r="53" spans="1:36" ht="15.95" customHeight="1" x14ac:dyDescent="0.2">
      <c r="A53" s="18" t="str">
        <f t="shared" si="0"/>
        <v>MARV1_11_4B_214</v>
      </c>
      <c r="B53" s="5">
        <v>214</v>
      </c>
      <c r="C53" s="5">
        <v>2</v>
      </c>
      <c r="D53" s="5">
        <v>2</v>
      </c>
      <c r="E53" s="5">
        <v>259</v>
      </c>
      <c r="F53" s="7">
        <v>21.337009160000001</v>
      </c>
      <c r="H53" s="5">
        <v>2</v>
      </c>
      <c r="I53" s="10">
        <v>11</v>
      </c>
      <c r="K53" s="10">
        <v>282</v>
      </c>
      <c r="L53" s="5" t="s">
        <v>22</v>
      </c>
      <c r="Y53">
        <f t="shared" si="1"/>
        <v>0</v>
      </c>
      <c r="Z53">
        <f t="shared" si="2"/>
        <v>23</v>
      </c>
      <c r="AB53" t="s">
        <v>51</v>
      </c>
      <c r="AC53" t="s">
        <v>40</v>
      </c>
      <c r="AD53" t="s">
        <v>68</v>
      </c>
      <c r="AE53" t="s">
        <v>112</v>
      </c>
      <c r="AF53">
        <v>1659</v>
      </c>
      <c r="AG53">
        <v>2516379.33</v>
      </c>
      <c r="AH53">
        <v>6860396.3839999996</v>
      </c>
      <c r="AI53">
        <v>207.53700000000001</v>
      </c>
      <c r="AJ53" t="s">
        <v>54</v>
      </c>
    </row>
    <row r="54" spans="1:36" ht="15.95" customHeight="1" x14ac:dyDescent="0.2">
      <c r="A54" s="18" t="str">
        <f t="shared" si="0"/>
        <v>MARV1_11_4B_215</v>
      </c>
      <c r="B54" s="5">
        <v>215</v>
      </c>
      <c r="C54" s="5">
        <v>2</v>
      </c>
      <c r="D54" s="5">
        <v>3</v>
      </c>
      <c r="E54" s="5">
        <v>190</v>
      </c>
      <c r="F54" s="7">
        <v>20.925001219999999</v>
      </c>
      <c r="H54" s="5">
        <v>3</v>
      </c>
      <c r="I54" s="10">
        <v>11</v>
      </c>
      <c r="K54" s="10">
        <v>209</v>
      </c>
      <c r="Y54">
        <f t="shared" si="1"/>
        <v>0</v>
      </c>
      <c r="Z54">
        <f t="shared" si="2"/>
        <v>19</v>
      </c>
      <c r="AB54" t="s">
        <v>51</v>
      </c>
      <c r="AC54" t="s">
        <v>40</v>
      </c>
      <c r="AD54" t="s">
        <v>68</v>
      </c>
      <c r="AE54" t="s">
        <v>113</v>
      </c>
      <c r="AF54">
        <v>1660</v>
      </c>
      <c r="AG54">
        <v>2516384.1510000001</v>
      </c>
      <c r="AH54">
        <v>6860399.4029999999</v>
      </c>
      <c r="AI54">
        <v>206.55500000000001</v>
      </c>
      <c r="AJ54" t="s">
        <v>54</v>
      </c>
    </row>
    <row r="55" spans="1:36" ht="15.95" customHeight="1" x14ac:dyDescent="0.2">
      <c r="A55" s="18" t="str">
        <f t="shared" si="0"/>
        <v>MARV1_11_4B_216</v>
      </c>
      <c r="B55" s="5">
        <v>216</v>
      </c>
      <c r="C55" s="5">
        <v>2</v>
      </c>
      <c r="D55" s="5">
        <v>2</v>
      </c>
      <c r="E55" s="5">
        <v>301</v>
      </c>
      <c r="F55" s="7">
        <v>21.96300244</v>
      </c>
      <c r="H55" s="5">
        <v>2</v>
      </c>
      <c r="I55" s="10" t="s">
        <v>23</v>
      </c>
      <c r="K55" s="10">
        <v>296</v>
      </c>
      <c r="L55" s="5" t="s">
        <v>22</v>
      </c>
      <c r="Y55">
        <f t="shared" si="1"/>
        <v>0</v>
      </c>
      <c r="Z55">
        <f t="shared" si="2"/>
        <v>-5</v>
      </c>
      <c r="AB55" t="s">
        <v>59</v>
      </c>
      <c r="AC55" t="s">
        <v>40</v>
      </c>
      <c r="AD55" t="s">
        <v>68</v>
      </c>
      <c r="AE55" t="s">
        <v>114</v>
      </c>
      <c r="AF55">
        <v>1661</v>
      </c>
      <c r="AG55">
        <v>2516377.6970000002</v>
      </c>
      <c r="AH55">
        <v>6860400.3899999997</v>
      </c>
      <c r="AI55">
        <v>208.12299999999999</v>
      </c>
      <c r="AJ55" t="s">
        <v>54</v>
      </c>
    </row>
    <row r="56" spans="1:36" ht="15.95" customHeight="1" x14ac:dyDescent="0.2">
      <c r="A56" s="18" t="str">
        <f t="shared" si="0"/>
        <v>MARV1_11_4B_813</v>
      </c>
      <c r="B56" s="5">
        <v>813</v>
      </c>
      <c r="C56" s="5">
        <v>2</v>
      </c>
      <c r="D56" s="5">
        <v>2</v>
      </c>
      <c r="E56" s="5">
        <v>123</v>
      </c>
      <c r="F56" s="7">
        <v>13.128011600000001</v>
      </c>
      <c r="H56" s="5">
        <v>2</v>
      </c>
      <c r="I56" s="10" t="s">
        <v>23</v>
      </c>
      <c r="K56" s="10">
        <v>137</v>
      </c>
      <c r="L56" s="5" t="s">
        <v>22</v>
      </c>
      <c r="Y56">
        <f t="shared" si="1"/>
        <v>0</v>
      </c>
      <c r="Z56">
        <f t="shared" si="2"/>
        <v>14</v>
      </c>
      <c r="AB56" t="s">
        <v>59</v>
      </c>
      <c r="AC56" t="s">
        <v>40</v>
      </c>
      <c r="AD56" t="s">
        <v>68</v>
      </c>
      <c r="AE56" t="s">
        <v>115</v>
      </c>
      <c r="AF56">
        <v>1717</v>
      </c>
      <c r="AG56">
        <v>2516382.9569999999</v>
      </c>
      <c r="AH56">
        <v>6860405.3260000004</v>
      </c>
      <c r="AI56">
        <v>198.38800000000001</v>
      </c>
      <c r="AJ56" t="s">
        <v>54</v>
      </c>
    </row>
    <row r="57" spans="1:36" ht="15.95" customHeight="1" x14ac:dyDescent="0.2">
      <c r="A57" s="18" t="str">
        <f t="shared" si="0"/>
        <v>MARV1_11_4B_814</v>
      </c>
      <c r="B57" s="5">
        <v>814</v>
      </c>
      <c r="C57" s="5">
        <v>2</v>
      </c>
      <c r="D57" s="5">
        <v>2</v>
      </c>
      <c r="E57" s="5">
        <v>203</v>
      </c>
      <c r="F57" s="7">
        <v>14.75500549</v>
      </c>
      <c r="H57" s="5">
        <v>2</v>
      </c>
      <c r="I57" s="10">
        <v>11</v>
      </c>
      <c r="K57" s="10">
        <v>219</v>
      </c>
      <c r="L57" s="5" t="s">
        <v>22</v>
      </c>
      <c r="Y57">
        <f t="shared" si="1"/>
        <v>0</v>
      </c>
      <c r="Z57">
        <f t="shared" si="2"/>
        <v>16</v>
      </c>
      <c r="AB57" t="s">
        <v>51</v>
      </c>
      <c r="AC57" t="s">
        <v>40</v>
      </c>
      <c r="AD57" t="s">
        <v>68</v>
      </c>
      <c r="AE57" t="s">
        <v>116</v>
      </c>
      <c r="AF57">
        <v>1718</v>
      </c>
      <c r="AG57">
        <v>2516383.3459999999</v>
      </c>
      <c r="AH57">
        <v>6860408.7929999996</v>
      </c>
      <c r="AI57">
        <v>199.86500000000001</v>
      </c>
      <c r="AJ57" t="s">
        <v>54</v>
      </c>
    </row>
    <row r="58" spans="1:36" ht="15.95" customHeight="1" x14ac:dyDescent="0.2">
      <c r="A58" s="18" t="str">
        <f t="shared" si="0"/>
        <v>MARV1_11_4B_817</v>
      </c>
      <c r="B58" s="5">
        <v>817</v>
      </c>
      <c r="C58" s="5">
        <v>2</v>
      </c>
      <c r="D58" s="5">
        <v>2</v>
      </c>
      <c r="E58" s="5">
        <v>145</v>
      </c>
      <c r="F58" s="7">
        <v>13.15400122</v>
      </c>
      <c r="H58" s="5">
        <v>2</v>
      </c>
      <c r="I58" s="10">
        <v>11</v>
      </c>
      <c r="K58" s="10">
        <v>163</v>
      </c>
      <c r="L58" s="5" t="s">
        <v>24</v>
      </c>
      <c r="Y58">
        <f t="shared" si="1"/>
        <v>0</v>
      </c>
      <c r="Z58">
        <f t="shared" si="2"/>
        <v>18</v>
      </c>
      <c r="AB58" t="s">
        <v>51</v>
      </c>
      <c r="AC58" t="s">
        <v>40</v>
      </c>
      <c r="AD58" t="s">
        <v>68</v>
      </c>
      <c r="AE58" t="s">
        <v>117</v>
      </c>
      <c r="AF58">
        <v>1720</v>
      </c>
      <c r="AG58">
        <v>2516381.0720000002</v>
      </c>
      <c r="AH58">
        <v>6860410.8569999998</v>
      </c>
      <c r="AI58">
        <v>198.28399999999999</v>
      </c>
      <c r="AJ58" t="s">
        <v>54</v>
      </c>
    </row>
    <row r="59" spans="1:36" ht="15.95" customHeight="1" x14ac:dyDescent="0.2">
      <c r="A59" s="18" t="str">
        <f t="shared" si="0"/>
        <v>MARV1_11_4B_219</v>
      </c>
      <c r="B59" s="5">
        <v>219</v>
      </c>
      <c r="C59" s="5">
        <v>2</v>
      </c>
      <c r="D59" s="5">
        <v>2</v>
      </c>
      <c r="E59" s="5">
        <v>325</v>
      </c>
      <c r="F59" s="7">
        <v>24.157998169999999</v>
      </c>
      <c r="H59" s="5">
        <v>2</v>
      </c>
      <c r="I59" s="10">
        <v>11</v>
      </c>
      <c r="K59" s="10">
        <v>343</v>
      </c>
      <c r="L59" s="5" t="s">
        <v>22</v>
      </c>
      <c r="Y59">
        <f t="shared" si="1"/>
        <v>0</v>
      </c>
      <c r="Z59">
        <f t="shared" si="2"/>
        <v>18</v>
      </c>
      <c r="AB59" t="s">
        <v>51</v>
      </c>
      <c r="AC59" t="s">
        <v>40</v>
      </c>
      <c r="AD59" t="s">
        <v>68</v>
      </c>
      <c r="AE59" t="s">
        <v>118</v>
      </c>
      <c r="AF59">
        <v>1662</v>
      </c>
      <c r="AG59">
        <v>2516377.122</v>
      </c>
      <c r="AH59">
        <v>6860411.0350000001</v>
      </c>
      <c r="AI59">
        <v>209.33799999999999</v>
      </c>
      <c r="AJ59" t="s">
        <v>54</v>
      </c>
    </row>
    <row r="60" spans="1:36" ht="15.95" customHeight="1" x14ac:dyDescent="0.2">
      <c r="A60" s="18" t="str">
        <f t="shared" si="0"/>
        <v>MARV1_11_4B_220</v>
      </c>
      <c r="B60" s="5">
        <v>220</v>
      </c>
      <c r="C60" s="5">
        <v>2</v>
      </c>
      <c r="D60" s="5">
        <v>2</v>
      </c>
      <c r="E60" s="5">
        <v>293</v>
      </c>
      <c r="F60" s="7">
        <v>22.472007319999999</v>
      </c>
      <c r="H60" s="5">
        <v>2</v>
      </c>
      <c r="I60" s="10">
        <v>11</v>
      </c>
      <c r="K60" s="10">
        <v>307</v>
      </c>
      <c r="L60" s="5" t="s">
        <v>24</v>
      </c>
      <c r="Y60">
        <f t="shared" si="1"/>
        <v>0</v>
      </c>
      <c r="Z60">
        <f t="shared" si="2"/>
        <v>14</v>
      </c>
      <c r="AB60" t="s">
        <v>51</v>
      </c>
      <c r="AC60" t="s">
        <v>40</v>
      </c>
      <c r="AD60" t="s">
        <v>68</v>
      </c>
      <c r="AE60" t="s">
        <v>119</v>
      </c>
      <c r="AF60">
        <v>1663</v>
      </c>
      <c r="AG60">
        <v>2516377.7549999999</v>
      </c>
      <c r="AH60">
        <v>6860414.4970000004</v>
      </c>
      <c r="AI60">
        <v>207.00200000000001</v>
      </c>
      <c r="AJ60" t="s">
        <v>54</v>
      </c>
    </row>
    <row r="61" spans="1:36" ht="15.95" customHeight="1" x14ac:dyDescent="0.2">
      <c r="A61" s="18" t="str">
        <f t="shared" si="0"/>
        <v>MARV1_11_4B_221</v>
      </c>
      <c r="B61" s="5">
        <v>221</v>
      </c>
      <c r="C61" s="5">
        <v>2</v>
      </c>
      <c r="D61" s="5">
        <v>2</v>
      </c>
      <c r="E61" s="5">
        <v>205</v>
      </c>
      <c r="F61" s="7">
        <v>20.626000000000001</v>
      </c>
      <c r="H61" s="5">
        <v>2</v>
      </c>
      <c r="I61" s="10">
        <v>11</v>
      </c>
      <c r="K61" s="10">
        <v>220</v>
      </c>
      <c r="L61" s="5" t="s">
        <v>24</v>
      </c>
      <c r="Y61">
        <f t="shared" si="1"/>
        <v>0</v>
      </c>
      <c r="Z61">
        <f t="shared" si="2"/>
        <v>15</v>
      </c>
      <c r="AB61" t="s">
        <v>51</v>
      </c>
      <c r="AC61" t="s">
        <v>40</v>
      </c>
      <c r="AD61" t="s">
        <v>68</v>
      </c>
      <c r="AE61" t="s">
        <v>120</v>
      </c>
      <c r="AF61">
        <v>1664</v>
      </c>
      <c r="AG61">
        <v>2516381.8059999999</v>
      </c>
      <c r="AH61">
        <v>6860415.398</v>
      </c>
      <c r="AI61">
        <v>204.976</v>
      </c>
      <c r="AJ61" t="s">
        <v>54</v>
      </c>
    </row>
    <row r="62" spans="1:36" ht="15.95" customHeight="1" x14ac:dyDescent="0.2">
      <c r="A62" s="18" t="str">
        <f t="shared" si="0"/>
        <v>MARV1_11_4B_223</v>
      </c>
      <c r="B62" s="5">
        <v>223</v>
      </c>
      <c r="C62" s="5">
        <v>2</v>
      </c>
      <c r="D62" s="5">
        <v>2</v>
      </c>
      <c r="E62" s="5">
        <v>266</v>
      </c>
      <c r="F62" s="7">
        <v>23.512011600000001</v>
      </c>
      <c r="H62" s="5">
        <v>2</v>
      </c>
      <c r="I62" s="10">
        <v>11</v>
      </c>
      <c r="K62" s="10">
        <v>280</v>
      </c>
      <c r="L62" s="5" t="s">
        <v>24</v>
      </c>
      <c r="Y62">
        <f t="shared" si="1"/>
        <v>0</v>
      </c>
      <c r="Z62">
        <f t="shared" si="2"/>
        <v>14</v>
      </c>
      <c r="AB62" t="s">
        <v>51</v>
      </c>
      <c r="AC62" t="s">
        <v>40</v>
      </c>
      <c r="AD62" t="s">
        <v>68</v>
      </c>
      <c r="AE62" t="s">
        <v>121</v>
      </c>
      <c r="AF62">
        <v>1665</v>
      </c>
      <c r="AG62">
        <v>2516376.628</v>
      </c>
      <c r="AH62">
        <v>6860417.784</v>
      </c>
      <c r="AI62">
        <v>207.77199999999999</v>
      </c>
      <c r="AJ62" t="s">
        <v>54</v>
      </c>
    </row>
    <row r="63" spans="1:36" ht="15.95" customHeight="1" x14ac:dyDescent="0.2">
      <c r="A63" s="18" t="str">
        <f t="shared" si="0"/>
        <v>MARV1_11_4B_225</v>
      </c>
      <c r="B63" s="5">
        <v>225</v>
      </c>
      <c r="C63" s="5">
        <v>2</v>
      </c>
      <c r="D63" s="5">
        <v>4</v>
      </c>
      <c r="E63" s="5">
        <v>234</v>
      </c>
      <c r="F63" s="7">
        <v>18.414999999999999</v>
      </c>
      <c r="H63" s="5">
        <v>4</v>
      </c>
      <c r="I63" s="10" t="s">
        <v>23</v>
      </c>
      <c r="K63" s="10">
        <v>239</v>
      </c>
      <c r="Y63">
        <f t="shared" si="1"/>
        <v>0</v>
      </c>
      <c r="Z63">
        <f t="shared" si="2"/>
        <v>5</v>
      </c>
      <c r="AB63" t="s">
        <v>59</v>
      </c>
      <c r="AC63" t="s">
        <v>40</v>
      </c>
      <c r="AD63" t="s">
        <v>68</v>
      </c>
      <c r="AE63" t="s">
        <v>122</v>
      </c>
      <c r="AF63">
        <v>1666</v>
      </c>
      <c r="AG63">
        <v>2516379.9810000001</v>
      </c>
      <c r="AH63">
        <v>6860421.7249999996</v>
      </c>
      <c r="AI63">
        <v>202.51499999999999</v>
      </c>
      <c r="AJ63" t="s">
        <v>54</v>
      </c>
    </row>
    <row r="64" spans="1:36" ht="15.95" customHeight="1" x14ac:dyDescent="0.2">
      <c r="A64" s="18" t="str">
        <f t="shared" si="0"/>
        <v>MARV1_11_4B_248</v>
      </c>
      <c r="B64" s="5">
        <v>248</v>
      </c>
      <c r="C64" s="5">
        <v>2</v>
      </c>
      <c r="D64" s="5">
        <v>2</v>
      </c>
      <c r="E64" s="5">
        <v>263</v>
      </c>
      <c r="F64" s="7">
        <v>23.005999389999999</v>
      </c>
      <c r="H64" s="5">
        <v>2</v>
      </c>
      <c r="I64" s="10">
        <v>11</v>
      </c>
      <c r="K64" s="10">
        <v>280</v>
      </c>
      <c r="L64" s="5" t="s">
        <v>24</v>
      </c>
      <c r="Y64">
        <f t="shared" si="1"/>
        <v>0</v>
      </c>
      <c r="Z64">
        <f t="shared" si="2"/>
        <v>17</v>
      </c>
      <c r="AB64" t="s">
        <v>51</v>
      </c>
      <c r="AC64" t="s">
        <v>40</v>
      </c>
      <c r="AD64" t="s">
        <v>68</v>
      </c>
      <c r="AE64" t="s">
        <v>123</v>
      </c>
      <c r="AF64">
        <v>1676</v>
      </c>
      <c r="AG64">
        <v>2516383.4479999999</v>
      </c>
      <c r="AH64">
        <v>6860423.0880000005</v>
      </c>
      <c r="AI64">
        <v>206.96600000000001</v>
      </c>
      <c r="AJ64" t="s">
        <v>54</v>
      </c>
    </row>
    <row r="65" spans="1:36" ht="15.95" customHeight="1" x14ac:dyDescent="0.2">
      <c r="A65" s="18" t="str">
        <f t="shared" si="0"/>
        <v>MARV1_11_4B_827</v>
      </c>
      <c r="B65" s="5">
        <v>827</v>
      </c>
      <c r="C65" s="5">
        <v>2</v>
      </c>
      <c r="D65" s="5">
        <v>2</v>
      </c>
      <c r="E65" s="5">
        <v>79</v>
      </c>
      <c r="F65" s="7">
        <v>9.6890067139999996</v>
      </c>
      <c r="H65" s="5">
        <v>2</v>
      </c>
      <c r="I65" s="10" t="s">
        <v>27</v>
      </c>
      <c r="K65" s="10">
        <v>86</v>
      </c>
      <c r="L65" s="5" t="s">
        <v>22</v>
      </c>
      <c r="Y65">
        <f t="shared" si="1"/>
        <v>0</v>
      </c>
      <c r="Z65">
        <f t="shared" si="2"/>
        <v>7</v>
      </c>
      <c r="AB65" t="s">
        <v>59</v>
      </c>
      <c r="AC65" t="s">
        <v>40</v>
      </c>
      <c r="AD65" t="s">
        <v>68</v>
      </c>
      <c r="AE65" t="s">
        <v>124</v>
      </c>
      <c r="AF65">
        <v>1730</v>
      </c>
      <c r="AG65">
        <v>2516374.9849999999</v>
      </c>
      <c r="AH65">
        <v>6860423.9170000004</v>
      </c>
      <c r="AI65">
        <v>193.82900000000001</v>
      </c>
      <c r="AJ65" t="s">
        <v>54</v>
      </c>
    </row>
    <row r="66" spans="1:36" ht="15.95" customHeight="1" x14ac:dyDescent="0.2">
      <c r="A66" s="18" t="str">
        <f t="shared" si="0"/>
        <v>MARV1_11_4B_826</v>
      </c>
      <c r="B66" s="5">
        <v>826</v>
      </c>
      <c r="C66" s="5">
        <v>2</v>
      </c>
      <c r="D66" s="5">
        <v>2</v>
      </c>
      <c r="E66" s="5">
        <v>160</v>
      </c>
      <c r="F66" s="7">
        <v>13.128006709999999</v>
      </c>
      <c r="H66" s="5">
        <v>2</v>
      </c>
      <c r="I66" s="10">
        <v>23</v>
      </c>
      <c r="Y66">
        <f t="shared" si="1"/>
        <v>0</v>
      </c>
      <c r="Z66">
        <f t="shared" si="2"/>
        <v>-160</v>
      </c>
      <c r="AB66" t="s">
        <v>125</v>
      </c>
      <c r="AC66" t="s">
        <v>40</v>
      </c>
      <c r="AD66" t="s">
        <v>68</v>
      </c>
      <c r="AE66" t="s">
        <v>126</v>
      </c>
      <c r="AF66">
        <v>1729</v>
      </c>
      <c r="AG66">
        <v>2516375.36</v>
      </c>
      <c r="AH66">
        <v>6860425.1940000001</v>
      </c>
      <c r="AI66">
        <v>197.268</v>
      </c>
      <c r="AJ66" t="s">
        <v>54</v>
      </c>
    </row>
    <row r="67" spans="1:36" ht="15.95" customHeight="1" x14ac:dyDescent="0.2">
      <c r="A67" s="18" t="str">
        <f t="shared" ref="A67:A130" si="3">AE67</f>
        <v>MARV1_11_4B_252</v>
      </c>
      <c r="B67" s="5">
        <v>252</v>
      </c>
      <c r="C67" s="5">
        <v>2</v>
      </c>
      <c r="D67" s="5">
        <v>2</v>
      </c>
      <c r="E67" s="5">
        <v>242</v>
      </c>
      <c r="F67" s="7">
        <v>21.580010380000001</v>
      </c>
      <c r="H67" s="5">
        <v>2</v>
      </c>
      <c r="I67" s="10">
        <v>11</v>
      </c>
      <c r="K67" s="10">
        <v>262</v>
      </c>
      <c r="L67" s="5" t="s">
        <v>22</v>
      </c>
      <c r="Y67">
        <f t="shared" ref="Y67:Y130" si="4">H67-D67</f>
        <v>0</v>
      </c>
      <c r="Z67">
        <f t="shared" ref="Z67:Z130" si="5">K67-E67</f>
        <v>20</v>
      </c>
      <c r="AB67" t="s">
        <v>51</v>
      </c>
      <c r="AC67" t="s">
        <v>40</v>
      </c>
      <c r="AD67" t="s">
        <v>68</v>
      </c>
      <c r="AE67" t="s">
        <v>127</v>
      </c>
      <c r="AF67">
        <v>1679</v>
      </c>
      <c r="AG67">
        <v>2516382.2370000002</v>
      </c>
      <c r="AH67">
        <v>6860426.8940000003</v>
      </c>
      <c r="AI67">
        <v>205.56</v>
      </c>
      <c r="AJ67" t="s">
        <v>54</v>
      </c>
    </row>
    <row r="68" spans="1:36" ht="15.95" customHeight="1" x14ac:dyDescent="0.2">
      <c r="A68" s="18" t="str">
        <f t="shared" si="3"/>
        <v>MARV1_11_4B_825</v>
      </c>
      <c r="B68" s="5">
        <v>825</v>
      </c>
      <c r="C68" s="5">
        <v>2</v>
      </c>
      <c r="D68" s="5">
        <v>2</v>
      </c>
      <c r="E68" s="5">
        <v>114</v>
      </c>
      <c r="F68" s="7">
        <v>12.68800549</v>
      </c>
      <c r="H68" s="5">
        <v>2</v>
      </c>
      <c r="I68" s="10">
        <v>23</v>
      </c>
      <c r="Y68">
        <f t="shared" si="4"/>
        <v>0</v>
      </c>
      <c r="Z68">
        <f t="shared" si="5"/>
        <v>-114</v>
      </c>
      <c r="AB68" t="s">
        <v>125</v>
      </c>
      <c r="AC68" t="s">
        <v>40</v>
      </c>
      <c r="AD68" t="s">
        <v>68</v>
      </c>
      <c r="AE68" t="s">
        <v>128</v>
      </c>
      <c r="AF68">
        <v>1728</v>
      </c>
      <c r="AG68">
        <v>2516376.0970000001</v>
      </c>
      <c r="AH68">
        <v>6860427.3190000001</v>
      </c>
      <c r="AI68">
        <v>196.798</v>
      </c>
      <c r="AJ68" t="s">
        <v>54</v>
      </c>
    </row>
    <row r="69" spans="1:36" ht="15.95" customHeight="1" x14ac:dyDescent="0.2">
      <c r="A69" s="18" t="str">
        <f t="shared" si="3"/>
        <v>MARV1_11_4B_824</v>
      </c>
      <c r="B69" s="5">
        <v>824</v>
      </c>
      <c r="C69" s="5">
        <v>2</v>
      </c>
      <c r="D69" s="5">
        <v>2</v>
      </c>
      <c r="E69" s="5">
        <v>104</v>
      </c>
      <c r="F69" s="7">
        <v>10.12500183</v>
      </c>
      <c r="H69" s="5">
        <v>2</v>
      </c>
      <c r="I69" s="10">
        <v>11</v>
      </c>
      <c r="K69" s="10">
        <v>108</v>
      </c>
      <c r="L69" s="5" t="s">
        <v>22</v>
      </c>
      <c r="Y69">
        <f t="shared" si="4"/>
        <v>0</v>
      </c>
      <c r="Z69">
        <f t="shared" si="5"/>
        <v>4</v>
      </c>
      <c r="AB69" t="s">
        <v>51</v>
      </c>
      <c r="AC69" t="s">
        <v>40</v>
      </c>
      <c r="AD69" t="s">
        <v>68</v>
      </c>
      <c r="AE69" t="s">
        <v>129</v>
      </c>
      <c r="AF69">
        <v>1727</v>
      </c>
      <c r="AG69">
        <v>2516378.2519999999</v>
      </c>
      <c r="AH69">
        <v>6860427.5369999995</v>
      </c>
      <c r="AI69">
        <v>194.14500000000001</v>
      </c>
      <c r="AJ69" t="s">
        <v>54</v>
      </c>
    </row>
    <row r="70" spans="1:36" ht="15.95" customHeight="1" x14ac:dyDescent="0.2">
      <c r="A70" s="18" t="str">
        <f t="shared" si="3"/>
        <v>MARV1_11_4B_823</v>
      </c>
      <c r="B70" s="5">
        <v>823</v>
      </c>
      <c r="C70" s="5">
        <v>2</v>
      </c>
      <c r="D70" s="5">
        <v>2</v>
      </c>
      <c r="E70" s="5">
        <v>124</v>
      </c>
      <c r="F70" s="7">
        <v>12.90401099</v>
      </c>
      <c r="H70" s="5">
        <v>2</v>
      </c>
      <c r="I70" s="10">
        <v>11</v>
      </c>
      <c r="K70" s="10">
        <v>128</v>
      </c>
      <c r="L70" s="5" t="s">
        <v>22</v>
      </c>
      <c r="Y70">
        <f t="shared" si="4"/>
        <v>0</v>
      </c>
      <c r="Z70">
        <f t="shared" si="5"/>
        <v>4</v>
      </c>
      <c r="AB70" t="s">
        <v>51</v>
      </c>
      <c r="AC70" t="s">
        <v>40</v>
      </c>
      <c r="AD70" t="s">
        <v>68</v>
      </c>
      <c r="AE70" t="s">
        <v>130</v>
      </c>
      <c r="AF70">
        <v>1726</v>
      </c>
      <c r="AG70">
        <v>2516383.8020000001</v>
      </c>
      <c r="AH70">
        <v>6860429.1109999996</v>
      </c>
      <c r="AI70">
        <v>196.774</v>
      </c>
      <c r="AJ70" t="s">
        <v>54</v>
      </c>
    </row>
    <row r="71" spans="1:36" ht="15.95" customHeight="1" x14ac:dyDescent="0.2">
      <c r="A71" s="18" t="str">
        <f t="shared" si="3"/>
        <v>MARV1_11_4C_357</v>
      </c>
      <c r="B71" s="5">
        <v>357</v>
      </c>
      <c r="C71" s="5">
        <v>2</v>
      </c>
      <c r="D71" s="5">
        <v>3</v>
      </c>
      <c r="E71" s="5">
        <v>335</v>
      </c>
      <c r="F71" s="7">
        <v>23.30900183</v>
      </c>
      <c r="H71" s="5">
        <v>3</v>
      </c>
      <c r="I71" s="10">
        <v>11</v>
      </c>
      <c r="K71" s="10">
        <v>321</v>
      </c>
      <c r="V71" s="5" t="s">
        <v>29</v>
      </c>
      <c r="Y71">
        <f t="shared" si="4"/>
        <v>0</v>
      </c>
      <c r="Z71">
        <f t="shared" si="5"/>
        <v>-14</v>
      </c>
      <c r="AB71" t="s">
        <v>51</v>
      </c>
      <c r="AC71" t="s">
        <v>39</v>
      </c>
      <c r="AD71" t="s">
        <v>52</v>
      </c>
      <c r="AE71" t="s">
        <v>131</v>
      </c>
      <c r="AF71">
        <v>1761</v>
      </c>
      <c r="AG71">
        <v>2516376.7620000001</v>
      </c>
      <c r="AH71">
        <v>6860431.3650000002</v>
      </c>
      <c r="AI71">
        <v>207.32900000000001</v>
      </c>
      <c r="AJ71" t="s">
        <v>54</v>
      </c>
    </row>
    <row r="72" spans="1:36" ht="15.95" customHeight="1" x14ac:dyDescent="0.2">
      <c r="A72" s="18" t="str">
        <f t="shared" si="3"/>
        <v>MARV1_11_4C_810</v>
      </c>
      <c r="B72" s="5">
        <v>810</v>
      </c>
      <c r="C72" s="5">
        <v>2</v>
      </c>
      <c r="D72" s="5">
        <v>2</v>
      </c>
      <c r="E72" s="5">
        <v>121</v>
      </c>
      <c r="F72" s="7">
        <v>10.44600488</v>
      </c>
      <c r="H72" s="5">
        <v>2</v>
      </c>
      <c r="I72" s="10">
        <v>11</v>
      </c>
      <c r="K72" s="10">
        <v>133</v>
      </c>
      <c r="L72" s="5" t="s">
        <v>22</v>
      </c>
      <c r="Y72">
        <f t="shared" si="4"/>
        <v>0</v>
      </c>
      <c r="Z72">
        <f t="shared" si="5"/>
        <v>12</v>
      </c>
      <c r="AB72" t="s">
        <v>51</v>
      </c>
      <c r="AC72" t="s">
        <v>39</v>
      </c>
      <c r="AD72" t="s">
        <v>52</v>
      </c>
      <c r="AE72" t="s">
        <v>132</v>
      </c>
      <c r="AF72">
        <v>1822</v>
      </c>
      <c r="AG72">
        <v>2516382.4810000001</v>
      </c>
      <c r="AH72">
        <v>6860433.1969999997</v>
      </c>
      <c r="AI72">
        <v>194.416</v>
      </c>
      <c r="AJ72" t="s">
        <v>54</v>
      </c>
    </row>
    <row r="73" spans="1:36" ht="15.95" customHeight="1" x14ac:dyDescent="0.2">
      <c r="A73" s="18" t="str">
        <f t="shared" si="3"/>
        <v>MARV1_11_4C_395</v>
      </c>
      <c r="B73" s="5">
        <v>395</v>
      </c>
      <c r="C73" s="5">
        <v>2</v>
      </c>
      <c r="D73" s="5">
        <v>2</v>
      </c>
      <c r="E73" s="5">
        <v>342</v>
      </c>
      <c r="F73" s="7">
        <v>24.453001220000001</v>
      </c>
      <c r="H73" s="5">
        <v>2</v>
      </c>
      <c r="I73" s="10">
        <v>11</v>
      </c>
      <c r="K73" s="10">
        <v>351</v>
      </c>
      <c r="L73" s="5" t="s">
        <v>22</v>
      </c>
      <c r="Y73">
        <f t="shared" si="4"/>
        <v>0</v>
      </c>
      <c r="Z73">
        <f t="shared" si="5"/>
        <v>9</v>
      </c>
      <c r="AB73" t="s">
        <v>51</v>
      </c>
      <c r="AC73" t="s">
        <v>39</v>
      </c>
      <c r="AD73" t="s">
        <v>52</v>
      </c>
      <c r="AE73" t="s">
        <v>133</v>
      </c>
      <c r="AF73">
        <v>1774</v>
      </c>
      <c r="AG73">
        <v>2516382.6039999998</v>
      </c>
      <c r="AH73">
        <v>6860441.0609999998</v>
      </c>
      <c r="AI73">
        <v>208.083</v>
      </c>
      <c r="AJ73" t="s">
        <v>54</v>
      </c>
    </row>
    <row r="74" spans="1:36" ht="15.95" customHeight="1" x14ac:dyDescent="0.2">
      <c r="A74" s="18" t="str">
        <f t="shared" si="3"/>
        <v>MARV1_11_4C_397</v>
      </c>
      <c r="B74" s="5">
        <v>397</v>
      </c>
      <c r="C74" s="5">
        <v>2</v>
      </c>
      <c r="D74" s="5">
        <v>2</v>
      </c>
      <c r="E74" s="5">
        <v>259</v>
      </c>
      <c r="F74" s="7">
        <v>22.106006709999999</v>
      </c>
      <c r="H74" s="5">
        <v>2</v>
      </c>
      <c r="I74" s="10" t="s">
        <v>23</v>
      </c>
      <c r="K74" s="10">
        <v>281</v>
      </c>
      <c r="L74" s="5" t="s">
        <v>22</v>
      </c>
      <c r="Y74">
        <f t="shared" si="4"/>
        <v>0</v>
      </c>
      <c r="Z74">
        <f t="shared" si="5"/>
        <v>22</v>
      </c>
      <c r="AB74" t="s">
        <v>59</v>
      </c>
      <c r="AC74" t="s">
        <v>39</v>
      </c>
      <c r="AD74" t="s">
        <v>52</v>
      </c>
      <c r="AE74" t="s">
        <v>134</v>
      </c>
      <c r="AF74">
        <v>1776</v>
      </c>
      <c r="AG74">
        <v>2516375.12</v>
      </c>
      <c r="AH74">
        <v>6860446.2060000002</v>
      </c>
      <c r="AI74">
        <v>205.74600000000001</v>
      </c>
      <c r="AJ74" t="s">
        <v>54</v>
      </c>
    </row>
    <row r="75" spans="1:36" ht="15.95" customHeight="1" x14ac:dyDescent="0.2">
      <c r="A75" s="18" t="str">
        <f t="shared" si="3"/>
        <v>MARV1_11_4C_396</v>
      </c>
      <c r="B75" s="5">
        <v>396</v>
      </c>
      <c r="C75" s="5">
        <v>2</v>
      </c>
      <c r="D75" s="5">
        <v>2</v>
      </c>
      <c r="E75" s="5">
        <v>282</v>
      </c>
      <c r="F75" s="7">
        <v>23.769005490000001</v>
      </c>
      <c r="H75" s="5">
        <v>2</v>
      </c>
      <c r="I75" s="10">
        <v>11</v>
      </c>
      <c r="K75" s="10">
        <v>297</v>
      </c>
      <c r="L75" s="5" t="s">
        <v>22</v>
      </c>
      <c r="Y75">
        <f t="shared" si="4"/>
        <v>0</v>
      </c>
      <c r="Z75">
        <f t="shared" si="5"/>
        <v>15</v>
      </c>
      <c r="AB75" t="s">
        <v>51</v>
      </c>
      <c r="AC75" t="s">
        <v>39</v>
      </c>
      <c r="AD75" t="s">
        <v>52</v>
      </c>
      <c r="AE75" t="s">
        <v>135</v>
      </c>
      <c r="AF75">
        <v>1775</v>
      </c>
      <c r="AG75">
        <v>2516383.781</v>
      </c>
      <c r="AH75">
        <v>6860447.284</v>
      </c>
      <c r="AI75">
        <v>206.87899999999999</v>
      </c>
      <c r="AJ75" t="s">
        <v>54</v>
      </c>
    </row>
    <row r="76" spans="1:36" ht="15.95" customHeight="1" x14ac:dyDescent="0.2">
      <c r="A76" s="18" t="str">
        <f t="shared" si="3"/>
        <v>MARV1_11_4C_812</v>
      </c>
      <c r="B76" s="5">
        <v>812</v>
      </c>
      <c r="C76" s="5">
        <v>2</v>
      </c>
      <c r="D76" s="5">
        <v>2</v>
      </c>
      <c r="E76" s="5">
        <v>209</v>
      </c>
      <c r="F76" s="7">
        <v>16.051999389999999</v>
      </c>
      <c r="H76" s="5">
        <v>2</v>
      </c>
      <c r="I76" s="10" t="s">
        <v>27</v>
      </c>
      <c r="K76" s="10">
        <v>222</v>
      </c>
      <c r="L76" s="5" t="s">
        <v>22</v>
      </c>
      <c r="Y76">
        <f t="shared" si="4"/>
        <v>0</v>
      </c>
      <c r="Z76">
        <f t="shared" si="5"/>
        <v>13</v>
      </c>
      <c r="AB76" t="s">
        <v>59</v>
      </c>
      <c r="AC76" t="s">
        <v>39</v>
      </c>
      <c r="AD76" t="s">
        <v>52</v>
      </c>
      <c r="AE76" t="s">
        <v>136</v>
      </c>
      <c r="AF76">
        <v>1824</v>
      </c>
      <c r="AG76">
        <v>2516375.3089999999</v>
      </c>
      <c r="AH76">
        <v>6860451.5980000002</v>
      </c>
      <c r="AI76">
        <v>199.012</v>
      </c>
      <c r="AJ76" t="s">
        <v>54</v>
      </c>
    </row>
    <row r="77" spans="1:36" ht="15.95" customHeight="1" x14ac:dyDescent="0.2">
      <c r="A77" s="18" t="str">
        <f t="shared" si="3"/>
        <v>MARV1_11_4C_813</v>
      </c>
      <c r="B77" s="5">
        <v>813</v>
      </c>
      <c r="C77" s="5">
        <v>2</v>
      </c>
      <c r="D77" s="5">
        <v>2</v>
      </c>
      <c r="E77" s="5">
        <v>177</v>
      </c>
      <c r="F77" s="7">
        <v>19.281002440000002</v>
      </c>
      <c r="H77" s="5">
        <v>2</v>
      </c>
      <c r="I77" s="10">
        <v>11</v>
      </c>
      <c r="K77" s="10">
        <v>202</v>
      </c>
      <c r="L77" s="5" t="s">
        <v>22</v>
      </c>
      <c r="Y77">
        <f t="shared" si="4"/>
        <v>0</v>
      </c>
      <c r="Z77">
        <f t="shared" si="5"/>
        <v>25</v>
      </c>
      <c r="AB77" t="s">
        <v>51</v>
      </c>
      <c r="AC77" t="s">
        <v>39</v>
      </c>
      <c r="AD77" t="s">
        <v>52</v>
      </c>
      <c r="AE77" t="s">
        <v>137</v>
      </c>
      <c r="AF77">
        <v>1825</v>
      </c>
      <c r="AG77">
        <v>2516379.591</v>
      </c>
      <c r="AH77">
        <v>6860451.9689999996</v>
      </c>
      <c r="AI77">
        <v>201.941</v>
      </c>
      <c r="AJ77" t="s">
        <v>54</v>
      </c>
    </row>
    <row r="78" spans="1:36" ht="15.95" customHeight="1" x14ac:dyDescent="0.2">
      <c r="A78" s="18" t="str">
        <f t="shared" si="3"/>
        <v>MARV1_11_4C_403</v>
      </c>
      <c r="B78" s="5">
        <v>403</v>
      </c>
      <c r="C78" s="5">
        <v>2</v>
      </c>
      <c r="D78" s="5">
        <v>2</v>
      </c>
      <c r="E78" s="5">
        <v>218</v>
      </c>
      <c r="F78" s="7">
        <v>21.008010380000002</v>
      </c>
      <c r="H78" s="5">
        <v>2</v>
      </c>
      <c r="I78" s="10">
        <v>11</v>
      </c>
      <c r="K78" s="10">
        <v>230</v>
      </c>
      <c r="L78" s="5" t="s">
        <v>22</v>
      </c>
      <c r="Y78">
        <f t="shared" si="4"/>
        <v>0</v>
      </c>
      <c r="Z78">
        <f t="shared" si="5"/>
        <v>12</v>
      </c>
      <c r="AB78" t="s">
        <v>51</v>
      </c>
      <c r="AC78" t="s">
        <v>39</v>
      </c>
      <c r="AD78" t="s">
        <v>52</v>
      </c>
      <c r="AE78" t="s">
        <v>138</v>
      </c>
      <c r="AF78">
        <v>1777</v>
      </c>
      <c r="AG78">
        <v>2516374.8029999998</v>
      </c>
      <c r="AH78">
        <v>6860457.8370000003</v>
      </c>
      <c r="AI78">
        <v>203.488</v>
      </c>
      <c r="AJ78" t="s">
        <v>54</v>
      </c>
    </row>
    <row r="79" spans="1:36" ht="15.95" customHeight="1" x14ac:dyDescent="0.2">
      <c r="A79" s="18" t="str">
        <f t="shared" si="3"/>
        <v>MARV1_11_4C_426</v>
      </c>
      <c r="B79" s="5">
        <v>426</v>
      </c>
      <c r="C79" s="5">
        <v>2</v>
      </c>
      <c r="D79" s="5">
        <v>2</v>
      </c>
      <c r="E79" s="5">
        <v>183</v>
      </c>
      <c r="F79" s="7">
        <v>18.20600671</v>
      </c>
      <c r="H79" s="5">
        <v>2</v>
      </c>
      <c r="I79" s="10">
        <v>11</v>
      </c>
      <c r="K79" s="10">
        <v>207</v>
      </c>
      <c r="L79" s="5" t="s">
        <v>24</v>
      </c>
      <c r="Y79">
        <f t="shared" si="4"/>
        <v>0</v>
      </c>
      <c r="Z79">
        <f t="shared" si="5"/>
        <v>24</v>
      </c>
      <c r="AB79" t="s">
        <v>51</v>
      </c>
      <c r="AC79" t="s">
        <v>39</v>
      </c>
      <c r="AD79" t="s">
        <v>52</v>
      </c>
      <c r="AE79" t="s">
        <v>139</v>
      </c>
      <c r="AF79">
        <v>1790</v>
      </c>
      <c r="AG79">
        <v>2516382.6370000001</v>
      </c>
      <c r="AH79">
        <v>6860459.6469999999</v>
      </c>
      <c r="AI79">
        <v>200.346</v>
      </c>
      <c r="AJ79" t="s">
        <v>54</v>
      </c>
    </row>
    <row r="80" spans="1:36" ht="15.95" customHeight="1" x14ac:dyDescent="0.2">
      <c r="A80" s="18" t="str">
        <f t="shared" si="3"/>
        <v>MARV1_11_4C_405</v>
      </c>
      <c r="B80" s="5">
        <v>405</v>
      </c>
      <c r="C80" s="5">
        <v>2</v>
      </c>
      <c r="D80" s="5">
        <v>4</v>
      </c>
      <c r="E80" s="5">
        <v>195</v>
      </c>
      <c r="F80" s="7">
        <v>20.09900244</v>
      </c>
      <c r="H80" s="5">
        <v>4</v>
      </c>
      <c r="I80" s="10">
        <v>11</v>
      </c>
      <c r="K80" s="10">
        <v>210</v>
      </c>
      <c r="Y80">
        <f t="shared" si="4"/>
        <v>0</v>
      </c>
      <c r="Z80">
        <f t="shared" si="5"/>
        <v>15</v>
      </c>
      <c r="AB80" t="s">
        <v>51</v>
      </c>
      <c r="AC80" t="s">
        <v>39</v>
      </c>
      <c r="AD80" t="s">
        <v>52</v>
      </c>
      <c r="AE80" t="s">
        <v>140</v>
      </c>
      <c r="AF80">
        <v>1778</v>
      </c>
      <c r="AG80">
        <v>2516378.7910000002</v>
      </c>
      <c r="AH80">
        <v>6860461.0810000002</v>
      </c>
      <c r="AI80">
        <v>202.25899999999999</v>
      </c>
      <c r="AJ80" t="s">
        <v>54</v>
      </c>
    </row>
    <row r="81" spans="1:36" ht="15.95" customHeight="1" x14ac:dyDescent="0.2">
      <c r="A81" s="18" t="str">
        <f t="shared" si="3"/>
        <v>MARV1_11_4C_410</v>
      </c>
      <c r="B81" s="5">
        <v>410</v>
      </c>
      <c r="C81" s="5">
        <v>2</v>
      </c>
      <c r="D81" s="5">
        <v>3</v>
      </c>
      <c r="E81" s="5">
        <v>265</v>
      </c>
      <c r="F81" s="7">
        <v>23.272998170000001</v>
      </c>
      <c r="H81" s="5">
        <v>3</v>
      </c>
      <c r="I81" s="10">
        <v>11</v>
      </c>
      <c r="K81" s="10">
        <v>277</v>
      </c>
      <c r="Y81">
        <f t="shared" si="4"/>
        <v>0</v>
      </c>
      <c r="Z81">
        <f t="shared" si="5"/>
        <v>12</v>
      </c>
      <c r="AB81" t="s">
        <v>51</v>
      </c>
      <c r="AC81" t="s">
        <v>39</v>
      </c>
      <c r="AD81" t="s">
        <v>52</v>
      </c>
      <c r="AE81" t="s">
        <v>141</v>
      </c>
      <c r="AF81">
        <v>1781</v>
      </c>
      <c r="AG81">
        <v>2516375.1150000002</v>
      </c>
      <c r="AH81">
        <v>6860472.4340000004</v>
      </c>
      <c r="AI81">
        <v>205.453</v>
      </c>
      <c r="AJ81" t="s">
        <v>54</v>
      </c>
    </row>
    <row r="82" spans="1:36" ht="15.95" customHeight="1" x14ac:dyDescent="0.2">
      <c r="A82" s="18" t="str">
        <f t="shared" si="3"/>
        <v>MARV1_11_4C_434</v>
      </c>
      <c r="B82" s="5">
        <v>434</v>
      </c>
      <c r="C82" s="5">
        <v>2</v>
      </c>
      <c r="D82" s="5">
        <v>4</v>
      </c>
      <c r="E82" s="5">
        <v>182</v>
      </c>
      <c r="F82" s="7">
        <v>18.348010989999999</v>
      </c>
      <c r="H82" s="5">
        <v>4</v>
      </c>
      <c r="I82" s="10">
        <v>11</v>
      </c>
      <c r="K82" s="10">
        <v>192</v>
      </c>
      <c r="Y82">
        <f t="shared" si="4"/>
        <v>0</v>
      </c>
      <c r="Z82">
        <f t="shared" si="5"/>
        <v>10</v>
      </c>
      <c r="AB82" t="s">
        <v>51</v>
      </c>
      <c r="AC82" t="s">
        <v>39</v>
      </c>
      <c r="AD82" t="s">
        <v>52</v>
      </c>
      <c r="AE82" t="s">
        <v>142</v>
      </c>
      <c r="AF82">
        <v>1794</v>
      </c>
      <c r="AG82">
        <v>2516379.38</v>
      </c>
      <c r="AH82">
        <v>6860473.4970000004</v>
      </c>
      <c r="AI82">
        <v>200.71799999999999</v>
      </c>
      <c r="AJ82" t="s">
        <v>54</v>
      </c>
    </row>
    <row r="83" spans="1:36" ht="15.95" customHeight="1" x14ac:dyDescent="0.2">
      <c r="A83" s="18" t="str">
        <f t="shared" si="3"/>
        <v>MARV1_11_4C_436</v>
      </c>
      <c r="B83" s="5">
        <v>436</v>
      </c>
      <c r="C83" s="5">
        <v>2</v>
      </c>
      <c r="D83" s="5">
        <v>2</v>
      </c>
      <c r="E83" s="5">
        <v>230</v>
      </c>
      <c r="F83" s="7">
        <v>19.769006099999999</v>
      </c>
      <c r="H83" s="5">
        <v>2</v>
      </c>
      <c r="I83" s="10">
        <v>11</v>
      </c>
      <c r="K83" s="10">
        <v>243</v>
      </c>
      <c r="L83" s="5" t="s">
        <v>24</v>
      </c>
      <c r="Y83">
        <f t="shared" si="4"/>
        <v>0</v>
      </c>
      <c r="Z83">
        <f t="shared" si="5"/>
        <v>13</v>
      </c>
      <c r="AB83" t="s">
        <v>51</v>
      </c>
      <c r="AC83" t="s">
        <v>39</v>
      </c>
      <c r="AD83" t="s">
        <v>52</v>
      </c>
      <c r="AE83" t="s">
        <v>143</v>
      </c>
      <c r="AF83">
        <v>1796</v>
      </c>
      <c r="AG83">
        <v>2516382.4470000002</v>
      </c>
      <c r="AH83">
        <v>6860476.2019999996</v>
      </c>
      <c r="AI83">
        <v>202.26900000000001</v>
      </c>
      <c r="AJ83" t="s">
        <v>54</v>
      </c>
    </row>
    <row r="84" spans="1:36" ht="15.95" customHeight="1" x14ac:dyDescent="0.2">
      <c r="A84" s="18" t="str">
        <f t="shared" si="3"/>
        <v>MARV1_11_4C_438</v>
      </c>
      <c r="B84" s="5">
        <v>438</v>
      </c>
      <c r="C84" s="5">
        <v>2</v>
      </c>
      <c r="D84" s="5">
        <v>2</v>
      </c>
      <c r="E84" s="5">
        <v>200</v>
      </c>
      <c r="F84" s="7">
        <v>19.98400122</v>
      </c>
      <c r="H84" s="5">
        <v>2</v>
      </c>
      <c r="I84" s="10">
        <v>11</v>
      </c>
      <c r="K84" s="10">
        <v>219</v>
      </c>
      <c r="L84" s="5" t="s">
        <v>22</v>
      </c>
      <c r="Y84">
        <f t="shared" si="4"/>
        <v>0</v>
      </c>
      <c r="Z84">
        <f t="shared" si="5"/>
        <v>19</v>
      </c>
      <c r="AB84" t="s">
        <v>51</v>
      </c>
      <c r="AC84" t="s">
        <v>39</v>
      </c>
      <c r="AD84" t="s">
        <v>52</v>
      </c>
      <c r="AE84" t="s">
        <v>144</v>
      </c>
      <c r="AF84">
        <v>1798</v>
      </c>
      <c r="AG84">
        <v>2516380.86</v>
      </c>
      <c r="AH84">
        <v>6860480.5149999997</v>
      </c>
      <c r="AI84">
        <v>202.614</v>
      </c>
      <c r="AJ84" t="s">
        <v>54</v>
      </c>
    </row>
    <row r="85" spans="1:36" ht="15.95" customHeight="1" x14ac:dyDescent="0.2">
      <c r="A85" s="18" t="str">
        <f t="shared" si="3"/>
        <v>MARV1_11_4A_4</v>
      </c>
      <c r="B85" s="5">
        <v>4</v>
      </c>
      <c r="C85" s="5">
        <v>3</v>
      </c>
      <c r="D85" s="5">
        <v>2</v>
      </c>
      <c r="E85" s="5">
        <v>221</v>
      </c>
      <c r="F85" s="7">
        <v>16.694007930000001</v>
      </c>
      <c r="H85" s="5">
        <v>2</v>
      </c>
      <c r="I85" s="10">
        <v>11</v>
      </c>
      <c r="K85" s="10">
        <v>228</v>
      </c>
      <c r="L85" s="5" t="s">
        <v>22</v>
      </c>
      <c r="Y85">
        <f t="shared" si="4"/>
        <v>0</v>
      </c>
      <c r="Z85">
        <f t="shared" si="5"/>
        <v>7</v>
      </c>
      <c r="AB85" t="s">
        <v>51</v>
      </c>
      <c r="AC85" t="s">
        <v>41</v>
      </c>
      <c r="AD85" t="s">
        <v>99</v>
      </c>
      <c r="AE85" t="s">
        <v>145</v>
      </c>
      <c r="AF85">
        <v>1556</v>
      </c>
      <c r="AG85">
        <v>2516391.3139999998</v>
      </c>
      <c r="AH85">
        <v>6860330.557</v>
      </c>
      <c r="AI85">
        <v>199.864</v>
      </c>
      <c r="AJ85" t="s">
        <v>54</v>
      </c>
    </row>
    <row r="86" spans="1:36" ht="15.95" customHeight="1" x14ac:dyDescent="0.2">
      <c r="A86" s="18" t="str">
        <f t="shared" si="3"/>
        <v>MARV1_11_4A_3</v>
      </c>
      <c r="B86" s="5">
        <v>3</v>
      </c>
      <c r="C86" s="5">
        <v>3</v>
      </c>
      <c r="D86" s="5">
        <v>2</v>
      </c>
      <c r="E86" s="5">
        <v>207</v>
      </c>
      <c r="F86" s="7">
        <v>18.10100671</v>
      </c>
      <c r="H86" s="5">
        <v>2</v>
      </c>
      <c r="I86" s="10">
        <v>11</v>
      </c>
      <c r="K86" s="10">
        <v>223</v>
      </c>
      <c r="L86" s="5" t="s">
        <v>22</v>
      </c>
      <c r="Y86">
        <f t="shared" si="4"/>
        <v>0</v>
      </c>
      <c r="Z86">
        <f t="shared" si="5"/>
        <v>16</v>
      </c>
      <c r="AB86" t="s">
        <v>51</v>
      </c>
      <c r="AC86" t="s">
        <v>41</v>
      </c>
      <c r="AD86" t="s">
        <v>99</v>
      </c>
      <c r="AE86" t="s">
        <v>146</v>
      </c>
      <c r="AF86">
        <v>1555</v>
      </c>
      <c r="AG86">
        <v>2516394.2779999999</v>
      </c>
      <c r="AH86">
        <v>6860330.8739999998</v>
      </c>
      <c r="AI86">
        <v>201.24100000000001</v>
      </c>
      <c r="AJ86" t="s">
        <v>54</v>
      </c>
    </row>
    <row r="87" spans="1:36" ht="15.95" customHeight="1" x14ac:dyDescent="0.2">
      <c r="A87" s="18" t="str">
        <f t="shared" si="3"/>
        <v>MARV1_11_4A_5</v>
      </c>
      <c r="B87" s="5">
        <v>5</v>
      </c>
      <c r="C87" s="5">
        <v>3</v>
      </c>
      <c r="D87" s="5">
        <v>2</v>
      </c>
      <c r="E87" s="5">
        <v>278</v>
      </c>
      <c r="F87" s="7">
        <v>21.952999999999999</v>
      </c>
      <c r="H87" s="5">
        <v>2</v>
      </c>
      <c r="I87" s="10" t="s">
        <v>23</v>
      </c>
      <c r="K87" s="10">
        <v>278</v>
      </c>
      <c r="L87" s="5" t="s">
        <v>22</v>
      </c>
      <c r="Y87">
        <f t="shared" si="4"/>
        <v>0</v>
      </c>
      <c r="Z87">
        <f t="shared" si="5"/>
        <v>0</v>
      </c>
      <c r="AB87" t="s">
        <v>59</v>
      </c>
      <c r="AC87" t="s">
        <v>41</v>
      </c>
      <c r="AD87" t="s">
        <v>99</v>
      </c>
      <c r="AE87" t="s">
        <v>147</v>
      </c>
      <c r="AF87">
        <v>1557</v>
      </c>
      <c r="AG87">
        <v>2516392.3480000002</v>
      </c>
      <c r="AH87">
        <v>6860334.4460000005</v>
      </c>
      <c r="AI87">
        <v>205.303</v>
      </c>
      <c r="AJ87" t="s">
        <v>54</v>
      </c>
    </row>
    <row r="88" spans="1:36" ht="15.95" customHeight="1" x14ac:dyDescent="0.2">
      <c r="A88" s="18" t="str">
        <f t="shared" si="3"/>
        <v>MARV1_11_4A_7</v>
      </c>
      <c r="B88" s="5">
        <v>7</v>
      </c>
      <c r="C88" s="5">
        <v>3</v>
      </c>
      <c r="D88" s="5">
        <v>2</v>
      </c>
      <c r="E88" s="5">
        <v>307</v>
      </c>
      <c r="F88" s="7">
        <v>21.03900183</v>
      </c>
      <c r="H88" s="5">
        <v>2</v>
      </c>
      <c r="I88" s="10" t="s">
        <v>23</v>
      </c>
      <c r="K88" s="10">
        <v>314</v>
      </c>
      <c r="L88" s="5" t="s">
        <v>24</v>
      </c>
      <c r="Y88">
        <f t="shared" si="4"/>
        <v>0</v>
      </c>
      <c r="Z88">
        <f t="shared" si="5"/>
        <v>7</v>
      </c>
      <c r="AB88" t="s">
        <v>59</v>
      </c>
      <c r="AC88" t="s">
        <v>41</v>
      </c>
      <c r="AD88" t="s">
        <v>99</v>
      </c>
      <c r="AE88" t="s">
        <v>148</v>
      </c>
      <c r="AF88">
        <v>1558</v>
      </c>
      <c r="AG88">
        <v>2516387.5529999998</v>
      </c>
      <c r="AH88">
        <v>6860337.5300000003</v>
      </c>
      <c r="AI88">
        <v>204.559</v>
      </c>
      <c r="AJ88" t="s">
        <v>54</v>
      </c>
    </row>
    <row r="89" spans="1:36" ht="15.95" customHeight="1" x14ac:dyDescent="0.2">
      <c r="A89" s="18" t="str">
        <f t="shared" si="3"/>
        <v>MARV1_11_4A_43</v>
      </c>
      <c r="B89" s="5">
        <v>43</v>
      </c>
      <c r="C89" s="5">
        <v>3</v>
      </c>
      <c r="D89" s="5">
        <v>2</v>
      </c>
      <c r="E89" s="5">
        <v>298</v>
      </c>
      <c r="F89" s="7">
        <v>22.262006100000001</v>
      </c>
      <c r="H89" s="5">
        <v>2</v>
      </c>
      <c r="I89" s="10">
        <v>11</v>
      </c>
      <c r="K89" s="10">
        <v>318</v>
      </c>
      <c r="L89" s="5" t="s">
        <v>22</v>
      </c>
      <c r="Y89">
        <f t="shared" si="4"/>
        <v>0</v>
      </c>
      <c r="Z89">
        <f t="shared" si="5"/>
        <v>20</v>
      </c>
      <c r="AB89" t="s">
        <v>51</v>
      </c>
      <c r="AC89" t="s">
        <v>41</v>
      </c>
      <c r="AD89" t="s">
        <v>99</v>
      </c>
      <c r="AE89" t="s">
        <v>149</v>
      </c>
      <c r="AF89">
        <v>1569</v>
      </c>
      <c r="AG89">
        <v>2516392.2489999998</v>
      </c>
      <c r="AH89">
        <v>6860341.9230000004</v>
      </c>
      <c r="AI89">
        <v>205.762</v>
      </c>
      <c r="AJ89" t="s">
        <v>54</v>
      </c>
    </row>
    <row r="90" spans="1:36" ht="15.95" customHeight="1" x14ac:dyDescent="0.2">
      <c r="A90" s="18" t="str">
        <f t="shared" si="3"/>
        <v>MARV1_11_4A_48</v>
      </c>
      <c r="B90" s="5">
        <v>48</v>
      </c>
      <c r="C90" s="5">
        <v>3</v>
      </c>
      <c r="D90" s="5">
        <v>2</v>
      </c>
      <c r="E90" s="5">
        <v>343</v>
      </c>
      <c r="F90" s="7">
        <v>23.101997560000001</v>
      </c>
      <c r="H90" s="5">
        <v>2</v>
      </c>
      <c r="I90" s="10">
        <v>11</v>
      </c>
      <c r="K90" s="10">
        <v>358</v>
      </c>
      <c r="L90" s="5" t="s">
        <v>22</v>
      </c>
      <c r="Y90">
        <f t="shared" si="4"/>
        <v>0</v>
      </c>
      <c r="Z90">
        <f t="shared" si="5"/>
        <v>15</v>
      </c>
      <c r="AB90" t="s">
        <v>51</v>
      </c>
      <c r="AC90" t="s">
        <v>41</v>
      </c>
      <c r="AD90" t="s">
        <v>99</v>
      </c>
      <c r="AE90" t="s">
        <v>150</v>
      </c>
      <c r="AF90">
        <v>1571</v>
      </c>
      <c r="AG90">
        <v>2516390.2429999998</v>
      </c>
      <c r="AH90">
        <v>6860349.0800000001</v>
      </c>
      <c r="AI90">
        <v>206.892</v>
      </c>
      <c r="AJ90" t="s">
        <v>54</v>
      </c>
    </row>
    <row r="91" spans="1:36" ht="15.95" customHeight="1" x14ac:dyDescent="0.2">
      <c r="A91" s="18" t="str">
        <f t="shared" si="3"/>
        <v>MARV1_11_4A_47</v>
      </c>
      <c r="B91" s="5">
        <v>47</v>
      </c>
      <c r="C91" s="5">
        <v>3</v>
      </c>
      <c r="D91" s="5">
        <v>2</v>
      </c>
      <c r="E91" s="5">
        <v>282</v>
      </c>
      <c r="F91" s="7">
        <v>22.183007320000002</v>
      </c>
      <c r="H91" s="5">
        <v>2</v>
      </c>
      <c r="I91" s="10">
        <v>11</v>
      </c>
      <c r="K91" s="10">
        <v>302</v>
      </c>
      <c r="L91" s="5" t="s">
        <v>22</v>
      </c>
      <c r="Y91">
        <f t="shared" si="4"/>
        <v>0</v>
      </c>
      <c r="Z91">
        <f t="shared" si="5"/>
        <v>20</v>
      </c>
      <c r="AB91" t="s">
        <v>51</v>
      </c>
      <c r="AC91" t="s">
        <v>41</v>
      </c>
      <c r="AD91" t="s">
        <v>99</v>
      </c>
      <c r="AE91" t="s">
        <v>151</v>
      </c>
      <c r="AF91">
        <v>1570</v>
      </c>
      <c r="AG91">
        <v>2516394.5729999999</v>
      </c>
      <c r="AH91">
        <v>6860349.4029999999</v>
      </c>
      <c r="AI91">
        <v>205.71299999999999</v>
      </c>
      <c r="AJ91" t="s">
        <v>54</v>
      </c>
    </row>
    <row r="92" spans="1:36" ht="15.95" customHeight="1" x14ac:dyDescent="0.2">
      <c r="A92" s="18" t="str">
        <f t="shared" si="3"/>
        <v>MARV1_11_4A_49</v>
      </c>
      <c r="B92" s="5">
        <v>49</v>
      </c>
      <c r="C92" s="5">
        <v>3</v>
      </c>
      <c r="D92" s="5">
        <v>2</v>
      </c>
      <c r="E92" s="5">
        <v>276</v>
      </c>
      <c r="F92" s="7">
        <v>22.16100732</v>
      </c>
      <c r="H92" s="5">
        <v>2</v>
      </c>
      <c r="I92" s="10" t="s">
        <v>23</v>
      </c>
      <c r="K92" s="10">
        <v>292</v>
      </c>
      <c r="L92" s="5" t="s">
        <v>22</v>
      </c>
      <c r="Y92">
        <f t="shared" si="4"/>
        <v>0</v>
      </c>
      <c r="Z92">
        <f t="shared" si="5"/>
        <v>16</v>
      </c>
      <c r="AB92" t="s">
        <v>59</v>
      </c>
      <c r="AC92" t="s">
        <v>41</v>
      </c>
      <c r="AD92" t="s">
        <v>99</v>
      </c>
      <c r="AE92" t="s">
        <v>152</v>
      </c>
      <c r="AF92">
        <v>1572</v>
      </c>
      <c r="AG92">
        <v>2516389.801</v>
      </c>
      <c r="AH92">
        <v>6860351.5839999998</v>
      </c>
      <c r="AI92">
        <v>206.191</v>
      </c>
      <c r="AJ92" t="s">
        <v>54</v>
      </c>
    </row>
    <row r="93" spans="1:36" ht="15.95" customHeight="1" x14ac:dyDescent="0.2">
      <c r="A93" s="18" t="str">
        <f t="shared" si="3"/>
        <v>MARV1_11_4A_54</v>
      </c>
      <c r="B93" s="5">
        <v>54</v>
      </c>
      <c r="C93" s="5">
        <v>3</v>
      </c>
      <c r="D93" s="5">
        <v>2</v>
      </c>
      <c r="E93" s="5">
        <v>374</v>
      </c>
      <c r="F93" s="7">
        <v>23.99000916</v>
      </c>
      <c r="H93" s="5">
        <v>2</v>
      </c>
      <c r="I93" s="10">
        <v>11</v>
      </c>
      <c r="K93" s="10">
        <v>384</v>
      </c>
      <c r="L93" s="5" t="s">
        <v>24</v>
      </c>
      <c r="Y93">
        <f t="shared" si="4"/>
        <v>0</v>
      </c>
      <c r="Z93">
        <f t="shared" si="5"/>
        <v>10</v>
      </c>
      <c r="AB93" t="s">
        <v>51</v>
      </c>
      <c r="AC93" t="s">
        <v>41</v>
      </c>
      <c r="AD93" t="s">
        <v>99</v>
      </c>
      <c r="AE93" t="s">
        <v>153</v>
      </c>
      <c r="AF93">
        <v>1574</v>
      </c>
      <c r="AG93">
        <v>2516391.2659999998</v>
      </c>
      <c r="AH93">
        <v>6860357.9139999999</v>
      </c>
      <c r="AI93">
        <v>208.19</v>
      </c>
      <c r="AJ93" t="s">
        <v>54</v>
      </c>
    </row>
    <row r="94" spans="1:36" ht="15.95" customHeight="1" x14ac:dyDescent="0.2">
      <c r="A94" s="18" t="str">
        <f t="shared" si="3"/>
        <v>MARV1_11_4A_56</v>
      </c>
      <c r="B94" s="5">
        <v>56</v>
      </c>
      <c r="C94" s="5">
        <v>3</v>
      </c>
      <c r="D94" s="5">
        <v>2</v>
      </c>
      <c r="E94" s="5">
        <v>194</v>
      </c>
      <c r="F94" s="7">
        <v>19.00400183</v>
      </c>
      <c r="H94" s="5">
        <v>2</v>
      </c>
      <c r="I94" s="10">
        <v>11</v>
      </c>
      <c r="K94" s="10">
        <v>207</v>
      </c>
      <c r="L94" s="5" t="s">
        <v>22</v>
      </c>
      <c r="Y94">
        <f t="shared" si="4"/>
        <v>0</v>
      </c>
      <c r="Z94">
        <f t="shared" si="5"/>
        <v>13</v>
      </c>
      <c r="AB94" t="s">
        <v>51</v>
      </c>
      <c r="AC94" t="s">
        <v>41</v>
      </c>
      <c r="AD94" t="s">
        <v>99</v>
      </c>
      <c r="AE94" t="s">
        <v>154</v>
      </c>
      <c r="AF94">
        <v>1576</v>
      </c>
      <c r="AG94">
        <v>2516386.4989999998</v>
      </c>
      <c r="AH94">
        <v>6860361.7649999997</v>
      </c>
      <c r="AI94">
        <v>203.774</v>
      </c>
      <c r="AJ94" t="s">
        <v>54</v>
      </c>
    </row>
    <row r="95" spans="1:36" ht="15.95" customHeight="1" x14ac:dyDescent="0.2">
      <c r="A95" s="18" t="str">
        <f t="shared" si="3"/>
        <v>MARV1_11_4A_55</v>
      </c>
      <c r="B95" s="5">
        <v>55</v>
      </c>
      <c r="C95" s="5">
        <v>3</v>
      </c>
      <c r="D95" s="5">
        <v>2</v>
      </c>
      <c r="E95" s="5">
        <v>241</v>
      </c>
      <c r="F95" s="7">
        <v>20.77301099</v>
      </c>
      <c r="H95" s="5">
        <v>2</v>
      </c>
      <c r="I95" s="10">
        <v>11</v>
      </c>
      <c r="K95" s="10">
        <v>262</v>
      </c>
      <c r="L95" s="5" t="s">
        <v>24</v>
      </c>
      <c r="Y95">
        <f t="shared" si="4"/>
        <v>0</v>
      </c>
      <c r="Z95">
        <f t="shared" si="5"/>
        <v>21</v>
      </c>
      <c r="AB95" t="s">
        <v>51</v>
      </c>
      <c r="AC95" t="s">
        <v>41</v>
      </c>
      <c r="AD95" t="s">
        <v>99</v>
      </c>
      <c r="AE95" t="s">
        <v>155</v>
      </c>
      <c r="AF95">
        <v>1575</v>
      </c>
      <c r="AG95">
        <v>2516390.1090000002</v>
      </c>
      <c r="AH95">
        <v>6860362.432</v>
      </c>
      <c r="AI95">
        <v>205.143</v>
      </c>
      <c r="AJ95" t="s">
        <v>54</v>
      </c>
    </row>
    <row r="96" spans="1:36" ht="15.95" customHeight="1" x14ac:dyDescent="0.2">
      <c r="A96" s="18" t="str">
        <f t="shared" si="3"/>
        <v>MARV1_11_4A_22</v>
      </c>
      <c r="B96" s="5">
        <v>22</v>
      </c>
      <c r="C96" s="5">
        <v>3</v>
      </c>
      <c r="D96" s="5">
        <v>2</v>
      </c>
      <c r="E96" s="5">
        <v>212</v>
      </c>
      <c r="F96" s="7">
        <v>19.78500549</v>
      </c>
      <c r="H96" s="5">
        <v>2</v>
      </c>
      <c r="I96" s="10">
        <v>11</v>
      </c>
      <c r="K96" s="10">
        <v>229</v>
      </c>
      <c r="L96" s="5" t="s">
        <v>24</v>
      </c>
      <c r="Y96">
        <f t="shared" si="4"/>
        <v>0</v>
      </c>
      <c r="Z96">
        <f t="shared" si="5"/>
        <v>17</v>
      </c>
      <c r="AB96" t="s">
        <v>51</v>
      </c>
      <c r="AC96" t="s">
        <v>41</v>
      </c>
      <c r="AD96" t="s">
        <v>99</v>
      </c>
      <c r="AE96" t="s">
        <v>156</v>
      </c>
      <c r="AF96">
        <v>1561</v>
      </c>
      <c r="AG96">
        <v>2516385.02</v>
      </c>
      <c r="AH96">
        <v>6860364.2390000001</v>
      </c>
      <c r="AI96">
        <v>204.64500000000001</v>
      </c>
      <c r="AJ96" t="s">
        <v>54</v>
      </c>
    </row>
    <row r="97" spans="1:36" ht="15.95" customHeight="1" x14ac:dyDescent="0.2">
      <c r="A97" s="18" t="str">
        <f t="shared" si="3"/>
        <v>MARV1_11_4A_58</v>
      </c>
      <c r="B97" s="5">
        <v>58</v>
      </c>
      <c r="C97" s="5">
        <v>3</v>
      </c>
      <c r="D97" s="5">
        <v>2</v>
      </c>
      <c r="E97" s="5">
        <v>281</v>
      </c>
      <c r="F97" s="7">
        <v>22.089998779999998</v>
      </c>
      <c r="H97" s="5">
        <v>2</v>
      </c>
      <c r="I97" s="10" t="s">
        <v>23</v>
      </c>
      <c r="K97" s="10">
        <v>297</v>
      </c>
      <c r="L97" s="5" t="s">
        <v>22</v>
      </c>
      <c r="Y97">
        <f t="shared" si="4"/>
        <v>0</v>
      </c>
      <c r="Z97">
        <f t="shared" si="5"/>
        <v>16</v>
      </c>
      <c r="AB97" t="s">
        <v>59</v>
      </c>
      <c r="AC97" t="s">
        <v>41</v>
      </c>
      <c r="AD97" t="s">
        <v>99</v>
      </c>
      <c r="AE97" t="s">
        <v>157</v>
      </c>
      <c r="AF97">
        <v>1577</v>
      </c>
      <c r="AG97">
        <v>2516394.125</v>
      </c>
      <c r="AH97">
        <v>6860366.1919999998</v>
      </c>
      <c r="AI97">
        <v>206.16</v>
      </c>
      <c r="AJ97" t="s">
        <v>54</v>
      </c>
    </row>
    <row r="98" spans="1:36" ht="15.95" customHeight="1" x14ac:dyDescent="0.2">
      <c r="A98" s="18" t="str">
        <f t="shared" si="3"/>
        <v>MARV1_11_4A_59</v>
      </c>
      <c r="B98" s="5">
        <v>59</v>
      </c>
      <c r="C98" s="5">
        <v>3</v>
      </c>
      <c r="D98" s="5">
        <v>2</v>
      </c>
      <c r="E98" s="5">
        <v>237</v>
      </c>
      <c r="F98" s="7">
        <v>20.631007319999998</v>
      </c>
      <c r="H98" s="5">
        <v>2</v>
      </c>
      <c r="I98" s="10">
        <v>11</v>
      </c>
      <c r="K98" s="10">
        <v>257</v>
      </c>
      <c r="L98" s="5" t="s">
        <v>24</v>
      </c>
      <c r="Y98">
        <f t="shared" si="4"/>
        <v>0</v>
      </c>
      <c r="Z98">
        <f t="shared" si="5"/>
        <v>20</v>
      </c>
      <c r="AB98" t="s">
        <v>51</v>
      </c>
      <c r="AC98" t="s">
        <v>41</v>
      </c>
      <c r="AD98" t="s">
        <v>99</v>
      </c>
      <c r="AE98" t="s">
        <v>158</v>
      </c>
      <c r="AF98">
        <v>1578</v>
      </c>
      <c r="AG98">
        <v>2516389.787</v>
      </c>
      <c r="AH98">
        <v>6860367.1629999997</v>
      </c>
      <c r="AI98">
        <v>205.161</v>
      </c>
      <c r="AJ98" t="s">
        <v>54</v>
      </c>
    </row>
    <row r="99" spans="1:36" ht="15.95" customHeight="1" x14ac:dyDescent="0.2">
      <c r="A99" s="18" t="str">
        <f t="shared" si="3"/>
        <v>MARV1_11_4A_64</v>
      </c>
      <c r="B99" s="5">
        <v>64</v>
      </c>
      <c r="C99" s="5">
        <v>3</v>
      </c>
      <c r="D99" s="5">
        <v>2</v>
      </c>
      <c r="E99" s="5">
        <v>229</v>
      </c>
      <c r="F99" s="7">
        <v>21.493004880000001</v>
      </c>
      <c r="H99" s="5">
        <v>2</v>
      </c>
      <c r="I99" s="10" t="s">
        <v>23</v>
      </c>
      <c r="K99" s="10">
        <v>251</v>
      </c>
      <c r="L99" s="5" t="s">
        <v>24</v>
      </c>
      <c r="Y99">
        <f t="shared" si="4"/>
        <v>0</v>
      </c>
      <c r="Z99">
        <f t="shared" si="5"/>
        <v>22</v>
      </c>
      <c r="AB99" t="s">
        <v>59</v>
      </c>
      <c r="AC99" t="s">
        <v>41</v>
      </c>
      <c r="AD99" t="s">
        <v>99</v>
      </c>
      <c r="AE99" t="s">
        <v>159</v>
      </c>
      <c r="AF99">
        <v>1580</v>
      </c>
      <c r="AG99">
        <v>2516387.7519999999</v>
      </c>
      <c r="AH99">
        <v>6860372.108</v>
      </c>
      <c r="AI99">
        <v>206.46299999999999</v>
      </c>
      <c r="AJ99" t="s">
        <v>54</v>
      </c>
    </row>
    <row r="100" spans="1:36" ht="15.95" customHeight="1" x14ac:dyDescent="0.2">
      <c r="A100" s="18" t="str">
        <f t="shared" si="3"/>
        <v>MARV1_11_4A_69</v>
      </c>
      <c r="B100" s="5">
        <v>69</v>
      </c>
      <c r="C100" s="5">
        <v>3</v>
      </c>
      <c r="D100" s="5">
        <v>2</v>
      </c>
      <c r="E100" s="5">
        <v>282</v>
      </c>
      <c r="F100" s="7">
        <v>22.219008540000001</v>
      </c>
      <c r="H100" s="5">
        <v>2</v>
      </c>
      <c r="I100" s="10">
        <v>11</v>
      </c>
      <c r="K100" s="10">
        <v>301</v>
      </c>
      <c r="L100" s="5" t="s">
        <v>24</v>
      </c>
      <c r="Y100">
        <f t="shared" si="4"/>
        <v>0</v>
      </c>
      <c r="Z100">
        <f t="shared" si="5"/>
        <v>19</v>
      </c>
      <c r="AB100" t="s">
        <v>51</v>
      </c>
      <c r="AC100" t="s">
        <v>41</v>
      </c>
      <c r="AD100" t="s">
        <v>99</v>
      </c>
      <c r="AE100" t="s">
        <v>160</v>
      </c>
      <c r="AF100">
        <v>1581</v>
      </c>
      <c r="AG100">
        <v>2516388.0490000001</v>
      </c>
      <c r="AH100">
        <v>6860377.9309999999</v>
      </c>
      <c r="AI100">
        <v>207.029</v>
      </c>
      <c r="AJ100" t="s">
        <v>54</v>
      </c>
    </row>
    <row r="101" spans="1:36" ht="15.95" customHeight="1" x14ac:dyDescent="0.2">
      <c r="A101" s="18" t="str">
        <f t="shared" si="3"/>
        <v>MARV1_11_4A_97</v>
      </c>
      <c r="B101" s="5">
        <v>97</v>
      </c>
      <c r="C101" s="5">
        <v>3</v>
      </c>
      <c r="D101" s="5">
        <v>2</v>
      </c>
      <c r="E101" s="5">
        <v>287</v>
      </c>
      <c r="F101" s="7">
        <v>22.64700916</v>
      </c>
      <c r="H101" s="5">
        <v>2</v>
      </c>
      <c r="I101" s="10" t="s">
        <v>23</v>
      </c>
      <c r="K101" s="10">
        <v>307</v>
      </c>
      <c r="L101" s="5" t="s">
        <v>22</v>
      </c>
      <c r="Y101">
        <f t="shared" si="4"/>
        <v>0</v>
      </c>
      <c r="Z101">
        <f t="shared" si="5"/>
        <v>20</v>
      </c>
      <c r="AB101" t="s">
        <v>59</v>
      </c>
      <c r="AC101" t="s">
        <v>41</v>
      </c>
      <c r="AD101" t="s">
        <v>99</v>
      </c>
      <c r="AE101" t="s">
        <v>161</v>
      </c>
      <c r="AF101">
        <v>1598</v>
      </c>
      <c r="AG101">
        <v>2516393.608</v>
      </c>
      <c r="AH101">
        <v>6860380.8320000004</v>
      </c>
      <c r="AI101">
        <v>207.09700000000001</v>
      </c>
      <c r="AJ101" t="s">
        <v>54</v>
      </c>
    </row>
    <row r="102" spans="1:36" ht="15.95" customHeight="1" x14ac:dyDescent="0.2">
      <c r="A102" s="18" t="str">
        <f t="shared" si="3"/>
        <v>MARV1_11_4B_204</v>
      </c>
      <c r="B102" s="5">
        <v>204</v>
      </c>
      <c r="C102" s="5">
        <v>3</v>
      </c>
      <c r="D102" s="5">
        <v>2</v>
      </c>
      <c r="E102" s="5">
        <v>273</v>
      </c>
      <c r="F102" s="7">
        <v>20.639004880000002</v>
      </c>
      <c r="H102" s="5">
        <v>2</v>
      </c>
      <c r="I102" s="10">
        <v>11</v>
      </c>
      <c r="K102" s="10">
        <v>291</v>
      </c>
      <c r="L102" s="5" t="s">
        <v>22</v>
      </c>
      <c r="Y102">
        <f t="shared" si="4"/>
        <v>0</v>
      </c>
      <c r="Z102">
        <f t="shared" si="5"/>
        <v>18</v>
      </c>
      <c r="AB102" t="s">
        <v>51</v>
      </c>
      <c r="AC102" t="s">
        <v>40</v>
      </c>
      <c r="AD102" t="s">
        <v>68</v>
      </c>
      <c r="AE102" t="s">
        <v>162</v>
      </c>
      <c r="AF102">
        <v>1651</v>
      </c>
      <c r="AG102">
        <v>2516386.682</v>
      </c>
      <c r="AH102">
        <v>6860383.9270000001</v>
      </c>
      <c r="AI102">
        <v>205.85900000000001</v>
      </c>
      <c r="AJ102" t="s">
        <v>54</v>
      </c>
    </row>
    <row r="103" spans="1:36" ht="15.95" customHeight="1" x14ac:dyDescent="0.2">
      <c r="A103" s="18" t="str">
        <f t="shared" si="3"/>
        <v>MARV1_11_4B_207</v>
      </c>
      <c r="B103" s="5">
        <v>207</v>
      </c>
      <c r="C103" s="5">
        <v>3</v>
      </c>
      <c r="D103" s="5">
        <v>2</v>
      </c>
      <c r="E103" s="5">
        <v>209</v>
      </c>
      <c r="F103" s="7">
        <v>19.10899878</v>
      </c>
      <c r="H103" s="5">
        <v>2</v>
      </c>
      <c r="I103" s="10">
        <v>11</v>
      </c>
      <c r="K103" s="10">
        <v>222</v>
      </c>
      <c r="L103" s="5" t="s">
        <v>22</v>
      </c>
      <c r="Y103">
        <f t="shared" si="4"/>
        <v>0</v>
      </c>
      <c r="Z103">
        <f t="shared" si="5"/>
        <v>13</v>
      </c>
      <c r="AB103" t="s">
        <v>51</v>
      </c>
      <c r="AC103" t="s">
        <v>40</v>
      </c>
      <c r="AD103" t="s">
        <v>68</v>
      </c>
      <c r="AE103" t="s">
        <v>163</v>
      </c>
      <c r="AF103">
        <v>1653</v>
      </c>
      <c r="AG103">
        <v>2516387.9610000001</v>
      </c>
      <c r="AH103">
        <v>6860386.3839999996</v>
      </c>
      <c r="AI103">
        <v>204.429</v>
      </c>
      <c r="AJ103" t="s">
        <v>54</v>
      </c>
    </row>
    <row r="104" spans="1:36" ht="15.95" customHeight="1" x14ac:dyDescent="0.2">
      <c r="A104" s="18" t="str">
        <f t="shared" si="3"/>
        <v>MARV1_11_4B_208</v>
      </c>
      <c r="B104" s="5">
        <v>208</v>
      </c>
      <c r="C104" s="5">
        <v>3</v>
      </c>
      <c r="D104" s="5">
        <v>2</v>
      </c>
      <c r="E104" s="5">
        <v>245</v>
      </c>
      <c r="F104" s="7">
        <v>19.735010379999999</v>
      </c>
      <c r="H104" s="5">
        <v>2</v>
      </c>
      <c r="I104" s="10">
        <v>21</v>
      </c>
      <c r="Y104">
        <f t="shared" si="4"/>
        <v>0</v>
      </c>
      <c r="Z104">
        <f t="shared" si="5"/>
        <v>-245</v>
      </c>
      <c r="AB104" t="s">
        <v>164</v>
      </c>
      <c r="AC104" t="s">
        <v>40</v>
      </c>
      <c r="AD104" t="s">
        <v>68</v>
      </c>
      <c r="AE104" t="s">
        <v>165</v>
      </c>
      <c r="AF104">
        <v>1654</v>
      </c>
      <c r="AG104">
        <v>2516386.4900000002</v>
      </c>
      <c r="AH104">
        <v>6860389.2510000002</v>
      </c>
      <c r="AI104">
        <v>205.215</v>
      </c>
      <c r="AJ104" t="s">
        <v>54</v>
      </c>
    </row>
    <row r="105" spans="1:36" ht="15.95" customHeight="1" x14ac:dyDescent="0.2">
      <c r="A105" s="18" t="str">
        <f t="shared" si="3"/>
        <v>MARV1_11_4B_229</v>
      </c>
      <c r="B105" s="5">
        <v>229</v>
      </c>
      <c r="C105" s="5">
        <v>3</v>
      </c>
      <c r="D105" s="5">
        <v>2</v>
      </c>
      <c r="E105" s="5">
        <v>287</v>
      </c>
      <c r="F105" s="7">
        <v>23.222000609999998</v>
      </c>
      <c r="H105" s="5">
        <v>2</v>
      </c>
      <c r="I105" s="10">
        <v>11</v>
      </c>
      <c r="K105" s="10">
        <v>305</v>
      </c>
      <c r="L105" s="5" t="s">
        <v>24</v>
      </c>
      <c r="Y105">
        <f t="shared" si="4"/>
        <v>0</v>
      </c>
      <c r="Z105">
        <f t="shared" si="5"/>
        <v>18</v>
      </c>
      <c r="AB105" t="s">
        <v>51</v>
      </c>
      <c r="AC105" t="s">
        <v>40</v>
      </c>
      <c r="AD105" t="s">
        <v>68</v>
      </c>
      <c r="AE105" t="s">
        <v>166</v>
      </c>
      <c r="AF105">
        <v>1667</v>
      </c>
      <c r="AG105">
        <v>2516393.8629999999</v>
      </c>
      <c r="AH105">
        <v>6860389.8629999999</v>
      </c>
      <c r="AI105">
        <v>207.46199999999999</v>
      </c>
      <c r="AJ105" t="s">
        <v>54</v>
      </c>
    </row>
    <row r="106" spans="1:36" ht="15.95" customHeight="1" x14ac:dyDescent="0.2">
      <c r="A106" s="18" t="str">
        <f t="shared" si="3"/>
        <v>MARV1_11_4B_857</v>
      </c>
      <c r="B106" s="5">
        <v>857</v>
      </c>
      <c r="C106" s="5">
        <v>3</v>
      </c>
      <c r="D106" s="5">
        <v>2</v>
      </c>
      <c r="E106" s="5">
        <v>66</v>
      </c>
      <c r="H106" s="5">
        <v>2</v>
      </c>
      <c r="I106" s="10">
        <v>22</v>
      </c>
      <c r="Y106">
        <f t="shared" si="4"/>
        <v>0</v>
      </c>
      <c r="Z106">
        <f t="shared" si="5"/>
        <v>-66</v>
      </c>
      <c r="AB106" t="s">
        <v>77</v>
      </c>
      <c r="AC106" t="s">
        <v>40</v>
      </c>
      <c r="AD106" t="s">
        <v>68</v>
      </c>
      <c r="AE106" t="s">
        <v>167</v>
      </c>
      <c r="AF106">
        <v>1747</v>
      </c>
      <c r="AG106">
        <v>2516391.56</v>
      </c>
      <c r="AH106">
        <v>6860393.3899999997</v>
      </c>
      <c r="AI106">
        <v>190.46</v>
      </c>
      <c r="AJ106" t="s">
        <v>79</v>
      </c>
    </row>
    <row r="107" spans="1:36" ht="15.95" customHeight="1" x14ac:dyDescent="0.2">
      <c r="A107" s="18" t="str">
        <f t="shared" si="3"/>
        <v>MARV1_11_4B_212</v>
      </c>
      <c r="B107" s="5">
        <v>212</v>
      </c>
      <c r="C107" s="5">
        <v>3</v>
      </c>
      <c r="D107" s="5">
        <v>2</v>
      </c>
      <c r="E107" s="5">
        <v>328</v>
      </c>
      <c r="F107" s="7">
        <v>23.5550116</v>
      </c>
      <c r="H107" s="5">
        <v>2</v>
      </c>
      <c r="I107" s="10">
        <v>11</v>
      </c>
      <c r="K107" s="10">
        <v>346</v>
      </c>
      <c r="L107" s="5" t="s">
        <v>24</v>
      </c>
      <c r="Y107">
        <f t="shared" si="4"/>
        <v>0</v>
      </c>
      <c r="Z107">
        <f t="shared" si="5"/>
        <v>18</v>
      </c>
      <c r="AB107" t="s">
        <v>51</v>
      </c>
      <c r="AC107" t="s">
        <v>40</v>
      </c>
      <c r="AD107" t="s">
        <v>68</v>
      </c>
      <c r="AE107" t="s">
        <v>168</v>
      </c>
      <c r="AF107">
        <v>1657</v>
      </c>
      <c r="AG107">
        <v>2516388.2059999998</v>
      </c>
      <c r="AH107">
        <v>6860394.2249999996</v>
      </c>
      <c r="AI107">
        <v>208.815</v>
      </c>
      <c r="AJ107" t="s">
        <v>54</v>
      </c>
    </row>
    <row r="108" spans="1:36" ht="15.95" customHeight="1" x14ac:dyDescent="0.2">
      <c r="A108" s="18" t="str">
        <f t="shared" si="3"/>
        <v>MARV1_11_4B_234</v>
      </c>
      <c r="B108" s="5">
        <v>234</v>
      </c>
      <c r="C108" s="5">
        <v>3</v>
      </c>
      <c r="D108" s="5">
        <v>2</v>
      </c>
      <c r="E108" s="5">
        <v>223</v>
      </c>
      <c r="F108" s="7">
        <v>19.13299817</v>
      </c>
      <c r="H108" s="5">
        <v>2</v>
      </c>
      <c r="I108" s="10">
        <v>11</v>
      </c>
      <c r="K108" s="10">
        <v>242</v>
      </c>
      <c r="L108" s="5" t="s">
        <v>22</v>
      </c>
      <c r="Y108">
        <f t="shared" si="4"/>
        <v>0</v>
      </c>
      <c r="Z108">
        <f t="shared" si="5"/>
        <v>19</v>
      </c>
      <c r="AB108" t="s">
        <v>51</v>
      </c>
      <c r="AC108" t="s">
        <v>40</v>
      </c>
      <c r="AD108" t="s">
        <v>68</v>
      </c>
      <c r="AE108" t="s">
        <v>169</v>
      </c>
      <c r="AF108">
        <v>1669</v>
      </c>
      <c r="AG108">
        <v>2516388.2009999999</v>
      </c>
      <c r="AH108">
        <v>6860398.0899999999</v>
      </c>
      <c r="AI108">
        <v>204.31299999999999</v>
      </c>
      <c r="AJ108" t="s">
        <v>54</v>
      </c>
    </row>
    <row r="109" spans="1:36" ht="15.95" customHeight="1" x14ac:dyDescent="0.2">
      <c r="A109" s="18" t="str">
        <f t="shared" si="3"/>
        <v>MARV1_11_4B_809</v>
      </c>
      <c r="B109" s="5">
        <v>809</v>
      </c>
      <c r="C109" s="5">
        <v>3</v>
      </c>
      <c r="D109" s="5">
        <v>2</v>
      </c>
      <c r="E109" s="5">
        <v>154</v>
      </c>
      <c r="F109" s="7">
        <v>15.691009770000001</v>
      </c>
      <c r="H109" s="5">
        <v>2</v>
      </c>
      <c r="I109" s="10">
        <v>11</v>
      </c>
      <c r="K109" s="10">
        <v>176</v>
      </c>
      <c r="L109" s="5" t="s">
        <v>24</v>
      </c>
      <c r="Y109">
        <f t="shared" si="4"/>
        <v>0</v>
      </c>
      <c r="Z109">
        <f t="shared" si="5"/>
        <v>22</v>
      </c>
      <c r="AB109" t="s">
        <v>51</v>
      </c>
      <c r="AC109" t="s">
        <v>40</v>
      </c>
      <c r="AD109" t="s">
        <v>68</v>
      </c>
      <c r="AE109" t="s">
        <v>170</v>
      </c>
      <c r="AF109">
        <v>1713</v>
      </c>
      <c r="AG109">
        <v>2516387.6889999998</v>
      </c>
      <c r="AH109">
        <v>6860404.1840000004</v>
      </c>
      <c r="AI109">
        <v>200.53100000000001</v>
      </c>
      <c r="AJ109" t="s">
        <v>54</v>
      </c>
    </row>
    <row r="110" spans="1:36" ht="15.95" customHeight="1" x14ac:dyDescent="0.2">
      <c r="A110" s="18" t="str">
        <f t="shared" si="3"/>
        <v>MARV1_11_4B_805</v>
      </c>
      <c r="B110" s="5">
        <v>805</v>
      </c>
      <c r="C110" s="5">
        <v>3</v>
      </c>
      <c r="D110" s="5">
        <v>2</v>
      </c>
      <c r="E110" s="5">
        <v>110</v>
      </c>
      <c r="F110" s="7">
        <v>9.1490042720000009</v>
      </c>
      <c r="H110" s="5">
        <v>2</v>
      </c>
      <c r="I110" s="10">
        <v>11</v>
      </c>
      <c r="K110" s="10">
        <v>122</v>
      </c>
      <c r="L110" s="5" t="s">
        <v>22</v>
      </c>
      <c r="Y110">
        <f t="shared" si="4"/>
        <v>0</v>
      </c>
      <c r="Z110">
        <f t="shared" si="5"/>
        <v>12</v>
      </c>
      <c r="AB110" t="s">
        <v>51</v>
      </c>
      <c r="AC110" t="s">
        <v>40</v>
      </c>
      <c r="AD110" t="s">
        <v>68</v>
      </c>
      <c r="AE110" t="s">
        <v>171</v>
      </c>
      <c r="AF110">
        <v>1712</v>
      </c>
      <c r="AG110">
        <v>2516393.1320000002</v>
      </c>
      <c r="AH110">
        <v>6860405.3470000001</v>
      </c>
      <c r="AI110">
        <v>193.22900000000001</v>
      </c>
      <c r="AJ110" t="s">
        <v>54</v>
      </c>
    </row>
    <row r="111" spans="1:36" ht="15.95" customHeight="1" x14ac:dyDescent="0.2">
      <c r="A111" s="18" t="str">
        <f t="shared" si="3"/>
        <v>MARV1_11_4B_236</v>
      </c>
      <c r="B111" s="5">
        <v>236</v>
      </c>
      <c r="C111" s="5">
        <v>3</v>
      </c>
      <c r="D111" s="5">
        <v>2</v>
      </c>
      <c r="E111" s="5">
        <v>186</v>
      </c>
      <c r="F111" s="7">
        <v>20.28100061</v>
      </c>
      <c r="H111" s="5">
        <v>2</v>
      </c>
      <c r="I111" s="10">
        <v>11</v>
      </c>
      <c r="K111" s="10">
        <v>206</v>
      </c>
      <c r="L111" s="5" t="s">
        <v>22</v>
      </c>
      <c r="Y111">
        <f t="shared" si="4"/>
        <v>0</v>
      </c>
      <c r="Z111">
        <f t="shared" si="5"/>
        <v>20</v>
      </c>
      <c r="AB111" t="s">
        <v>51</v>
      </c>
      <c r="AC111" t="s">
        <v>40</v>
      </c>
      <c r="AD111" t="s">
        <v>68</v>
      </c>
      <c r="AE111" t="s">
        <v>172</v>
      </c>
      <c r="AF111">
        <v>1670</v>
      </c>
      <c r="AG111">
        <v>2516390.2820000001</v>
      </c>
      <c r="AH111">
        <v>6860405.7369999997</v>
      </c>
      <c r="AI111">
        <v>204.77099999999999</v>
      </c>
      <c r="AJ111" t="s">
        <v>54</v>
      </c>
    </row>
    <row r="112" spans="1:36" ht="15.95" customHeight="1" x14ac:dyDescent="0.2">
      <c r="A112" s="18" t="str">
        <f t="shared" si="3"/>
        <v>MARV1_11_4B_812</v>
      </c>
      <c r="B112" s="5">
        <v>812</v>
      </c>
      <c r="C112" s="5">
        <v>3</v>
      </c>
      <c r="D112" s="5">
        <v>2</v>
      </c>
      <c r="E112" s="5">
        <v>111</v>
      </c>
      <c r="H112" s="5">
        <v>2</v>
      </c>
      <c r="I112" s="10" t="s">
        <v>31</v>
      </c>
      <c r="K112" s="10">
        <v>124</v>
      </c>
      <c r="L112" s="5" t="s">
        <v>22</v>
      </c>
      <c r="Y112">
        <f t="shared" si="4"/>
        <v>0</v>
      </c>
      <c r="Z112">
        <f t="shared" si="5"/>
        <v>13</v>
      </c>
      <c r="AB112" t="s">
        <v>59</v>
      </c>
      <c r="AC112" t="s">
        <v>40</v>
      </c>
      <c r="AD112" t="s">
        <v>68</v>
      </c>
      <c r="AE112" t="s">
        <v>173</v>
      </c>
      <c r="AF112">
        <v>1716</v>
      </c>
      <c r="AG112">
        <v>2516384.83</v>
      </c>
      <c r="AH112">
        <v>6860405.8499999996</v>
      </c>
      <c r="AI112">
        <v>196.054</v>
      </c>
      <c r="AJ112" t="s">
        <v>74</v>
      </c>
    </row>
    <row r="113" spans="1:36" ht="15.95" customHeight="1" x14ac:dyDescent="0.2">
      <c r="A113" s="18" t="str">
        <f t="shared" si="3"/>
        <v>MARV1_11_4B_811</v>
      </c>
      <c r="B113" s="5">
        <v>811</v>
      </c>
      <c r="C113" s="5">
        <v>3</v>
      </c>
      <c r="D113" s="5">
        <v>2</v>
      </c>
      <c r="E113" s="5">
        <v>105</v>
      </c>
      <c r="F113" s="7">
        <v>10.1310061</v>
      </c>
      <c r="H113" s="5">
        <v>2</v>
      </c>
      <c r="I113" s="10">
        <v>11</v>
      </c>
      <c r="K113" s="10">
        <v>117</v>
      </c>
      <c r="L113" s="5" t="s">
        <v>22</v>
      </c>
      <c r="Y113">
        <f t="shared" si="4"/>
        <v>0</v>
      </c>
      <c r="Z113">
        <f t="shared" si="5"/>
        <v>12</v>
      </c>
      <c r="AB113" t="s">
        <v>51</v>
      </c>
      <c r="AC113" t="s">
        <v>40</v>
      </c>
      <c r="AD113" t="s">
        <v>68</v>
      </c>
      <c r="AE113" t="s">
        <v>174</v>
      </c>
      <c r="AF113">
        <v>1715</v>
      </c>
      <c r="AG113">
        <v>2516393.88</v>
      </c>
      <c r="AH113">
        <v>6860408.5990000004</v>
      </c>
      <c r="AI113">
        <v>194.131</v>
      </c>
      <c r="AJ113" t="s">
        <v>54</v>
      </c>
    </row>
    <row r="114" spans="1:36" ht="15.95" customHeight="1" x14ac:dyDescent="0.2">
      <c r="A114" s="18" t="str">
        <f t="shared" si="3"/>
        <v>MARV1_11_4B_870</v>
      </c>
      <c r="B114" s="5">
        <v>870</v>
      </c>
      <c r="C114" s="5">
        <v>3</v>
      </c>
      <c r="D114" s="5">
        <v>2</v>
      </c>
      <c r="E114" s="5">
        <v>65</v>
      </c>
      <c r="H114" s="5">
        <v>2</v>
      </c>
      <c r="I114" s="10" t="s">
        <v>27</v>
      </c>
      <c r="K114" s="10">
        <v>73</v>
      </c>
      <c r="L114" s="5" t="s">
        <v>22</v>
      </c>
      <c r="Y114">
        <f t="shared" si="4"/>
        <v>0</v>
      </c>
      <c r="Z114">
        <f t="shared" si="5"/>
        <v>8</v>
      </c>
      <c r="AB114" t="s">
        <v>59</v>
      </c>
      <c r="AC114" t="s">
        <v>40</v>
      </c>
      <c r="AD114" t="s">
        <v>68</v>
      </c>
      <c r="AE114" t="s">
        <v>175</v>
      </c>
      <c r="AF114">
        <v>1752</v>
      </c>
      <c r="AG114">
        <v>2516391.12</v>
      </c>
      <c r="AH114">
        <v>6860409.0599999996</v>
      </c>
      <c r="AI114">
        <v>189.96199999999999</v>
      </c>
      <c r="AJ114" t="s">
        <v>74</v>
      </c>
    </row>
    <row r="115" spans="1:36" ht="15.95" customHeight="1" x14ac:dyDescent="0.2">
      <c r="A115" s="18" t="str">
        <f t="shared" si="3"/>
        <v>MARV1_11_4B_810</v>
      </c>
      <c r="B115" s="5">
        <v>810</v>
      </c>
      <c r="C115" s="5">
        <v>3</v>
      </c>
      <c r="D115" s="5">
        <v>2</v>
      </c>
      <c r="E115" s="5">
        <v>132</v>
      </c>
      <c r="H115" s="5">
        <v>2</v>
      </c>
      <c r="I115" s="10">
        <v>23</v>
      </c>
      <c r="Y115">
        <f t="shared" si="4"/>
        <v>0</v>
      </c>
      <c r="Z115">
        <f t="shared" si="5"/>
        <v>-132</v>
      </c>
      <c r="AB115" t="s">
        <v>125</v>
      </c>
      <c r="AC115" t="s">
        <v>40</v>
      </c>
      <c r="AD115" t="s">
        <v>68</v>
      </c>
      <c r="AE115" t="s">
        <v>176</v>
      </c>
      <c r="AF115">
        <v>1714</v>
      </c>
      <c r="AG115">
        <v>2516392.1</v>
      </c>
      <c r="AH115">
        <v>6860409.1900000004</v>
      </c>
      <c r="AI115">
        <v>197.17699999999999</v>
      </c>
      <c r="AJ115" t="s">
        <v>74</v>
      </c>
    </row>
    <row r="116" spans="1:36" ht="15.95" customHeight="1" x14ac:dyDescent="0.2">
      <c r="A116" s="18" t="str">
        <f t="shared" si="3"/>
        <v>MARV1_11_4B_869</v>
      </c>
      <c r="B116" s="5">
        <v>869</v>
      </c>
      <c r="C116" s="5">
        <v>3</v>
      </c>
      <c r="D116" s="5">
        <v>2</v>
      </c>
      <c r="E116" s="5">
        <v>120</v>
      </c>
      <c r="F116" s="7">
        <v>9.2540024410000008</v>
      </c>
      <c r="H116" s="5">
        <v>2</v>
      </c>
      <c r="I116" s="10" t="s">
        <v>23</v>
      </c>
      <c r="K116" s="10">
        <v>127</v>
      </c>
      <c r="L116" s="5" t="s">
        <v>22</v>
      </c>
      <c r="Y116">
        <f t="shared" si="4"/>
        <v>0</v>
      </c>
      <c r="Z116">
        <f t="shared" si="5"/>
        <v>7</v>
      </c>
      <c r="AB116" t="s">
        <v>59</v>
      </c>
      <c r="AC116" t="s">
        <v>40</v>
      </c>
      <c r="AD116" t="s">
        <v>68</v>
      </c>
      <c r="AE116" t="s">
        <v>177</v>
      </c>
      <c r="AF116">
        <v>1751</v>
      </c>
      <c r="AG116">
        <v>2516388.75</v>
      </c>
      <c r="AH116">
        <v>6860410.5209999997</v>
      </c>
      <c r="AI116">
        <v>193.66399999999999</v>
      </c>
      <c r="AJ116" t="s">
        <v>54</v>
      </c>
    </row>
    <row r="117" spans="1:36" ht="15.95" customHeight="1" x14ac:dyDescent="0.2">
      <c r="A117" s="18" t="str">
        <f t="shared" si="3"/>
        <v>MARV1_11_4B_239</v>
      </c>
      <c r="B117" s="5">
        <v>239</v>
      </c>
      <c r="C117" s="5">
        <v>3</v>
      </c>
      <c r="D117" s="5">
        <v>2</v>
      </c>
      <c r="E117" s="5">
        <v>163</v>
      </c>
      <c r="F117" s="7">
        <v>16.937999390000002</v>
      </c>
      <c r="H117" s="5">
        <v>2</v>
      </c>
      <c r="I117" s="10">
        <v>11</v>
      </c>
      <c r="K117" s="10">
        <v>177</v>
      </c>
      <c r="L117" s="5" t="s">
        <v>22</v>
      </c>
      <c r="Y117">
        <f t="shared" si="4"/>
        <v>0</v>
      </c>
      <c r="Z117">
        <f t="shared" si="5"/>
        <v>14</v>
      </c>
      <c r="AB117" t="s">
        <v>51</v>
      </c>
      <c r="AC117" t="s">
        <v>40</v>
      </c>
      <c r="AD117" t="s">
        <v>68</v>
      </c>
      <c r="AE117" t="s">
        <v>178</v>
      </c>
      <c r="AF117">
        <v>1671</v>
      </c>
      <c r="AG117">
        <v>2516390.0109999999</v>
      </c>
      <c r="AH117">
        <v>6860411.6090000002</v>
      </c>
      <c r="AI117">
        <v>201.148</v>
      </c>
      <c r="AJ117" t="s">
        <v>54</v>
      </c>
    </row>
    <row r="118" spans="1:36" ht="15.95" customHeight="1" x14ac:dyDescent="0.2">
      <c r="A118" s="18" t="str">
        <f t="shared" si="3"/>
        <v>MARV1_11_4B_268</v>
      </c>
      <c r="B118" s="5">
        <v>268</v>
      </c>
      <c r="C118" s="5">
        <v>3</v>
      </c>
      <c r="D118" s="5">
        <v>2</v>
      </c>
      <c r="E118" s="5">
        <v>224</v>
      </c>
      <c r="F118" s="7">
        <v>18.779007320000002</v>
      </c>
      <c r="H118" s="5">
        <v>2</v>
      </c>
      <c r="I118" s="10">
        <v>11</v>
      </c>
      <c r="K118" s="10">
        <v>235</v>
      </c>
      <c r="L118" s="5" t="s">
        <v>22</v>
      </c>
      <c r="Y118">
        <f t="shared" si="4"/>
        <v>0</v>
      </c>
      <c r="Z118">
        <f t="shared" si="5"/>
        <v>11</v>
      </c>
      <c r="AB118" t="s">
        <v>51</v>
      </c>
      <c r="AC118" t="s">
        <v>40</v>
      </c>
      <c r="AD118" t="s">
        <v>68</v>
      </c>
      <c r="AE118" t="s">
        <v>179</v>
      </c>
      <c r="AF118">
        <v>1688</v>
      </c>
      <c r="AG118">
        <v>2516394.588</v>
      </c>
      <c r="AH118">
        <v>6860413.0710000005</v>
      </c>
      <c r="AI118">
        <v>202.309</v>
      </c>
      <c r="AJ118" t="s">
        <v>54</v>
      </c>
    </row>
    <row r="119" spans="1:36" ht="15.95" customHeight="1" x14ac:dyDescent="0.2">
      <c r="A119" s="18" t="str">
        <f t="shared" si="3"/>
        <v>MARV1_11_4B_816</v>
      </c>
      <c r="B119" s="5">
        <v>816</v>
      </c>
      <c r="C119" s="5">
        <v>3</v>
      </c>
      <c r="D119" s="5">
        <v>2</v>
      </c>
      <c r="E119" s="5">
        <v>93</v>
      </c>
      <c r="F119" s="7">
        <v>8.7470054929999996</v>
      </c>
      <c r="H119" s="5">
        <v>2</v>
      </c>
      <c r="I119" s="10" t="s">
        <v>23</v>
      </c>
      <c r="K119" s="10">
        <v>103</v>
      </c>
      <c r="L119" s="5" t="s">
        <v>22</v>
      </c>
      <c r="Y119">
        <f t="shared" si="4"/>
        <v>0</v>
      </c>
      <c r="Z119">
        <f t="shared" si="5"/>
        <v>10</v>
      </c>
      <c r="AB119" t="s">
        <v>59</v>
      </c>
      <c r="AC119" t="s">
        <v>40</v>
      </c>
      <c r="AD119" t="s">
        <v>68</v>
      </c>
      <c r="AE119" t="s">
        <v>180</v>
      </c>
      <c r="AF119">
        <v>1719</v>
      </c>
      <c r="AG119">
        <v>2516386.0550000002</v>
      </c>
      <c r="AH119">
        <v>6860412.3619999997</v>
      </c>
      <c r="AI119">
        <v>193.357</v>
      </c>
      <c r="AJ119" t="s">
        <v>54</v>
      </c>
    </row>
    <row r="120" spans="1:36" ht="15.95" customHeight="1" x14ac:dyDescent="0.2">
      <c r="A120" s="18" t="str">
        <f t="shared" si="3"/>
        <v>MARV1_11_4B_820</v>
      </c>
      <c r="B120" s="5">
        <v>820</v>
      </c>
      <c r="C120" s="5">
        <v>3</v>
      </c>
      <c r="D120" s="5">
        <v>2</v>
      </c>
      <c r="E120" s="5">
        <v>76</v>
      </c>
      <c r="H120" s="5">
        <v>2</v>
      </c>
      <c r="I120" s="10">
        <v>11</v>
      </c>
      <c r="K120" s="10">
        <v>88</v>
      </c>
      <c r="L120" s="5" t="s">
        <v>22</v>
      </c>
      <c r="Y120">
        <f t="shared" si="4"/>
        <v>0</v>
      </c>
      <c r="Z120">
        <f t="shared" si="5"/>
        <v>12</v>
      </c>
      <c r="AB120" t="s">
        <v>51</v>
      </c>
      <c r="AC120" t="s">
        <v>40</v>
      </c>
      <c r="AD120" t="s">
        <v>68</v>
      </c>
      <c r="AE120" t="s">
        <v>181</v>
      </c>
      <c r="AF120">
        <v>1723</v>
      </c>
      <c r="AG120">
        <v>2516392.41</v>
      </c>
      <c r="AH120">
        <v>6860413.9800000004</v>
      </c>
      <c r="AI120">
        <v>190.74600000000001</v>
      </c>
      <c r="AJ120" t="s">
        <v>74</v>
      </c>
    </row>
    <row r="121" spans="1:36" ht="15.95" customHeight="1" x14ac:dyDescent="0.2">
      <c r="A121" s="18" t="str">
        <f t="shared" si="3"/>
        <v>MARV1_11_4B_818</v>
      </c>
      <c r="B121" s="5">
        <v>818</v>
      </c>
      <c r="C121" s="5">
        <v>3</v>
      </c>
      <c r="D121" s="5">
        <v>2</v>
      </c>
      <c r="E121" s="5">
        <v>106</v>
      </c>
      <c r="F121" s="7">
        <v>10.61799817</v>
      </c>
      <c r="H121" s="5">
        <v>2</v>
      </c>
      <c r="I121" s="10">
        <v>11</v>
      </c>
      <c r="K121" s="10">
        <v>112</v>
      </c>
      <c r="L121" s="5" t="s">
        <v>24</v>
      </c>
      <c r="Y121">
        <f t="shared" si="4"/>
        <v>0</v>
      </c>
      <c r="Z121">
        <f t="shared" si="5"/>
        <v>6</v>
      </c>
      <c r="AB121" t="s">
        <v>51</v>
      </c>
      <c r="AC121" t="s">
        <v>40</v>
      </c>
      <c r="AD121" t="s">
        <v>68</v>
      </c>
      <c r="AE121" t="s">
        <v>182</v>
      </c>
      <c r="AF121">
        <v>1721</v>
      </c>
      <c r="AG121">
        <v>2516384.3530000001</v>
      </c>
      <c r="AH121">
        <v>6860413.9670000002</v>
      </c>
      <c r="AI121">
        <v>195.298</v>
      </c>
      <c r="AJ121" t="s">
        <v>54</v>
      </c>
    </row>
    <row r="122" spans="1:36" ht="15.95" customHeight="1" x14ac:dyDescent="0.2">
      <c r="A122" s="18" t="str">
        <f t="shared" si="3"/>
        <v>MARV1_11_4B_819</v>
      </c>
      <c r="B122" s="5">
        <v>819</v>
      </c>
      <c r="C122" s="5">
        <v>3</v>
      </c>
      <c r="D122" s="5">
        <v>2</v>
      </c>
      <c r="E122" s="5">
        <v>126</v>
      </c>
      <c r="F122" s="7">
        <v>16.269000609999999</v>
      </c>
      <c r="H122" s="5">
        <v>2</v>
      </c>
      <c r="I122" s="10">
        <v>11</v>
      </c>
      <c r="K122" s="10">
        <v>138</v>
      </c>
      <c r="L122" s="5" t="s">
        <v>22</v>
      </c>
      <c r="Y122">
        <f t="shared" si="4"/>
        <v>0</v>
      </c>
      <c r="Z122">
        <f t="shared" si="5"/>
        <v>12</v>
      </c>
      <c r="AB122" t="s">
        <v>51</v>
      </c>
      <c r="AC122" t="s">
        <v>40</v>
      </c>
      <c r="AD122" t="s">
        <v>68</v>
      </c>
      <c r="AE122" t="s">
        <v>183</v>
      </c>
      <c r="AF122">
        <v>1722</v>
      </c>
      <c r="AG122">
        <v>2516386.173</v>
      </c>
      <c r="AH122">
        <v>6860414.6560000004</v>
      </c>
      <c r="AI122">
        <v>200.75899999999999</v>
      </c>
      <c r="AJ122" t="s">
        <v>184</v>
      </c>
    </row>
    <row r="123" spans="1:36" ht="15.95" customHeight="1" x14ac:dyDescent="0.2">
      <c r="A123" s="18" t="str">
        <f t="shared" si="3"/>
        <v>MARV1_11_4B_242</v>
      </c>
      <c r="B123" s="5">
        <v>242</v>
      </c>
      <c r="C123" s="5">
        <v>3</v>
      </c>
      <c r="D123" s="5">
        <v>3</v>
      </c>
      <c r="E123" s="5">
        <v>246</v>
      </c>
      <c r="F123" s="7">
        <v>21.008001830000001</v>
      </c>
      <c r="H123" s="5">
        <v>3</v>
      </c>
      <c r="I123" s="10">
        <v>11</v>
      </c>
      <c r="K123" s="10">
        <v>261</v>
      </c>
      <c r="Y123">
        <f t="shared" si="4"/>
        <v>0</v>
      </c>
      <c r="Z123">
        <f t="shared" si="5"/>
        <v>15</v>
      </c>
      <c r="AB123" t="s">
        <v>51</v>
      </c>
      <c r="AC123" t="s">
        <v>40</v>
      </c>
      <c r="AD123" t="s">
        <v>68</v>
      </c>
      <c r="AE123" t="s">
        <v>185</v>
      </c>
      <c r="AF123">
        <v>1672</v>
      </c>
      <c r="AG123">
        <v>2516388.9210000001</v>
      </c>
      <c r="AH123">
        <v>6860414.3540000003</v>
      </c>
      <c r="AI123">
        <v>205.02799999999999</v>
      </c>
      <c r="AJ123" t="s">
        <v>54</v>
      </c>
    </row>
    <row r="124" spans="1:36" ht="15.95" customHeight="1" x14ac:dyDescent="0.2">
      <c r="A124" s="18" t="str">
        <f t="shared" si="3"/>
        <v>MARV1_11_4B_244</v>
      </c>
      <c r="B124" s="5">
        <v>244</v>
      </c>
      <c r="C124" s="5">
        <v>3</v>
      </c>
      <c r="D124" s="5">
        <v>1</v>
      </c>
      <c r="E124" s="5">
        <v>169</v>
      </c>
      <c r="H124" s="5">
        <v>1</v>
      </c>
      <c r="I124" s="10">
        <v>22</v>
      </c>
      <c r="Y124">
        <f t="shared" si="4"/>
        <v>0</v>
      </c>
      <c r="Z124">
        <f t="shared" si="5"/>
        <v>-169</v>
      </c>
      <c r="AB124" t="s">
        <v>77</v>
      </c>
      <c r="AC124" t="s">
        <v>40</v>
      </c>
      <c r="AD124" t="s">
        <v>68</v>
      </c>
      <c r="AE124" t="s">
        <v>186</v>
      </c>
      <c r="AF124">
        <v>1673</v>
      </c>
      <c r="AG124">
        <v>2516386.96</v>
      </c>
      <c r="AH124">
        <v>6860416.8700000001</v>
      </c>
      <c r="AI124">
        <v>200.95</v>
      </c>
      <c r="AJ124" t="s">
        <v>79</v>
      </c>
    </row>
    <row r="125" spans="1:36" ht="15.95" customHeight="1" x14ac:dyDescent="0.2">
      <c r="A125" s="18" t="str">
        <f t="shared" si="3"/>
        <v>MARV1_11_4B_822</v>
      </c>
      <c r="B125" s="5">
        <v>822</v>
      </c>
      <c r="C125" s="5">
        <v>3</v>
      </c>
      <c r="D125" s="5">
        <v>2</v>
      </c>
      <c r="E125" s="5">
        <v>67</v>
      </c>
      <c r="H125" s="5">
        <v>2</v>
      </c>
      <c r="I125" s="10" t="s">
        <v>32</v>
      </c>
      <c r="K125" s="10">
        <v>78</v>
      </c>
      <c r="L125" s="5" t="s">
        <v>22</v>
      </c>
      <c r="Y125">
        <f t="shared" si="4"/>
        <v>0</v>
      </c>
      <c r="Z125">
        <f t="shared" si="5"/>
        <v>11</v>
      </c>
      <c r="AB125" t="s">
        <v>59</v>
      </c>
      <c r="AC125" t="s">
        <v>40</v>
      </c>
      <c r="AD125" t="s">
        <v>68</v>
      </c>
      <c r="AE125" t="s">
        <v>187</v>
      </c>
      <c r="AF125">
        <v>1725</v>
      </c>
      <c r="AG125">
        <v>2516390.54</v>
      </c>
      <c r="AH125">
        <v>6860417.5899999999</v>
      </c>
      <c r="AI125">
        <v>189.458</v>
      </c>
      <c r="AJ125" t="s">
        <v>74</v>
      </c>
    </row>
    <row r="126" spans="1:36" ht="15.95" customHeight="1" x14ac:dyDescent="0.2">
      <c r="A126" s="18" t="str">
        <f t="shared" si="3"/>
        <v>MARV1_11_4B_821</v>
      </c>
      <c r="B126" s="5">
        <v>821</v>
      </c>
      <c r="C126" s="5">
        <v>3</v>
      </c>
      <c r="D126" s="5">
        <v>2</v>
      </c>
      <c r="E126" s="5">
        <v>92</v>
      </c>
      <c r="F126" s="7">
        <v>9.178996948</v>
      </c>
      <c r="H126" s="5">
        <v>2</v>
      </c>
      <c r="I126" s="10">
        <v>23</v>
      </c>
      <c r="Y126">
        <f t="shared" si="4"/>
        <v>0</v>
      </c>
      <c r="Z126">
        <f t="shared" si="5"/>
        <v>-92</v>
      </c>
      <c r="AB126" t="s">
        <v>125</v>
      </c>
      <c r="AC126" t="s">
        <v>40</v>
      </c>
      <c r="AD126" t="s">
        <v>68</v>
      </c>
      <c r="AE126" t="s">
        <v>188</v>
      </c>
      <c r="AF126">
        <v>1724</v>
      </c>
      <c r="AG126">
        <v>2516390.9440000001</v>
      </c>
      <c r="AH126">
        <v>6860417.9469999997</v>
      </c>
      <c r="AI126">
        <v>192.57900000000001</v>
      </c>
      <c r="AJ126" t="s">
        <v>54</v>
      </c>
    </row>
    <row r="127" spans="1:36" ht="15.95" customHeight="1" x14ac:dyDescent="0.2">
      <c r="A127" s="18" t="str">
        <f t="shared" si="3"/>
        <v>MARV1_11_4B_843</v>
      </c>
      <c r="B127" s="5">
        <v>843</v>
      </c>
      <c r="C127" s="5">
        <v>3</v>
      </c>
      <c r="D127" s="5">
        <v>2</v>
      </c>
      <c r="E127" s="5">
        <v>92</v>
      </c>
      <c r="F127" s="7">
        <v>8.6759993899999994</v>
      </c>
      <c r="H127" s="5">
        <v>2</v>
      </c>
      <c r="I127" s="10" t="s">
        <v>23</v>
      </c>
      <c r="K127" s="10">
        <v>105</v>
      </c>
      <c r="L127" s="5" t="s">
        <v>22</v>
      </c>
      <c r="Y127">
        <f t="shared" si="4"/>
        <v>0</v>
      </c>
      <c r="Z127">
        <f t="shared" si="5"/>
        <v>13</v>
      </c>
      <c r="AB127" t="s">
        <v>59</v>
      </c>
      <c r="AC127" t="s">
        <v>40</v>
      </c>
      <c r="AD127" t="s">
        <v>68</v>
      </c>
      <c r="AE127" t="s">
        <v>189</v>
      </c>
      <c r="AF127">
        <v>1740</v>
      </c>
      <c r="AG127">
        <v>2516393.622</v>
      </c>
      <c r="AH127">
        <v>6860419.0539999995</v>
      </c>
      <c r="AI127">
        <v>191.386</v>
      </c>
      <c r="AJ127" t="s">
        <v>54</v>
      </c>
    </row>
    <row r="128" spans="1:36" ht="15.95" customHeight="1" x14ac:dyDescent="0.2">
      <c r="A128" s="18" t="str">
        <f t="shared" si="3"/>
        <v>MARV1_11_4B_246</v>
      </c>
      <c r="B128" s="5">
        <v>246</v>
      </c>
      <c r="C128" s="5">
        <v>3</v>
      </c>
      <c r="D128" s="5">
        <v>2</v>
      </c>
      <c r="E128" s="5">
        <v>170</v>
      </c>
      <c r="F128" s="7">
        <v>16.793010379999998</v>
      </c>
      <c r="H128" s="5">
        <v>2</v>
      </c>
      <c r="I128" s="10">
        <v>11</v>
      </c>
      <c r="K128" s="10">
        <v>187</v>
      </c>
      <c r="L128" s="5" t="s">
        <v>22</v>
      </c>
      <c r="Y128">
        <f t="shared" si="4"/>
        <v>0</v>
      </c>
      <c r="Z128">
        <f t="shared" si="5"/>
        <v>17</v>
      </c>
      <c r="AB128" t="s">
        <v>51</v>
      </c>
      <c r="AC128" t="s">
        <v>40</v>
      </c>
      <c r="AD128" t="s">
        <v>68</v>
      </c>
      <c r="AE128" t="s">
        <v>190</v>
      </c>
      <c r="AF128">
        <v>1674</v>
      </c>
      <c r="AG128">
        <v>2516387.983</v>
      </c>
      <c r="AH128">
        <v>6860420.273</v>
      </c>
      <c r="AI128">
        <v>200.523</v>
      </c>
      <c r="AJ128" t="s">
        <v>54</v>
      </c>
    </row>
    <row r="129" spans="1:36" ht="15.95" customHeight="1" x14ac:dyDescent="0.2">
      <c r="A129" s="18" t="str">
        <f t="shared" si="3"/>
        <v>MARV1_11_4B_844</v>
      </c>
      <c r="B129" s="5">
        <v>844</v>
      </c>
      <c r="C129" s="5">
        <v>3</v>
      </c>
      <c r="D129" s="5">
        <v>2</v>
      </c>
      <c r="E129" s="5">
        <v>56</v>
      </c>
      <c r="H129" s="5">
        <v>2</v>
      </c>
      <c r="I129" s="10">
        <v>11</v>
      </c>
      <c r="K129" s="10">
        <v>62</v>
      </c>
      <c r="L129" s="5" t="s">
        <v>22</v>
      </c>
      <c r="Y129">
        <f t="shared" si="4"/>
        <v>0</v>
      </c>
      <c r="Z129">
        <f t="shared" si="5"/>
        <v>6</v>
      </c>
      <c r="AB129" t="s">
        <v>51</v>
      </c>
      <c r="AC129" t="s">
        <v>40</v>
      </c>
      <c r="AD129" t="s">
        <v>68</v>
      </c>
      <c r="AE129" t="s">
        <v>191</v>
      </c>
      <c r="AF129">
        <v>1741</v>
      </c>
      <c r="AG129">
        <v>2516390.27</v>
      </c>
      <c r="AH129">
        <v>6860420.4000000004</v>
      </c>
      <c r="AI129">
        <v>188.13</v>
      </c>
      <c r="AJ129" t="s">
        <v>74</v>
      </c>
    </row>
    <row r="130" spans="1:36" ht="15.95" customHeight="1" x14ac:dyDescent="0.2">
      <c r="A130" s="18" t="str">
        <f t="shared" si="3"/>
        <v>MARV1_11_4B_247</v>
      </c>
      <c r="B130" s="5">
        <v>247</v>
      </c>
      <c r="C130" s="5">
        <v>3</v>
      </c>
      <c r="D130" s="5">
        <v>6</v>
      </c>
      <c r="E130" s="5">
        <v>200</v>
      </c>
      <c r="F130" s="7">
        <v>17.341999390000002</v>
      </c>
      <c r="H130" s="5">
        <v>6</v>
      </c>
      <c r="I130" s="10">
        <v>14</v>
      </c>
      <c r="K130" s="10">
        <v>213</v>
      </c>
      <c r="Y130">
        <f t="shared" si="4"/>
        <v>0</v>
      </c>
      <c r="Z130">
        <f t="shared" si="5"/>
        <v>13</v>
      </c>
      <c r="AB130" t="s">
        <v>192</v>
      </c>
      <c r="AC130" t="s">
        <v>40</v>
      </c>
      <c r="AD130" t="s">
        <v>68</v>
      </c>
      <c r="AE130" t="s">
        <v>193</v>
      </c>
      <c r="AF130">
        <v>1675</v>
      </c>
      <c r="AG130">
        <v>2516383.787</v>
      </c>
      <c r="AH130">
        <v>6860420.3430000003</v>
      </c>
      <c r="AI130">
        <v>201.30199999999999</v>
      </c>
      <c r="AJ130" t="s">
        <v>54</v>
      </c>
    </row>
    <row r="131" spans="1:36" ht="15.95" customHeight="1" x14ac:dyDescent="0.2">
      <c r="A131" s="18" t="str">
        <f t="shared" ref="A131:A194" si="6">AE131</f>
        <v>MARV1_11_4B_273</v>
      </c>
      <c r="B131" s="5">
        <v>273</v>
      </c>
      <c r="C131" s="5">
        <v>3</v>
      </c>
      <c r="D131" s="5">
        <v>2</v>
      </c>
      <c r="E131" s="5">
        <v>302</v>
      </c>
      <c r="F131" s="7">
        <v>23.043009770000001</v>
      </c>
      <c r="H131" s="5">
        <v>2</v>
      </c>
      <c r="I131" s="10" t="s">
        <v>23</v>
      </c>
      <c r="K131" s="10">
        <v>330</v>
      </c>
      <c r="L131" s="5" t="s">
        <v>22</v>
      </c>
      <c r="Y131">
        <f t="shared" ref="Y131:Y194" si="7">H131-D131</f>
        <v>0</v>
      </c>
      <c r="Z131">
        <f t="shared" ref="Z131:Z194" si="8">K131-E131</f>
        <v>28</v>
      </c>
      <c r="AB131" t="s">
        <v>59</v>
      </c>
      <c r="AC131" t="s">
        <v>40</v>
      </c>
      <c r="AD131" t="s">
        <v>68</v>
      </c>
      <c r="AE131" t="s">
        <v>194</v>
      </c>
      <c r="AF131">
        <v>1690</v>
      </c>
      <c r="AG131">
        <v>2516391.841</v>
      </c>
      <c r="AH131">
        <v>6860423.3859999999</v>
      </c>
      <c r="AI131">
        <v>206.13300000000001</v>
      </c>
      <c r="AJ131" t="s">
        <v>54</v>
      </c>
    </row>
    <row r="132" spans="1:36" ht="15.95" customHeight="1" x14ac:dyDescent="0.2">
      <c r="A132" s="18" t="str">
        <f t="shared" si="6"/>
        <v>MARV1_11_4B_250</v>
      </c>
      <c r="B132" s="5">
        <v>250</v>
      </c>
      <c r="C132" s="5">
        <v>3</v>
      </c>
      <c r="D132" s="5">
        <v>2</v>
      </c>
      <c r="E132" s="5">
        <v>251</v>
      </c>
      <c r="F132" s="7">
        <v>20.491009160000001</v>
      </c>
      <c r="H132" s="5">
        <v>2</v>
      </c>
      <c r="I132" s="10">
        <v>11</v>
      </c>
      <c r="K132" s="10">
        <v>265</v>
      </c>
      <c r="L132" s="5" t="s">
        <v>22</v>
      </c>
      <c r="Y132">
        <f t="shared" si="7"/>
        <v>0</v>
      </c>
      <c r="Z132">
        <f t="shared" si="8"/>
        <v>14</v>
      </c>
      <c r="AB132" t="s">
        <v>51</v>
      </c>
      <c r="AC132" t="s">
        <v>40</v>
      </c>
      <c r="AD132" t="s">
        <v>68</v>
      </c>
      <c r="AE132" t="s">
        <v>195</v>
      </c>
      <c r="AF132">
        <v>1677</v>
      </c>
      <c r="AG132">
        <v>2516385.682</v>
      </c>
      <c r="AH132">
        <v>6860425.5360000003</v>
      </c>
      <c r="AI132">
        <v>204.441</v>
      </c>
      <c r="AJ132" t="s">
        <v>54</v>
      </c>
    </row>
    <row r="133" spans="1:36" ht="15.95" customHeight="1" x14ac:dyDescent="0.2">
      <c r="A133" s="18" t="str">
        <f t="shared" si="6"/>
        <v>MARV1_11_4B_274</v>
      </c>
      <c r="B133" s="5">
        <v>274</v>
      </c>
      <c r="C133" s="5">
        <v>3</v>
      </c>
      <c r="D133" s="5">
        <v>2</v>
      </c>
      <c r="E133" s="5">
        <v>280</v>
      </c>
      <c r="F133" s="7">
        <v>23.580003659999999</v>
      </c>
      <c r="H133" s="5">
        <v>2</v>
      </c>
      <c r="I133" s="10">
        <v>11</v>
      </c>
      <c r="K133" s="10">
        <v>297</v>
      </c>
      <c r="L133" s="5" t="s">
        <v>24</v>
      </c>
      <c r="Y133">
        <f t="shared" si="7"/>
        <v>0</v>
      </c>
      <c r="Z133">
        <f t="shared" si="8"/>
        <v>17</v>
      </c>
      <c r="AB133" t="s">
        <v>51</v>
      </c>
      <c r="AC133" t="s">
        <v>40</v>
      </c>
      <c r="AD133" t="s">
        <v>68</v>
      </c>
      <c r="AE133" t="s">
        <v>196</v>
      </c>
      <c r="AF133">
        <v>1691</v>
      </c>
      <c r="AG133">
        <v>2516393.2969999998</v>
      </c>
      <c r="AH133">
        <v>6860426.3399999999</v>
      </c>
      <c r="AI133">
        <v>206.27</v>
      </c>
      <c r="AJ133" t="s">
        <v>54</v>
      </c>
    </row>
    <row r="134" spans="1:36" ht="15.95" customHeight="1" x14ac:dyDescent="0.2">
      <c r="A134" s="18" t="str">
        <f t="shared" si="6"/>
        <v>MARV1_11_4B_251</v>
      </c>
      <c r="B134" s="5">
        <v>251</v>
      </c>
      <c r="C134" s="5">
        <v>3</v>
      </c>
      <c r="D134" s="5">
        <v>2</v>
      </c>
      <c r="E134" s="5">
        <v>264</v>
      </c>
      <c r="F134" s="7">
        <v>23.723997560000001</v>
      </c>
      <c r="H134" s="5">
        <v>2</v>
      </c>
      <c r="I134" s="10">
        <v>11</v>
      </c>
      <c r="K134" s="10">
        <v>282</v>
      </c>
      <c r="L134" s="5" t="s">
        <v>24</v>
      </c>
      <c r="Y134">
        <f t="shared" si="7"/>
        <v>0</v>
      </c>
      <c r="Z134">
        <f t="shared" si="8"/>
        <v>18</v>
      </c>
      <c r="AB134" t="s">
        <v>51</v>
      </c>
      <c r="AC134" t="s">
        <v>40</v>
      </c>
      <c r="AD134" t="s">
        <v>68</v>
      </c>
      <c r="AE134" t="s">
        <v>197</v>
      </c>
      <c r="AF134">
        <v>1678</v>
      </c>
      <c r="AG134">
        <v>2516387.7009999999</v>
      </c>
      <c r="AH134">
        <v>6860428.1830000002</v>
      </c>
      <c r="AI134">
        <v>207.26400000000001</v>
      </c>
      <c r="AJ134" t="s">
        <v>54</v>
      </c>
    </row>
    <row r="135" spans="1:36" ht="15.95" customHeight="1" x14ac:dyDescent="0.2">
      <c r="A135" s="18" t="str">
        <f t="shared" si="6"/>
        <v>MARV1_11_4B_278</v>
      </c>
      <c r="B135" s="5">
        <v>278</v>
      </c>
      <c r="C135" s="5">
        <v>3</v>
      </c>
      <c r="D135" s="5">
        <v>3</v>
      </c>
      <c r="E135" s="5">
        <v>297</v>
      </c>
      <c r="F135" s="7">
        <v>24.92600122</v>
      </c>
      <c r="H135" s="5">
        <v>3</v>
      </c>
      <c r="I135" s="10">
        <v>11</v>
      </c>
      <c r="K135" s="10">
        <v>322</v>
      </c>
      <c r="Y135">
        <f t="shared" si="7"/>
        <v>0</v>
      </c>
      <c r="Z135">
        <f t="shared" si="8"/>
        <v>25</v>
      </c>
      <c r="AB135" t="s">
        <v>51</v>
      </c>
      <c r="AC135" t="s">
        <v>40</v>
      </c>
      <c r="AD135" t="s">
        <v>68</v>
      </c>
      <c r="AE135" t="s">
        <v>198</v>
      </c>
      <c r="AF135">
        <v>1692</v>
      </c>
      <c r="AG135">
        <v>2516394.196</v>
      </c>
      <c r="AH135">
        <v>6860433.1969999997</v>
      </c>
      <c r="AI135">
        <v>207.55600000000001</v>
      </c>
      <c r="AJ135" t="s">
        <v>54</v>
      </c>
    </row>
    <row r="136" spans="1:36" ht="15.95" customHeight="1" x14ac:dyDescent="0.2">
      <c r="A136" s="18" t="str">
        <f t="shared" si="6"/>
        <v>MARV1_11_4C_419</v>
      </c>
      <c r="B136" s="5">
        <v>419</v>
      </c>
      <c r="C136" s="5">
        <v>3</v>
      </c>
      <c r="D136" s="5">
        <v>2</v>
      </c>
      <c r="E136" s="5">
        <v>271</v>
      </c>
      <c r="F136" s="7">
        <v>20.62100366</v>
      </c>
      <c r="H136" s="5">
        <v>2</v>
      </c>
      <c r="I136" s="10">
        <v>11</v>
      </c>
      <c r="K136" s="10">
        <v>289</v>
      </c>
      <c r="L136" s="5" t="s">
        <v>22</v>
      </c>
      <c r="Y136">
        <f t="shared" si="7"/>
        <v>0</v>
      </c>
      <c r="Z136">
        <f t="shared" si="8"/>
        <v>18</v>
      </c>
      <c r="AB136" t="s">
        <v>51</v>
      </c>
      <c r="AC136" t="s">
        <v>39</v>
      </c>
      <c r="AD136" t="s">
        <v>52</v>
      </c>
      <c r="AE136" t="s">
        <v>199</v>
      </c>
      <c r="AF136">
        <v>1785</v>
      </c>
      <c r="AG136">
        <v>2516390.1719999998</v>
      </c>
      <c r="AH136">
        <v>6860437.693</v>
      </c>
      <c r="AI136">
        <v>203.31100000000001</v>
      </c>
      <c r="AJ136" t="s">
        <v>54</v>
      </c>
    </row>
    <row r="137" spans="1:36" ht="15.95" customHeight="1" x14ac:dyDescent="0.2">
      <c r="A137" s="18" t="str">
        <f t="shared" si="6"/>
        <v>MARV1_11_4C_420</v>
      </c>
      <c r="B137" s="5">
        <v>420</v>
      </c>
      <c r="C137" s="5">
        <v>3</v>
      </c>
      <c r="D137" s="5">
        <v>4</v>
      </c>
      <c r="E137" s="5">
        <v>226</v>
      </c>
      <c r="F137" s="7">
        <v>19.92399756</v>
      </c>
      <c r="H137" s="5">
        <v>4</v>
      </c>
      <c r="I137" s="10" t="s">
        <v>23</v>
      </c>
      <c r="K137" s="10">
        <v>224</v>
      </c>
      <c r="V137" s="5" t="s">
        <v>29</v>
      </c>
      <c r="Y137">
        <f t="shared" si="7"/>
        <v>0</v>
      </c>
      <c r="Z137">
        <f t="shared" si="8"/>
        <v>-2</v>
      </c>
      <c r="AB137" t="s">
        <v>59</v>
      </c>
      <c r="AC137" t="s">
        <v>39</v>
      </c>
      <c r="AD137" t="s">
        <v>52</v>
      </c>
      <c r="AE137" t="s">
        <v>200</v>
      </c>
      <c r="AF137">
        <v>1786</v>
      </c>
      <c r="AG137">
        <v>2516392.7110000001</v>
      </c>
      <c r="AH137">
        <v>6860441.7369999997</v>
      </c>
      <c r="AI137">
        <v>202.464</v>
      </c>
      <c r="AJ137" t="s">
        <v>54</v>
      </c>
    </row>
    <row r="138" spans="1:36" ht="15.95" customHeight="1" x14ac:dyDescent="0.2">
      <c r="A138" s="18" t="str">
        <f t="shared" si="6"/>
        <v>MARV1_11_4C_811</v>
      </c>
      <c r="B138" s="5">
        <v>811</v>
      </c>
      <c r="C138" s="5">
        <v>3</v>
      </c>
      <c r="D138" s="5">
        <v>2</v>
      </c>
      <c r="E138" s="5">
        <v>181</v>
      </c>
      <c r="F138" s="7">
        <v>17.286999389999998</v>
      </c>
      <c r="H138" s="5">
        <v>2</v>
      </c>
      <c r="I138" s="10">
        <v>11</v>
      </c>
      <c r="K138" s="10">
        <v>191</v>
      </c>
      <c r="L138" s="5" t="s">
        <v>22</v>
      </c>
      <c r="Y138">
        <f t="shared" si="7"/>
        <v>0</v>
      </c>
      <c r="Z138">
        <f t="shared" si="8"/>
        <v>10</v>
      </c>
      <c r="AB138" t="s">
        <v>51</v>
      </c>
      <c r="AC138" t="s">
        <v>39</v>
      </c>
      <c r="AD138" t="s">
        <v>52</v>
      </c>
      <c r="AE138" t="s">
        <v>201</v>
      </c>
      <c r="AF138">
        <v>1823</v>
      </c>
      <c r="AG138">
        <v>2516386.1140000001</v>
      </c>
      <c r="AH138">
        <v>6860442.8059999999</v>
      </c>
      <c r="AI138">
        <v>200.49700000000001</v>
      </c>
      <c r="AJ138" t="s">
        <v>54</v>
      </c>
    </row>
    <row r="139" spans="1:36" ht="15.95" customHeight="1" x14ac:dyDescent="0.2">
      <c r="A139" s="18" t="str">
        <f t="shared" si="6"/>
        <v>MARV1_11_4C_421</v>
      </c>
      <c r="B139" s="5">
        <v>421</v>
      </c>
      <c r="C139" s="5">
        <v>3</v>
      </c>
      <c r="D139" s="5">
        <v>2</v>
      </c>
      <c r="E139" s="5">
        <v>300</v>
      </c>
      <c r="F139" s="7">
        <v>21.69700916</v>
      </c>
      <c r="H139" s="5">
        <v>2</v>
      </c>
      <c r="I139" s="10">
        <v>11</v>
      </c>
      <c r="K139" s="10">
        <v>311</v>
      </c>
      <c r="L139" s="5" t="s">
        <v>22</v>
      </c>
      <c r="Y139">
        <f t="shared" si="7"/>
        <v>0</v>
      </c>
      <c r="Z139">
        <f t="shared" si="8"/>
        <v>11</v>
      </c>
      <c r="AB139" t="s">
        <v>51</v>
      </c>
      <c r="AC139" t="s">
        <v>39</v>
      </c>
      <c r="AD139" t="s">
        <v>52</v>
      </c>
      <c r="AE139" t="s">
        <v>202</v>
      </c>
      <c r="AF139">
        <v>1787</v>
      </c>
      <c r="AG139">
        <v>2516388.9130000002</v>
      </c>
      <c r="AH139">
        <v>6860445.2609999999</v>
      </c>
      <c r="AI139">
        <v>204.39699999999999</v>
      </c>
      <c r="AJ139" t="s">
        <v>54</v>
      </c>
    </row>
    <row r="140" spans="1:36" ht="15.95" customHeight="1" x14ac:dyDescent="0.2">
      <c r="A140" s="18" t="str">
        <f t="shared" si="6"/>
        <v>MARV1_11_4C_836</v>
      </c>
      <c r="B140" s="5">
        <v>836</v>
      </c>
      <c r="C140" s="5">
        <v>3</v>
      </c>
      <c r="D140" s="5">
        <v>2</v>
      </c>
      <c r="E140" s="5">
        <v>233</v>
      </c>
      <c r="F140" s="7">
        <v>17.864000000000001</v>
      </c>
      <c r="H140" s="5">
        <v>2</v>
      </c>
      <c r="I140" s="10">
        <v>11</v>
      </c>
      <c r="K140" s="10">
        <v>245</v>
      </c>
      <c r="L140" s="5" t="s">
        <v>22</v>
      </c>
      <c r="Y140">
        <f t="shared" si="7"/>
        <v>0</v>
      </c>
      <c r="Z140">
        <f t="shared" si="8"/>
        <v>12</v>
      </c>
      <c r="AB140" t="s">
        <v>51</v>
      </c>
      <c r="AC140" t="s">
        <v>39</v>
      </c>
      <c r="AD140" t="s">
        <v>52</v>
      </c>
      <c r="AE140" t="s">
        <v>203</v>
      </c>
      <c r="AF140">
        <v>1837</v>
      </c>
      <c r="AG140">
        <v>2516384.736</v>
      </c>
      <c r="AH140">
        <v>6860451.6030000001</v>
      </c>
      <c r="AI140">
        <v>200.464</v>
      </c>
      <c r="AJ140" t="s">
        <v>54</v>
      </c>
    </row>
    <row r="141" spans="1:36" ht="15.95" customHeight="1" x14ac:dyDescent="0.2">
      <c r="A141" s="18" t="str">
        <f t="shared" si="6"/>
        <v>MARV1_11_4C_422</v>
      </c>
      <c r="B141" s="5">
        <v>422</v>
      </c>
      <c r="C141" s="5">
        <v>3</v>
      </c>
      <c r="D141" s="5">
        <v>2</v>
      </c>
      <c r="E141" s="5">
        <v>217</v>
      </c>
      <c r="F141" s="7">
        <v>18.673999389999999</v>
      </c>
      <c r="H141" s="5">
        <v>2</v>
      </c>
      <c r="I141" s="10">
        <v>11</v>
      </c>
      <c r="K141" s="10">
        <v>234</v>
      </c>
      <c r="L141" s="5" t="s">
        <v>24</v>
      </c>
      <c r="Y141">
        <f t="shared" si="7"/>
        <v>0</v>
      </c>
      <c r="Z141">
        <f t="shared" si="8"/>
        <v>17</v>
      </c>
      <c r="AB141" t="s">
        <v>51</v>
      </c>
      <c r="AC141" t="s">
        <v>39</v>
      </c>
      <c r="AD141" t="s">
        <v>52</v>
      </c>
      <c r="AE141" t="s">
        <v>204</v>
      </c>
      <c r="AF141">
        <v>1788</v>
      </c>
      <c r="AG141">
        <v>2516390.298</v>
      </c>
      <c r="AH141">
        <v>6860453.7390000001</v>
      </c>
      <c r="AI141">
        <v>200.88399999999999</v>
      </c>
      <c r="AJ141" t="s">
        <v>54</v>
      </c>
    </row>
    <row r="142" spans="1:36" ht="15.95" customHeight="1" x14ac:dyDescent="0.2">
      <c r="A142" s="18" t="str">
        <f t="shared" si="6"/>
        <v>MARV1_11_4C_423</v>
      </c>
      <c r="B142" s="5">
        <v>423</v>
      </c>
      <c r="C142" s="5">
        <v>3</v>
      </c>
      <c r="D142" s="5">
        <v>2</v>
      </c>
      <c r="E142" s="5">
        <v>161</v>
      </c>
      <c r="F142" s="7">
        <v>16.859009159999999</v>
      </c>
      <c r="H142" s="5">
        <v>2</v>
      </c>
      <c r="I142" s="10">
        <v>11</v>
      </c>
      <c r="K142" s="10">
        <v>174</v>
      </c>
      <c r="L142" s="5" t="s">
        <v>22</v>
      </c>
      <c r="Y142">
        <f t="shared" si="7"/>
        <v>0</v>
      </c>
      <c r="Z142">
        <f t="shared" si="8"/>
        <v>13</v>
      </c>
      <c r="AB142" t="s">
        <v>51</v>
      </c>
      <c r="AC142" t="s">
        <v>39</v>
      </c>
      <c r="AD142" t="s">
        <v>52</v>
      </c>
      <c r="AE142" t="s">
        <v>205</v>
      </c>
      <c r="AF142">
        <v>1789</v>
      </c>
      <c r="AG142">
        <v>2516387.67</v>
      </c>
      <c r="AH142">
        <v>6860454.3540000003</v>
      </c>
      <c r="AI142">
        <v>199.059</v>
      </c>
      <c r="AJ142" t="s">
        <v>54</v>
      </c>
    </row>
    <row r="143" spans="1:36" ht="15.95" customHeight="1" x14ac:dyDescent="0.2">
      <c r="A143" s="18" t="str">
        <f t="shared" si="6"/>
        <v>MARV1_11_4C_453</v>
      </c>
      <c r="B143" s="5">
        <v>453</v>
      </c>
      <c r="C143" s="5">
        <v>3</v>
      </c>
      <c r="D143" s="5">
        <v>2</v>
      </c>
      <c r="E143" s="5">
        <v>251</v>
      </c>
      <c r="F143" s="7">
        <v>20.11000305</v>
      </c>
      <c r="H143" s="5">
        <v>2</v>
      </c>
      <c r="I143" s="10" t="s">
        <v>23</v>
      </c>
      <c r="K143" s="10">
        <v>266</v>
      </c>
      <c r="L143" s="5" t="s">
        <v>24</v>
      </c>
      <c r="Y143">
        <f t="shared" si="7"/>
        <v>0</v>
      </c>
      <c r="Z143">
        <f t="shared" si="8"/>
        <v>15</v>
      </c>
      <c r="AB143" t="s">
        <v>59</v>
      </c>
      <c r="AC143" t="s">
        <v>39</v>
      </c>
      <c r="AD143" t="s">
        <v>52</v>
      </c>
      <c r="AE143" t="s">
        <v>206</v>
      </c>
      <c r="AF143">
        <v>1804</v>
      </c>
      <c r="AG143">
        <v>2516392.608</v>
      </c>
      <c r="AH143">
        <v>6860457.3890000004</v>
      </c>
      <c r="AI143">
        <v>202.16</v>
      </c>
      <c r="AJ143" t="s">
        <v>54</v>
      </c>
    </row>
    <row r="144" spans="1:36" ht="15.95" customHeight="1" x14ac:dyDescent="0.2">
      <c r="A144" s="18" t="str">
        <f t="shared" si="6"/>
        <v>MARV1_11_4C_427</v>
      </c>
      <c r="B144" s="5">
        <v>427</v>
      </c>
      <c r="C144" s="5">
        <v>3</v>
      </c>
      <c r="D144" s="5">
        <v>2</v>
      </c>
      <c r="E144" s="5">
        <v>175</v>
      </c>
      <c r="F144" s="7">
        <v>17.62800549</v>
      </c>
      <c r="H144" s="5">
        <v>2</v>
      </c>
      <c r="I144" s="10">
        <v>11</v>
      </c>
      <c r="K144" s="10">
        <v>193</v>
      </c>
      <c r="L144" s="5" t="s">
        <v>22</v>
      </c>
      <c r="Y144">
        <f t="shared" si="7"/>
        <v>0</v>
      </c>
      <c r="Z144">
        <f t="shared" si="8"/>
        <v>18</v>
      </c>
      <c r="AB144" t="s">
        <v>51</v>
      </c>
      <c r="AC144" t="s">
        <v>39</v>
      </c>
      <c r="AD144" t="s">
        <v>52</v>
      </c>
      <c r="AE144" t="s">
        <v>207</v>
      </c>
      <c r="AF144">
        <v>1791</v>
      </c>
      <c r="AG144">
        <v>2516388.6639999999</v>
      </c>
      <c r="AH144">
        <v>6860461.1780000003</v>
      </c>
      <c r="AI144">
        <v>199.738</v>
      </c>
      <c r="AJ144" t="s">
        <v>54</v>
      </c>
    </row>
    <row r="145" spans="1:36" ht="15.95" customHeight="1" x14ac:dyDescent="0.2">
      <c r="A145" s="18" t="str">
        <f t="shared" si="6"/>
        <v>MARV1_11_4C_428</v>
      </c>
      <c r="B145" s="5">
        <v>428</v>
      </c>
      <c r="C145" s="5">
        <v>3</v>
      </c>
      <c r="D145" s="5">
        <v>4</v>
      </c>
      <c r="E145" s="5">
        <v>217</v>
      </c>
      <c r="F145" s="7">
        <v>19.834009770000002</v>
      </c>
      <c r="H145" s="5">
        <v>4</v>
      </c>
      <c r="I145" s="10" t="s">
        <v>23</v>
      </c>
      <c r="K145" s="10">
        <v>222</v>
      </c>
      <c r="Y145">
        <f t="shared" si="7"/>
        <v>0</v>
      </c>
      <c r="Z145">
        <f t="shared" si="8"/>
        <v>5</v>
      </c>
      <c r="AB145" t="s">
        <v>59</v>
      </c>
      <c r="AC145" t="s">
        <v>39</v>
      </c>
      <c r="AD145" t="s">
        <v>52</v>
      </c>
      <c r="AE145" t="s">
        <v>208</v>
      </c>
      <c r="AF145">
        <v>1792</v>
      </c>
      <c r="AG145">
        <v>2516385.6800000002</v>
      </c>
      <c r="AH145">
        <v>6860462.5640000002</v>
      </c>
      <c r="AI145">
        <v>201.92400000000001</v>
      </c>
      <c r="AJ145" t="s">
        <v>54</v>
      </c>
    </row>
    <row r="146" spans="1:36" ht="15.95" customHeight="1" x14ac:dyDescent="0.2">
      <c r="A146" s="18" t="str">
        <f t="shared" si="6"/>
        <v>MARV1_11_4C_818</v>
      </c>
      <c r="B146" s="5">
        <v>818</v>
      </c>
      <c r="C146" s="5">
        <v>3</v>
      </c>
      <c r="D146" s="5">
        <v>2</v>
      </c>
      <c r="E146" s="5">
        <v>118</v>
      </c>
      <c r="F146" s="7">
        <v>11.35000977</v>
      </c>
      <c r="H146" s="5">
        <v>2</v>
      </c>
      <c r="I146" s="10">
        <v>11</v>
      </c>
      <c r="K146" s="10">
        <v>137</v>
      </c>
      <c r="L146" s="5" t="s">
        <v>22</v>
      </c>
      <c r="Y146">
        <f t="shared" si="7"/>
        <v>0</v>
      </c>
      <c r="Z146">
        <f t="shared" si="8"/>
        <v>19</v>
      </c>
      <c r="AB146" t="s">
        <v>51</v>
      </c>
      <c r="AC146" t="s">
        <v>39</v>
      </c>
      <c r="AD146" t="s">
        <v>52</v>
      </c>
      <c r="AE146" t="s">
        <v>209</v>
      </c>
      <c r="AF146">
        <v>1826</v>
      </c>
      <c r="AG146">
        <v>2516390.4989999998</v>
      </c>
      <c r="AH146">
        <v>6860465.7649999997</v>
      </c>
      <c r="AI146">
        <v>193.44</v>
      </c>
      <c r="AJ146" t="s">
        <v>54</v>
      </c>
    </row>
    <row r="147" spans="1:36" ht="15.95" customHeight="1" x14ac:dyDescent="0.2">
      <c r="A147" s="18" t="str">
        <f t="shared" si="6"/>
        <v>MARV1_11_4C_819</v>
      </c>
      <c r="B147" s="5">
        <v>819</v>
      </c>
      <c r="C147" s="5">
        <v>3</v>
      </c>
      <c r="D147" s="5">
        <v>2</v>
      </c>
      <c r="E147" s="5">
        <v>120</v>
      </c>
      <c r="F147" s="7">
        <v>10.48200793</v>
      </c>
      <c r="H147" s="5">
        <v>2</v>
      </c>
      <c r="I147" s="10" t="s">
        <v>23</v>
      </c>
      <c r="K147" s="10">
        <v>131</v>
      </c>
      <c r="L147" s="5" t="s">
        <v>22</v>
      </c>
      <c r="Y147">
        <f t="shared" si="7"/>
        <v>0</v>
      </c>
      <c r="Z147">
        <f t="shared" si="8"/>
        <v>11</v>
      </c>
      <c r="AB147" t="s">
        <v>59</v>
      </c>
      <c r="AC147" t="s">
        <v>39</v>
      </c>
      <c r="AD147" t="s">
        <v>52</v>
      </c>
      <c r="AE147" t="s">
        <v>210</v>
      </c>
      <c r="AF147">
        <v>1827</v>
      </c>
      <c r="AG147">
        <v>2516386.0299999998</v>
      </c>
      <c r="AH147">
        <v>6860467.2860000003</v>
      </c>
      <c r="AI147">
        <v>192.40199999999999</v>
      </c>
      <c r="AJ147" t="s">
        <v>54</v>
      </c>
    </row>
    <row r="148" spans="1:36" ht="15.95" customHeight="1" x14ac:dyDescent="0.2">
      <c r="A148" s="18" t="str">
        <f t="shared" si="6"/>
        <v>MARV1_11_4C_820</v>
      </c>
      <c r="B148" s="5">
        <v>820</v>
      </c>
      <c r="C148" s="5">
        <v>3</v>
      </c>
      <c r="D148" s="5">
        <v>2</v>
      </c>
      <c r="E148" s="5">
        <v>116</v>
      </c>
      <c r="F148" s="7">
        <v>11.56599817</v>
      </c>
      <c r="H148" s="5">
        <v>2</v>
      </c>
      <c r="I148" s="10">
        <v>11</v>
      </c>
      <c r="K148" s="10">
        <v>134</v>
      </c>
      <c r="L148" s="5" t="s">
        <v>22</v>
      </c>
      <c r="Y148">
        <f t="shared" si="7"/>
        <v>0</v>
      </c>
      <c r="Z148">
        <f t="shared" si="8"/>
        <v>18</v>
      </c>
      <c r="AB148" t="s">
        <v>51</v>
      </c>
      <c r="AC148" t="s">
        <v>39</v>
      </c>
      <c r="AD148" t="s">
        <v>52</v>
      </c>
      <c r="AE148" t="s">
        <v>211</v>
      </c>
      <c r="AF148">
        <v>1828</v>
      </c>
      <c r="AG148">
        <v>2516386.8840000001</v>
      </c>
      <c r="AH148">
        <v>6860469.4139999999</v>
      </c>
      <c r="AI148">
        <v>193.74600000000001</v>
      </c>
      <c r="AJ148" t="s">
        <v>54</v>
      </c>
    </row>
    <row r="149" spans="1:36" ht="15.95" customHeight="1" x14ac:dyDescent="0.2">
      <c r="A149" s="18" t="str">
        <f t="shared" si="6"/>
        <v>MARV1_11_4C_822</v>
      </c>
      <c r="B149" s="5">
        <v>822</v>
      </c>
      <c r="C149" s="5">
        <v>3</v>
      </c>
      <c r="D149" s="5">
        <v>2</v>
      </c>
      <c r="E149" s="5">
        <v>124</v>
      </c>
      <c r="F149" s="7">
        <v>11.4210061</v>
      </c>
      <c r="H149" s="5">
        <v>2</v>
      </c>
      <c r="I149" s="10" t="s">
        <v>27</v>
      </c>
      <c r="K149" s="10">
        <v>137</v>
      </c>
      <c r="L149" s="5" t="s">
        <v>22</v>
      </c>
      <c r="Y149">
        <f t="shared" si="7"/>
        <v>0</v>
      </c>
      <c r="Z149">
        <f t="shared" si="8"/>
        <v>13</v>
      </c>
      <c r="AB149" t="s">
        <v>59</v>
      </c>
      <c r="AC149" t="s">
        <v>39</v>
      </c>
      <c r="AD149" t="s">
        <v>52</v>
      </c>
      <c r="AE149" t="s">
        <v>212</v>
      </c>
      <c r="AF149">
        <v>1830</v>
      </c>
      <c r="AG149">
        <v>2516392.3679999998</v>
      </c>
      <c r="AH149">
        <v>6860469.6629999997</v>
      </c>
      <c r="AI149">
        <v>193.42099999999999</v>
      </c>
      <c r="AJ149" t="s">
        <v>54</v>
      </c>
    </row>
    <row r="150" spans="1:36" ht="15.95" customHeight="1" x14ac:dyDescent="0.2">
      <c r="A150" s="18" t="str">
        <f t="shared" si="6"/>
        <v>MARV1_11_4C_821</v>
      </c>
      <c r="B150" s="5">
        <v>821</v>
      </c>
      <c r="C150" s="5">
        <v>3</v>
      </c>
      <c r="D150" s="5">
        <v>2</v>
      </c>
      <c r="E150" s="5">
        <v>87</v>
      </c>
      <c r="H150" s="5">
        <v>2</v>
      </c>
      <c r="I150" s="10">
        <v>11</v>
      </c>
      <c r="K150" s="10">
        <v>92</v>
      </c>
      <c r="L150" s="5" t="s">
        <v>22</v>
      </c>
      <c r="Y150">
        <f t="shared" si="7"/>
        <v>0</v>
      </c>
      <c r="Z150">
        <f t="shared" si="8"/>
        <v>5</v>
      </c>
      <c r="AB150" t="s">
        <v>51</v>
      </c>
      <c r="AC150" t="s">
        <v>39</v>
      </c>
      <c r="AD150" t="s">
        <v>52</v>
      </c>
      <c r="AE150" t="s">
        <v>213</v>
      </c>
      <c r="AF150">
        <v>1829</v>
      </c>
      <c r="AG150">
        <v>2516389.4700000002</v>
      </c>
      <c r="AH150">
        <v>6860471.7199999997</v>
      </c>
      <c r="AI150">
        <v>190.512</v>
      </c>
      <c r="AJ150" t="s">
        <v>74</v>
      </c>
    </row>
    <row r="151" spans="1:36" ht="15.95" customHeight="1" x14ac:dyDescent="0.2">
      <c r="A151" s="18" t="str">
        <f t="shared" si="6"/>
        <v>MARV1_11_4C_462</v>
      </c>
      <c r="B151" s="5">
        <v>462</v>
      </c>
      <c r="C151" s="5">
        <v>3</v>
      </c>
      <c r="D151" s="5">
        <v>2</v>
      </c>
      <c r="E151" s="5">
        <v>173</v>
      </c>
      <c r="F151" s="7">
        <v>15.08200244</v>
      </c>
      <c r="H151" s="5">
        <v>2</v>
      </c>
      <c r="I151" s="10">
        <v>11</v>
      </c>
      <c r="K151" s="10">
        <v>193</v>
      </c>
      <c r="L151" s="5" t="s">
        <v>22</v>
      </c>
      <c r="Y151">
        <f t="shared" si="7"/>
        <v>0</v>
      </c>
      <c r="Z151">
        <f t="shared" si="8"/>
        <v>20</v>
      </c>
      <c r="AB151" t="s">
        <v>51</v>
      </c>
      <c r="AC151" t="s">
        <v>39</v>
      </c>
      <c r="AD151" t="s">
        <v>52</v>
      </c>
      <c r="AE151" t="s">
        <v>214</v>
      </c>
      <c r="AF151">
        <v>1808</v>
      </c>
      <c r="AG151">
        <v>2516391.56</v>
      </c>
      <c r="AH151">
        <v>6860472.3899999997</v>
      </c>
      <c r="AI151">
        <v>197.24199999999999</v>
      </c>
      <c r="AJ151" t="s">
        <v>54</v>
      </c>
    </row>
    <row r="152" spans="1:36" ht="15.95" customHeight="1" x14ac:dyDescent="0.2">
      <c r="A152" s="18" t="str">
        <f t="shared" si="6"/>
        <v>MARV1_11_4C_461</v>
      </c>
      <c r="B152" s="5">
        <v>461</v>
      </c>
      <c r="C152" s="5">
        <v>3</v>
      </c>
      <c r="D152" s="5">
        <v>2</v>
      </c>
      <c r="E152" s="5">
        <v>122</v>
      </c>
      <c r="F152" s="7">
        <v>14.83500549</v>
      </c>
      <c r="H152" s="5">
        <v>2</v>
      </c>
      <c r="I152" s="10">
        <v>11</v>
      </c>
      <c r="K152" s="10">
        <v>137</v>
      </c>
      <c r="L152" s="5" t="s">
        <v>24</v>
      </c>
      <c r="Y152">
        <f t="shared" si="7"/>
        <v>0</v>
      </c>
      <c r="Z152">
        <f t="shared" si="8"/>
        <v>15</v>
      </c>
      <c r="AB152" t="s">
        <v>51</v>
      </c>
      <c r="AC152" t="s">
        <v>39</v>
      </c>
      <c r="AD152" t="s">
        <v>52</v>
      </c>
      <c r="AE152" t="s">
        <v>215</v>
      </c>
      <c r="AF152">
        <v>1807</v>
      </c>
      <c r="AG152">
        <v>2516393.8480000002</v>
      </c>
      <c r="AH152">
        <v>6860472.6840000004</v>
      </c>
      <c r="AI152">
        <v>196.94499999999999</v>
      </c>
      <c r="AJ152" t="s">
        <v>54</v>
      </c>
    </row>
    <row r="153" spans="1:36" ht="15.95" customHeight="1" x14ac:dyDescent="0.2">
      <c r="A153" s="18" t="str">
        <f t="shared" si="6"/>
        <v>MARV1_11_4C_433</v>
      </c>
      <c r="B153" s="5">
        <v>433</v>
      </c>
      <c r="C153" s="5">
        <v>3</v>
      </c>
      <c r="D153" s="5">
        <v>2</v>
      </c>
      <c r="E153" s="5">
        <v>175</v>
      </c>
      <c r="F153" s="7">
        <v>17.55700122</v>
      </c>
      <c r="H153" s="5">
        <v>2</v>
      </c>
      <c r="I153" s="10">
        <v>11</v>
      </c>
      <c r="K153" s="10">
        <v>195</v>
      </c>
      <c r="L153" s="5" t="s">
        <v>22</v>
      </c>
      <c r="Y153">
        <f t="shared" si="7"/>
        <v>0</v>
      </c>
      <c r="Z153">
        <f t="shared" si="8"/>
        <v>20</v>
      </c>
      <c r="AB153" t="s">
        <v>51</v>
      </c>
      <c r="AC153" t="s">
        <v>39</v>
      </c>
      <c r="AD153" t="s">
        <v>52</v>
      </c>
      <c r="AE153" t="s">
        <v>216</v>
      </c>
      <c r="AF153">
        <v>1793</v>
      </c>
      <c r="AG153">
        <v>2516386.1850000001</v>
      </c>
      <c r="AH153">
        <v>6860472.6579999998</v>
      </c>
      <c r="AI153">
        <v>199.93700000000001</v>
      </c>
      <c r="AJ153" t="s">
        <v>54</v>
      </c>
    </row>
    <row r="154" spans="1:36" ht="15.95" customHeight="1" x14ac:dyDescent="0.2">
      <c r="A154" s="18" t="str">
        <f t="shared" si="6"/>
        <v>MARV1_11_4C_435</v>
      </c>
      <c r="B154" s="5">
        <v>435</v>
      </c>
      <c r="C154" s="5">
        <v>3</v>
      </c>
      <c r="D154" s="5">
        <v>2</v>
      </c>
      <c r="E154" s="5">
        <v>228</v>
      </c>
      <c r="F154" s="7">
        <v>20.519010380000001</v>
      </c>
      <c r="H154" s="5">
        <v>2</v>
      </c>
      <c r="I154" s="10">
        <v>11</v>
      </c>
      <c r="K154" s="10">
        <v>246</v>
      </c>
      <c r="L154" s="5" t="s">
        <v>22</v>
      </c>
      <c r="Y154">
        <f t="shared" si="7"/>
        <v>0</v>
      </c>
      <c r="Z154">
        <f t="shared" si="8"/>
        <v>18</v>
      </c>
      <c r="AB154" t="s">
        <v>51</v>
      </c>
      <c r="AC154" t="s">
        <v>39</v>
      </c>
      <c r="AD154" t="s">
        <v>52</v>
      </c>
      <c r="AE154" t="s">
        <v>217</v>
      </c>
      <c r="AF154">
        <v>1795</v>
      </c>
      <c r="AG154">
        <v>2516385.591</v>
      </c>
      <c r="AH154">
        <v>6860476.0959999999</v>
      </c>
      <c r="AI154">
        <v>202.999</v>
      </c>
      <c r="AJ154" t="s">
        <v>54</v>
      </c>
    </row>
    <row r="155" spans="1:36" ht="15.95" customHeight="1" x14ac:dyDescent="0.2">
      <c r="A155" s="18" t="str">
        <f t="shared" si="6"/>
        <v>MARV1_11_4C_834</v>
      </c>
      <c r="B155" s="5">
        <v>834</v>
      </c>
      <c r="C155" s="5">
        <v>3</v>
      </c>
      <c r="D155" s="5">
        <v>2</v>
      </c>
      <c r="E155" s="5">
        <v>139</v>
      </c>
      <c r="F155" s="7">
        <v>13.45401099</v>
      </c>
      <c r="H155" s="5">
        <v>2</v>
      </c>
      <c r="I155" s="10" t="s">
        <v>23</v>
      </c>
      <c r="K155" s="10">
        <v>157</v>
      </c>
      <c r="L155" s="5" t="s">
        <v>24</v>
      </c>
      <c r="Y155">
        <f t="shared" si="7"/>
        <v>0</v>
      </c>
      <c r="Z155">
        <f t="shared" si="8"/>
        <v>18</v>
      </c>
      <c r="AB155" t="s">
        <v>59</v>
      </c>
      <c r="AC155" t="s">
        <v>39</v>
      </c>
      <c r="AD155" t="s">
        <v>52</v>
      </c>
      <c r="AE155" t="s">
        <v>218</v>
      </c>
      <c r="AF155">
        <v>1835</v>
      </c>
      <c r="AG155">
        <v>2516391.983</v>
      </c>
      <c r="AH155">
        <v>6860476.8899999997</v>
      </c>
      <c r="AI155">
        <v>195.57400000000001</v>
      </c>
      <c r="AJ155" t="s">
        <v>54</v>
      </c>
    </row>
    <row r="156" spans="1:36" ht="15.95" customHeight="1" x14ac:dyDescent="0.2">
      <c r="A156" s="18" t="str">
        <f t="shared" si="6"/>
        <v>MARV1_11_4C_466</v>
      </c>
      <c r="B156" s="5">
        <v>466</v>
      </c>
      <c r="C156" s="5">
        <v>3</v>
      </c>
      <c r="D156" s="5">
        <v>2</v>
      </c>
      <c r="E156" s="5">
        <v>263</v>
      </c>
      <c r="F156" s="7">
        <v>20.53000183</v>
      </c>
      <c r="H156" s="5">
        <v>2</v>
      </c>
      <c r="I156" s="10">
        <v>11</v>
      </c>
      <c r="K156" s="10">
        <v>271</v>
      </c>
      <c r="L156" s="5" t="s">
        <v>22</v>
      </c>
      <c r="Y156">
        <f t="shared" si="7"/>
        <v>0</v>
      </c>
      <c r="Z156">
        <f t="shared" si="8"/>
        <v>8</v>
      </c>
      <c r="AB156" t="s">
        <v>51</v>
      </c>
      <c r="AC156" t="s">
        <v>39</v>
      </c>
      <c r="AD156" t="s">
        <v>52</v>
      </c>
      <c r="AE156" t="s">
        <v>219</v>
      </c>
      <c r="AF156">
        <v>1810</v>
      </c>
      <c r="AG156">
        <v>2516392.7719999999</v>
      </c>
      <c r="AH156">
        <v>6860479.2790000001</v>
      </c>
      <c r="AI156">
        <v>202.8</v>
      </c>
      <c r="AJ156" t="s">
        <v>54</v>
      </c>
    </row>
    <row r="157" spans="1:36" ht="15.95" customHeight="1" x14ac:dyDescent="0.2">
      <c r="A157" s="18" t="str">
        <f t="shared" si="6"/>
        <v>MARV1_11_4C_437</v>
      </c>
      <c r="B157" s="5">
        <v>437</v>
      </c>
      <c r="C157" s="5">
        <v>3</v>
      </c>
      <c r="D157" s="5">
        <v>2</v>
      </c>
      <c r="E157" s="5">
        <v>362</v>
      </c>
      <c r="H157" s="5">
        <v>2</v>
      </c>
      <c r="I157" s="10">
        <v>31</v>
      </c>
      <c r="V157" s="5" t="s">
        <v>33</v>
      </c>
      <c r="Y157">
        <f t="shared" si="7"/>
        <v>0</v>
      </c>
      <c r="Z157">
        <f t="shared" si="8"/>
        <v>-362</v>
      </c>
      <c r="AB157" t="s">
        <v>62</v>
      </c>
      <c r="AC157" t="s">
        <v>39</v>
      </c>
      <c r="AD157" t="s">
        <v>52</v>
      </c>
      <c r="AE157" t="s">
        <v>220</v>
      </c>
      <c r="AF157">
        <v>1797</v>
      </c>
      <c r="AG157">
        <v>2516385.7200000002</v>
      </c>
      <c r="AH157">
        <v>6860479.46</v>
      </c>
      <c r="AI157">
        <v>202.25</v>
      </c>
      <c r="AJ157" t="s">
        <v>221</v>
      </c>
    </row>
    <row r="158" spans="1:36" ht="15.95" customHeight="1" x14ac:dyDescent="0.2">
      <c r="A158" s="18" t="str">
        <f t="shared" si="6"/>
        <v>MARV1_11_4C_825</v>
      </c>
      <c r="B158" s="5">
        <v>825</v>
      </c>
      <c r="C158" s="5">
        <v>3</v>
      </c>
      <c r="D158" s="5">
        <v>2</v>
      </c>
      <c r="E158" s="5">
        <v>97</v>
      </c>
      <c r="H158" s="5">
        <v>2</v>
      </c>
      <c r="I158" s="10" t="s">
        <v>23</v>
      </c>
      <c r="K158" s="10">
        <v>101</v>
      </c>
      <c r="L158" s="5" t="s">
        <v>22</v>
      </c>
      <c r="Y158">
        <f t="shared" si="7"/>
        <v>0</v>
      </c>
      <c r="Z158">
        <f t="shared" si="8"/>
        <v>4</v>
      </c>
      <c r="AB158" t="s">
        <v>59</v>
      </c>
      <c r="AC158" t="s">
        <v>39</v>
      </c>
      <c r="AD158" t="s">
        <v>52</v>
      </c>
      <c r="AE158" t="s">
        <v>222</v>
      </c>
      <c r="AF158">
        <v>1831</v>
      </c>
      <c r="AG158">
        <v>2516387.4500000002</v>
      </c>
      <c r="AH158">
        <v>6860481.1900000004</v>
      </c>
      <c r="AI158">
        <v>192.279</v>
      </c>
      <c r="AJ158" t="s">
        <v>74</v>
      </c>
    </row>
    <row r="159" spans="1:36" ht="15.95" customHeight="1" x14ac:dyDescent="0.2">
      <c r="A159" s="18" t="str">
        <f t="shared" si="6"/>
        <v>MARV1_11_4C_469</v>
      </c>
      <c r="B159" s="5">
        <v>469</v>
      </c>
      <c r="C159" s="5">
        <v>3</v>
      </c>
      <c r="D159" s="5">
        <v>2</v>
      </c>
      <c r="E159" s="5">
        <v>254</v>
      </c>
      <c r="F159" s="7">
        <v>20.780998780000001</v>
      </c>
      <c r="H159" s="5">
        <v>2</v>
      </c>
      <c r="I159" s="10">
        <v>11</v>
      </c>
      <c r="K159" s="10">
        <v>274</v>
      </c>
      <c r="L159" s="5" t="s">
        <v>22</v>
      </c>
      <c r="Y159">
        <f t="shared" si="7"/>
        <v>0</v>
      </c>
      <c r="Z159">
        <f t="shared" si="8"/>
        <v>20</v>
      </c>
      <c r="AB159" t="s">
        <v>51</v>
      </c>
      <c r="AC159" t="s">
        <v>39</v>
      </c>
      <c r="AD159" t="s">
        <v>52</v>
      </c>
      <c r="AE159" t="s">
        <v>223</v>
      </c>
      <c r="AF159">
        <v>1811</v>
      </c>
      <c r="AG159">
        <v>2516386.21</v>
      </c>
      <c r="AH159">
        <v>6860483.074</v>
      </c>
      <c r="AI159">
        <v>203.601</v>
      </c>
      <c r="AJ159" t="s">
        <v>54</v>
      </c>
    </row>
    <row r="160" spans="1:36" ht="15.95" customHeight="1" x14ac:dyDescent="0.2">
      <c r="A160" s="18" t="str">
        <f t="shared" si="6"/>
        <v>MARV1_11_4A_36</v>
      </c>
      <c r="B160" s="5">
        <v>36</v>
      </c>
      <c r="C160" s="5">
        <v>4</v>
      </c>
      <c r="D160" s="5">
        <v>2</v>
      </c>
      <c r="E160" s="5">
        <v>227</v>
      </c>
      <c r="F160" s="7">
        <v>19.149996949999998</v>
      </c>
      <c r="H160" s="5">
        <v>2</v>
      </c>
      <c r="I160" s="10">
        <v>11</v>
      </c>
      <c r="K160" s="10">
        <v>231</v>
      </c>
      <c r="L160" s="5" t="s">
        <v>24</v>
      </c>
      <c r="Y160">
        <f t="shared" si="7"/>
        <v>0</v>
      </c>
      <c r="Z160">
        <f t="shared" si="8"/>
        <v>4</v>
      </c>
      <c r="AB160" t="s">
        <v>51</v>
      </c>
      <c r="AC160" t="s">
        <v>41</v>
      </c>
      <c r="AD160" t="s">
        <v>99</v>
      </c>
      <c r="AE160" t="s">
        <v>224</v>
      </c>
      <c r="AF160">
        <v>1564</v>
      </c>
      <c r="AG160">
        <v>2516399.73</v>
      </c>
      <c r="AH160">
        <v>6860333.1869999999</v>
      </c>
      <c r="AI160">
        <v>202.3</v>
      </c>
      <c r="AJ160" t="s">
        <v>54</v>
      </c>
    </row>
    <row r="161" spans="1:36" ht="15.95" customHeight="1" x14ac:dyDescent="0.2">
      <c r="A161" s="18" t="str">
        <f t="shared" si="6"/>
        <v>MARV1_11_4A_38</v>
      </c>
      <c r="B161" s="5">
        <v>38</v>
      </c>
      <c r="C161" s="5">
        <v>4</v>
      </c>
      <c r="D161" s="5">
        <v>2</v>
      </c>
      <c r="E161" s="5">
        <v>251</v>
      </c>
      <c r="F161" s="7">
        <v>19.94200305</v>
      </c>
      <c r="H161" s="5">
        <v>2</v>
      </c>
      <c r="I161" s="10">
        <v>11</v>
      </c>
      <c r="K161" s="10">
        <v>264</v>
      </c>
      <c r="L161" s="5" t="s">
        <v>22</v>
      </c>
      <c r="Y161">
        <f t="shared" si="7"/>
        <v>0</v>
      </c>
      <c r="Z161">
        <f t="shared" si="8"/>
        <v>13</v>
      </c>
      <c r="AB161" t="s">
        <v>51</v>
      </c>
      <c r="AC161" t="s">
        <v>41</v>
      </c>
      <c r="AD161" t="s">
        <v>99</v>
      </c>
      <c r="AE161" t="s">
        <v>225</v>
      </c>
      <c r="AF161">
        <v>1565</v>
      </c>
      <c r="AG161">
        <v>2516396.7969999998</v>
      </c>
      <c r="AH161">
        <v>6860335.1119999997</v>
      </c>
      <c r="AI161">
        <v>203.24199999999999</v>
      </c>
      <c r="AJ161" t="s">
        <v>54</v>
      </c>
    </row>
    <row r="162" spans="1:36" ht="15.95" customHeight="1" x14ac:dyDescent="0.2">
      <c r="A162" s="18" t="str">
        <f t="shared" si="6"/>
        <v>MARV1_11_4A_39</v>
      </c>
      <c r="B162" s="5">
        <v>39</v>
      </c>
      <c r="C162" s="5">
        <v>4</v>
      </c>
      <c r="D162" s="5">
        <v>2</v>
      </c>
      <c r="E162" s="5">
        <v>263</v>
      </c>
      <c r="F162" s="7">
        <v>21.040004880000001</v>
      </c>
      <c r="H162" s="5">
        <v>2</v>
      </c>
      <c r="I162" s="10">
        <v>11</v>
      </c>
      <c r="K162" s="10">
        <v>287</v>
      </c>
      <c r="L162" s="5" t="s">
        <v>22</v>
      </c>
      <c r="Y162">
        <f t="shared" si="7"/>
        <v>0</v>
      </c>
      <c r="Z162">
        <f t="shared" si="8"/>
        <v>24</v>
      </c>
      <c r="AB162" t="s">
        <v>51</v>
      </c>
      <c r="AC162" t="s">
        <v>41</v>
      </c>
      <c r="AD162" t="s">
        <v>99</v>
      </c>
      <c r="AE162" t="s">
        <v>226</v>
      </c>
      <c r="AF162">
        <v>1566</v>
      </c>
      <c r="AG162">
        <v>2516394.8089999999</v>
      </c>
      <c r="AH162">
        <v>6860338.0219999999</v>
      </c>
      <c r="AI162">
        <v>204.51</v>
      </c>
      <c r="AJ162" t="s">
        <v>54</v>
      </c>
    </row>
    <row r="163" spans="1:36" ht="15.95" customHeight="1" x14ac:dyDescent="0.2">
      <c r="A163" s="18" t="str">
        <f t="shared" si="6"/>
        <v>MARV1_11_4A_40</v>
      </c>
      <c r="B163" s="5">
        <v>40</v>
      </c>
      <c r="C163" s="5">
        <v>4</v>
      </c>
      <c r="D163" s="5">
        <v>2</v>
      </c>
      <c r="E163" s="5">
        <v>346</v>
      </c>
      <c r="F163" s="7">
        <v>25.394999389999999</v>
      </c>
      <c r="H163" s="5">
        <v>2</v>
      </c>
      <c r="I163" s="10">
        <v>11</v>
      </c>
      <c r="K163" s="10">
        <v>349</v>
      </c>
      <c r="L163" s="5" t="s">
        <v>24</v>
      </c>
      <c r="Y163">
        <f t="shared" si="7"/>
        <v>0</v>
      </c>
      <c r="Z163">
        <f t="shared" si="8"/>
        <v>3</v>
      </c>
      <c r="AB163" t="s">
        <v>51</v>
      </c>
      <c r="AC163" t="s">
        <v>41</v>
      </c>
      <c r="AD163" t="s">
        <v>99</v>
      </c>
      <c r="AE163" t="s">
        <v>227</v>
      </c>
      <c r="AF163">
        <v>1567</v>
      </c>
      <c r="AG163">
        <v>2516400.7209999999</v>
      </c>
      <c r="AH163">
        <v>6860340.9950000001</v>
      </c>
      <c r="AI163">
        <v>208.60499999999999</v>
      </c>
      <c r="AJ163" t="s">
        <v>54</v>
      </c>
    </row>
    <row r="164" spans="1:36" ht="15.95" customHeight="1" x14ac:dyDescent="0.2">
      <c r="A164" s="18" t="str">
        <f t="shared" si="6"/>
        <v>MARV1_11_4A_42</v>
      </c>
      <c r="B164" s="5">
        <v>42</v>
      </c>
      <c r="C164" s="5">
        <v>4</v>
      </c>
      <c r="D164" s="5">
        <v>2</v>
      </c>
      <c r="E164" s="5">
        <v>272</v>
      </c>
      <c r="F164" s="7">
        <v>21.703997560000001</v>
      </c>
      <c r="H164" s="5">
        <v>2</v>
      </c>
      <c r="I164" s="10">
        <v>11</v>
      </c>
      <c r="K164" s="10">
        <v>283</v>
      </c>
      <c r="L164" s="5" t="s">
        <v>24</v>
      </c>
      <c r="Y164">
        <f t="shared" si="7"/>
        <v>0</v>
      </c>
      <c r="Z164">
        <f t="shared" si="8"/>
        <v>11</v>
      </c>
      <c r="AB164" t="s">
        <v>51</v>
      </c>
      <c r="AC164" t="s">
        <v>41</v>
      </c>
      <c r="AD164" t="s">
        <v>99</v>
      </c>
      <c r="AE164" t="s">
        <v>228</v>
      </c>
      <c r="AF164">
        <v>1568</v>
      </c>
      <c r="AG164">
        <v>2516400.5350000001</v>
      </c>
      <c r="AH164">
        <v>6860344.2489999998</v>
      </c>
      <c r="AI164">
        <v>204.744</v>
      </c>
      <c r="AJ164" t="s">
        <v>54</v>
      </c>
    </row>
    <row r="165" spans="1:36" ht="15.95" customHeight="1" x14ac:dyDescent="0.2">
      <c r="A165" s="18" t="str">
        <f t="shared" si="6"/>
        <v>MARV1_11_4A_83</v>
      </c>
      <c r="B165" s="5">
        <v>83</v>
      </c>
      <c r="C165" s="5">
        <v>4</v>
      </c>
      <c r="D165" s="5">
        <v>2</v>
      </c>
      <c r="E165" s="5">
        <v>338</v>
      </c>
      <c r="F165" s="7">
        <v>23.405011600000002</v>
      </c>
      <c r="H165" s="5">
        <v>2</v>
      </c>
      <c r="I165" s="10" t="s">
        <v>26</v>
      </c>
      <c r="K165" s="10">
        <v>345</v>
      </c>
      <c r="L165" s="5" t="s">
        <v>22</v>
      </c>
      <c r="Y165">
        <f t="shared" si="7"/>
        <v>0</v>
      </c>
      <c r="Z165">
        <f t="shared" si="8"/>
        <v>7</v>
      </c>
      <c r="AB165" t="s">
        <v>59</v>
      </c>
      <c r="AC165" t="s">
        <v>41</v>
      </c>
      <c r="AD165" t="s">
        <v>99</v>
      </c>
      <c r="AE165" t="s">
        <v>229</v>
      </c>
      <c r="AF165">
        <v>1588</v>
      </c>
      <c r="AG165">
        <v>2516401.7220000001</v>
      </c>
      <c r="AH165">
        <v>6860348.6809999999</v>
      </c>
      <c r="AI165">
        <v>206.41499999999999</v>
      </c>
      <c r="AJ165" t="s">
        <v>54</v>
      </c>
    </row>
    <row r="166" spans="1:36" ht="15.95" customHeight="1" x14ac:dyDescent="0.2">
      <c r="A166" s="18" t="str">
        <f t="shared" si="6"/>
        <v>MARV1_11_4A_50</v>
      </c>
      <c r="B166" s="5">
        <v>50</v>
      </c>
      <c r="C166" s="5">
        <v>4</v>
      </c>
      <c r="D166" s="5">
        <v>2</v>
      </c>
      <c r="E166" s="5">
        <v>265</v>
      </c>
      <c r="F166" s="7">
        <v>21.719997559999999</v>
      </c>
      <c r="H166" s="5">
        <v>2</v>
      </c>
      <c r="I166" s="10">
        <v>11</v>
      </c>
      <c r="K166" s="10">
        <v>272</v>
      </c>
      <c r="L166" s="5" t="s">
        <v>22</v>
      </c>
      <c r="Y166">
        <f t="shared" si="7"/>
        <v>0</v>
      </c>
      <c r="Z166">
        <f t="shared" si="8"/>
        <v>7</v>
      </c>
      <c r="AB166" t="s">
        <v>51</v>
      </c>
      <c r="AC166" t="s">
        <v>41</v>
      </c>
      <c r="AD166" t="s">
        <v>99</v>
      </c>
      <c r="AE166" t="s">
        <v>230</v>
      </c>
      <c r="AF166">
        <v>1573</v>
      </c>
      <c r="AG166">
        <v>2516395.727</v>
      </c>
      <c r="AH166">
        <v>6860353.9809999997</v>
      </c>
      <c r="AI166">
        <v>205.26</v>
      </c>
      <c r="AJ166" t="s">
        <v>54</v>
      </c>
    </row>
    <row r="167" spans="1:36" ht="15.95" customHeight="1" x14ac:dyDescent="0.2">
      <c r="A167" s="18" t="str">
        <f t="shared" si="6"/>
        <v>MARV1_11_4A_86</v>
      </c>
      <c r="B167" s="5">
        <v>86</v>
      </c>
      <c r="C167" s="5">
        <v>4</v>
      </c>
      <c r="D167" s="5">
        <v>2</v>
      </c>
      <c r="E167" s="5">
        <v>257</v>
      </c>
      <c r="F167" s="7">
        <v>23.832997559999999</v>
      </c>
      <c r="H167" s="5">
        <v>2</v>
      </c>
      <c r="I167" s="10">
        <v>11</v>
      </c>
      <c r="K167" s="10">
        <v>272</v>
      </c>
      <c r="L167" s="5" t="s">
        <v>22</v>
      </c>
      <c r="Y167">
        <f t="shared" si="7"/>
        <v>0</v>
      </c>
      <c r="Z167">
        <f t="shared" si="8"/>
        <v>15</v>
      </c>
      <c r="AB167" t="s">
        <v>51</v>
      </c>
      <c r="AC167" t="s">
        <v>41</v>
      </c>
      <c r="AD167" t="s">
        <v>99</v>
      </c>
      <c r="AE167" t="s">
        <v>231</v>
      </c>
      <c r="AF167">
        <v>1590</v>
      </c>
      <c r="AG167">
        <v>2516401.5839999998</v>
      </c>
      <c r="AH167">
        <v>6860355.3169999998</v>
      </c>
      <c r="AI167">
        <v>206.87299999999999</v>
      </c>
      <c r="AJ167" t="s">
        <v>54</v>
      </c>
    </row>
    <row r="168" spans="1:36" ht="15.95" customHeight="1" x14ac:dyDescent="0.2">
      <c r="A168" s="18" t="str">
        <f t="shared" si="6"/>
        <v>MARV1_11_4A_88</v>
      </c>
      <c r="B168" s="5">
        <v>88</v>
      </c>
      <c r="C168" s="5">
        <v>4</v>
      </c>
      <c r="D168" s="5">
        <v>2</v>
      </c>
      <c r="E168" s="5">
        <v>324</v>
      </c>
      <c r="F168" s="7">
        <v>24.631007929999999</v>
      </c>
      <c r="H168" s="5">
        <v>2</v>
      </c>
      <c r="I168" s="10">
        <v>11</v>
      </c>
      <c r="K168" s="10">
        <v>335</v>
      </c>
      <c r="L168" s="5" t="s">
        <v>22</v>
      </c>
      <c r="Y168">
        <f t="shared" si="7"/>
        <v>0</v>
      </c>
      <c r="Z168">
        <f t="shared" si="8"/>
        <v>11</v>
      </c>
      <c r="AB168" t="s">
        <v>51</v>
      </c>
      <c r="AC168" t="s">
        <v>41</v>
      </c>
      <c r="AD168" t="s">
        <v>99</v>
      </c>
      <c r="AE168" t="s">
        <v>232</v>
      </c>
      <c r="AF168">
        <v>1592</v>
      </c>
      <c r="AG168">
        <v>2516398.0989999999</v>
      </c>
      <c r="AH168">
        <v>6860360.4759999998</v>
      </c>
      <c r="AI168">
        <v>208.05099999999999</v>
      </c>
      <c r="AJ168" t="s">
        <v>54</v>
      </c>
    </row>
    <row r="169" spans="1:36" ht="15.95" customHeight="1" x14ac:dyDescent="0.2">
      <c r="A169" s="18" t="str">
        <f t="shared" si="6"/>
        <v>MARV1_11_4A_91</v>
      </c>
      <c r="B169" s="5">
        <v>91</v>
      </c>
      <c r="C169" s="5">
        <v>4</v>
      </c>
      <c r="D169" s="5">
        <v>2</v>
      </c>
      <c r="E169" s="5">
        <v>227</v>
      </c>
      <c r="F169" s="7">
        <v>19.075002439999999</v>
      </c>
      <c r="H169" s="5">
        <v>2</v>
      </c>
      <c r="I169" s="10">
        <v>11</v>
      </c>
      <c r="K169" s="10">
        <v>233</v>
      </c>
      <c r="L169" s="5" t="s">
        <v>24</v>
      </c>
      <c r="Y169">
        <f t="shared" si="7"/>
        <v>0</v>
      </c>
      <c r="Z169">
        <f t="shared" si="8"/>
        <v>6</v>
      </c>
      <c r="AB169" t="s">
        <v>51</v>
      </c>
      <c r="AC169" t="s">
        <v>41</v>
      </c>
      <c r="AD169" t="s">
        <v>99</v>
      </c>
      <c r="AE169" t="s">
        <v>233</v>
      </c>
      <c r="AF169">
        <v>1594</v>
      </c>
      <c r="AG169">
        <v>2516397.2310000001</v>
      </c>
      <c r="AH169">
        <v>6860367.2800000003</v>
      </c>
      <c r="AI169">
        <v>202.98500000000001</v>
      </c>
      <c r="AJ169" t="s">
        <v>54</v>
      </c>
    </row>
    <row r="170" spans="1:36" ht="15.95" customHeight="1" x14ac:dyDescent="0.2">
      <c r="A170" s="18" t="str">
        <f t="shared" si="6"/>
        <v>MARV1_11_4A_92</v>
      </c>
      <c r="B170" s="5">
        <v>92</v>
      </c>
      <c r="C170" s="5">
        <v>4</v>
      </c>
      <c r="D170" s="5">
        <v>2</v>
      </c>
      <c r="E170" s="5">
        <v>315</v>
      </c>
      <c r="F170" s="7">
        <v>23.672996950000002</v>
      </c>
      <c r="H170" s="5">
        <v>2</v>
      </c>
      <c r="I170" s="10">
        <v>11</v>
      </c>
      <c r="K170" s="10">
        <v>331</v>
      </c>
      <c r="L170" s="5" t="s">
        <v>22</v>
      </c>
      <c r="Y170">
        <f t="shared" si="7"/>
        <v>0</v>
      </c>
      <c r="Z170">
        <f t="shared" si="8"/>
        <v>16</v>
      </c>
      <c r="AB170" t="s">
        <v>51</v>
      </c>
      <c r="AC170" t="s">
        <v>41</v>
      </c>
      <c r="AD170" t="s">
        <v>99</v>
      </c>
      <c r="AE170" t="s">
        <v>234</v>
      </c>
      <c r="AF170">
        <v>1595</v>
      </c>
      <c r="AG170">
        <v>2516402.2570000002</v>
      </c>
      <c r="AH170">
        <v>6860371.2240000004</v>
      </c>
      <c r="AI170">
        <v>207.07300000000001</v>
      </c>
      <c r="AJ170" t="s">
        <v>54</v>
      </c>
    </row>
    <row r="171" spans="1:36" ht="15.95" customHeight="1" x14ac:dyDescent="0.2">
      <c r="A171" s="18" t="str">
        <f t="shared" si="6"/>
        <v>MARV1_11_4A_93</v>
      </c>
      <c r="B171" s="5">
        <v>93</v>
      </c>
      <c r="C171" s="5">
        <v>4</v>
      </c>
      <c r="D171" s="5">
        <v>2</v>
      </c>
      <c r="E171" s="5">
        <v>228</v>
      </c>
      <c r="F171" s="7">
        <v>20.367009769999999</v>
      </c>
      <c r="H171" s="5">
        <v>2</v>
      </c>
      <c r="I171" s="10">
        <v>11</v>
      </c>
      <c r="K171" s="10">
        <v>247</v>
      </c>
      <c r="L171" s="5" t="s">
        <v>24</v>
      </c>
      <c r="Y171">
        <f t="shared" si="7"/>
        <v>0</v>
      </c>
      <c r="Z171">
        <f t="shared" si="8"/>
        <v>19</v>
      </c>
      <c r="AB171" t="s">
        <v>51</v>
      </c>
      <c r="AC171" t="s">
        <v>41</v>
      </c>
      <c r="AD171" t="s">
        <v>99</v>
      </c>
      <c r="AE171" t="s">
        <v>235</v>
      </c>
      <c r="AF171">
        <v>1596</v>
      </c>
      <c r="AG171">
        <v>2516396.4989999998</v>
      </c>
      <c r="AH171">
        <v>6860371.5970000001</v>
      </c>
      <c r="AI171">
        <v>204.45699999999999</v>
      </c>
      <c r="AJ171" t="s">
        <v>54</v>
      </c>
    </row>
    <row r="172" spans="1:36" ht="15.95" customHeight="1" x14ac:dyDescent="0.2">
      <c r="A172" s="18" t="str">
        <f t="shared" si="6"/>
        <v>MARV1_11_4A_124</v>
      </c>
      <c r="B172" s="5">
        <v>124</v>
      </c>
      <c r="C172" s="5">
        <v>4</v>
      </c>
      <c r="D172" s="5">
        <v>2</v>
      </c>
      <c r="E172" s="5">
        <v>228</v>
      </c>
      <c r="F172" s="7">
        <v>21.437001219999999</v>
      </c>
      <c r="H172" s="5">
        <v>2</v>
      </c>
      <c r="I172" s="10" t="s">
        <v>23</v>
      </c>
      <c r="K172" s="10">
        <v>241</v>
      </c>
      <c r="L172" s="5" t="s">
        <v>22</v>
      </c>
      <c r="Y172">
        <f t="shared" si="7"/>
        <v>0</v>
      </c>
      <c r="Z172">
        <f t="shared" si="8"/>
        <v>13</v>
      </c>
      <c r="AB172" t="s">
        <v>59</v>
      </c>
      <c r="AC172" t="s">
        <v>41</v>
      </c>
      <c r="AD172" t="s">
        <v>99</v>
      </c>
      <c r="AE172" t="s">
        <v>236</v>
      </c>
      <c r="AF172">
        <v>1612</v>
      </c>
      <c r="AG172">
        <v>2516403.9500000002</v>
      </c>
      <c r="AH172">
        <v>6860378.4950000001</v>
      </c>
      <c r="AI172">
        <v>204.56700000000001</v>
      </c>
      <c r="AJ172" t="s">
        <v>54</v>
      </c>
    </row>
    <row r="173" spans="1:36" ht="15.95" customHeight="1" x14ac:dyDescent="0.2">
      <c r="A173" s="18" t="str">
        <f t="shared" si="6"/>
        <v>MARV1_11_4A_96</v>
      </c>
      <c r="B173" s="5">
        <v>96</v>
      </c>
      <c r="C173" s="5">
        <v>4</v>
      </c>
      <c r="D173" s="5">
        <v>2</v>
      </c>
      <c r="E173" s="5">
        <v>262</v>
      </c>
      <c r="F173" s="7">
        <v>19.524999390000001</v>
      </c>
      <c r="H173" s="5">
        <v>2</v>
      </c>
      <c r="I173" s="10" t="s">
        <v>23</v>
      </c>
      <c r="K173" s="10">
        <v>273</v>
      </c>
      <c r="L173" s="5" t="s">
        <v>24</v>
      </c>
      <c r="Y173">
        <f t="shared" si="7"/>
        <v>0</v>
      </c>
      <c r="Z173">
        <f t="shared" si="8"/>
        <v>11</v>
      </c>
      <c r="AB173" t="s">
        <v>59</v>
      </c>
      <c r="AC173" t="s">
        <v>41</v>
      </c>
      <c r="AD173" t="s">
        <v>99</v>
      </c>
      <c r="AE173" t="s">
        <v>237</v>
      </c>
      <c r="AF173">
        <v>1597</v>
      </c>
      <c r="AG173">
        <v>2516398.986</v>
      </c>
      <c r="AH173">
        <v>6860380.4960000003</v>
      </c>
      <c r="AI173">
        <v>203.48500000000001</v>
      </c>
      <c r="AJ173" t="s">
        <v>54</v>
      </c>
    </row>
    <row r="174" spans="1:36" ht="15.95" customHeight="1" x14ac:dyDescent="0.2">
      <c r="A174" s="18" t="str">
        <f t="shared" si="6"/>
        <v>MARV1_11_4A_98</v>
      </c>
      <c r="B174" s="5">
        <v>98</v>
      </c>
      <c r="C174" s="5">
        <v>4</v>
      </c>
      <c r="D174" s="5">
        <v>2</v>
      </c>
      <c r="E174" s="5">
        <v>268</v>
      </c>
      <c r="F174" s="7">
        <v>20.116998779999999</v>
      </c>
      <c r="H174" s="5">
        <v>2</v>
      </c>
      <c r="I174" s="10">
        <v>11</v>
      </c>
      <c r="K174" s="10">
        <v>285</v>
      </c>
      <c r="L174" s="5" t="s">
        <v>24</v>
      </c>
      <c r="Y174">
        <f t="shared" si="7"/>
        <v>0</v>
      </c>
      <c r="Z174">
        <f t="shared" si="8"/>
        <v>17</v>
      </c>
      <c r="AB174" t="s">
        <v>51</v>
      </c>
      <c r="AC174" t="s">
        <v>41</v>
      </c>
      <c r="AD174" t="s">
        <v>99</v>
      </c>
      <c r="AE174" t="s">
        <v>238</v>
      </c>
      <c r="AF174">
        <v>1599</v>
      </c>
      <c r="AG174">
        <v>2516398.219</v>
      </c>
      <c r="AH174">
        <v>6860383.6409999998</v>
      </c>
      <c r="AI174">
        <v>203.93700000000001</v>
      </c>
      <c r="AJ174" t="s">
        <v>54</v>
      </c>
    </row>
    <row r="175" spans="1:36" ht="15.95" customHeight="1" x14ac:dyDescent="0.2">
      <c r="A175" s="18" t="str">
        <f t="shared" si="6"/>
        <v>MARV1_11_4B_254</v>
      </c>
      <c r="B175" s="5">
        <v>254</v>
      </c>
      <c r="C175" s="5">
        <v>4</v>
      </c>
      <c r="D175" s="5">
        <v>2</v>
      </c>
      <c r="E175" s="5">
        <v>223</v>
      </c>
      <c r="F175" s="7">
        <v>20.147001830000001</v>
      </c>
      <c r="H175" s="5">
        <v>2</v>
      </c>
      <c r="I175" s="10">
        <v>11</v>
      </c>
      <c r="K175" s="10">
        <v>245</v>
      </c>
      <c r="L175" s="5" t="s">
        <v>28</v>
      </c>
      <c r="Y175">
        <f t="shared" si="7"/>
        <v>0</v>
      </c>
      <c r="Z175">
        <f t="shared" si="8"/>
        <v>22</v>
      </c>
      <c r="AB175" t="s">
        <v>51</v>
      </c>
      <c r="AC175" t="s">
        <v>40</v>
      </c>
      <c r="AD175" t="s">
        <v>68</v>
      </c>
      <c r="AE175" t="s">
        <v>239</v>
      </c>
      <c r="AF175">
        <v>1680</v>
      </c>
      <c r="AG175">
        <v>2516400.719</v>
      </c>
      <c r="AH175">
        <v>6860386.8439999996</v>
      </c>
      <c r="AI175">
        <v>203.667</v>
      </c>
      <c r="AJ175" t="s">
        <v>54</v>
      </c>
    </row>
    <row r="176" spans="1:36" ht="15.95" customHeight="1" x14ac:dyDescent="0.2">
      <c r="A176" s="18" t="str">
        <f t="shared" si="6"/>
        <v>MARV1_11_4B_232</v>
      </c>
      <c r="B176" s="5">
        <v>232</v>
      </c>
      <c r="C176" s="5">
        <v>4</v>
      </c>
      <c r="D176" s="5">
        <v>2</v>
      </c>
      <c r="E176" s="5">
        <v>323</v>
      </c>
      <c r="F176" s="7">
        <v>22.656001830000001</v>
      </c>
      <c r="H176" s="5">
        <v>2</v>
      </c>
      <c r="I176" s="10" t="s">
        <v>23</v>
      </c>
      <c r="K176" s="10">
        <v>338</v>
      </c>
      <c r="L176" s="5" t="s">
        <v>22</v>
      </c>
      <c r="Y176">
        <f t="shared" si="7"/>
        <v>0</v>
      </c>
      <c r="Z176">
        <f t="shared" si="8"/>
        <v>15</v>
      </c>
      <c r="AB176" t="s">
        <v>59</v>
      </c>
      <c r="AC176" t="s">
        <v>40</v>
      </c>
      <c r="AD176" t="s">
        <v>68</v>
      </c>
      <c r="AE176" t="s">
        <v>240</v>
      </c>
      <c r="AF176">
        <v>1668</v>
      </c>
      <c r="AG176">
        <v>2516397.2450000001</v>
      </c>
      <c r="AH176">
        <v>6860393.1050000004</v>
      </c>
      <c r="AI176">
        <v>206.42599999999999</v>
      </c>
      <c r="AJ176" t="s">
        <v>54</v>
      </c>
    </row>
    <row r="177" spans="1:36" ht="15.95" customHeight="1" x14ac:dyDescent="0.2">
      <c r="A177" s="18" t="str">
        <f t="shared" si="6"/>
        <v>MARV1_11_4B_260</v>
      </c>
      <c r="B177" s="5">
        <v>260</v>
      </c>
      <c r="C177" s="5">
        <v>4</v>
      </c>
      <c r="D177" s="5">
        <v>2</v>
      </c>
      <c r="E177" s="5">
        <v>243</v>
      </c>
      <c r="F177" s="7">
        <v>21.988998779999999</v>
      </c>
      <c r="H177" s="5">
        <v>2</v>
      </c>
      <c r="I177" s="10">
        <v>11</v>
      </c>
      <c r="K177" s="10">
        <v>251</v>
      </c>
      <c r="L177" s="5" t="s">
        <v>24</v>
      </c>
      <c r="Y177">
        <f t="shared" si="7"/>
        <v>0</v>
      </c>
      <c r="Z177">
        <f t="shared" si="8"/>
        <v>8</v>
      </c>
      <c r="AB177" t="s">
        <v>51</v>
      </c>
      <c r="AC177" t="s">
        <v>40</v>
      </c>
      <c r="AD177" t="s">
        <v>68</v>
      </c>
      <c r="AE177" t="s">
        <v>241</v>
      </c>
      <c r="AF177">
        <v>1682</v>
      </c>
      <c r="AG177">
        <v>2516402.5389999999</v>
      </c>
      <c r="AH177">
        <v>6860397.915</v>
      </c>
      <c r="AI177">
        <v>204.809</v>
      </c>
      <c r="AJ177" t="s">
        <v>54</v>
      </c>
    </row>
    <row r="178" spans="1:36" ht="15.95" customHeight="1" x14ac:dyDescent="0.2">
      <c r="A178" s="18" t="str">
        <f t="shared" si="6"/>
        <v>MARV1_11_4B_261</v>
      </c>
      <c r="B178" s="5">
        <v>261</v>
      </c>
      <c r="C178" s="5">
        <v>4</v>
      </c>
      <c r="D178" s="5">
        <v>2</v>
      </c>
      <c r="E178" s="5">
        <v>327</v>
      </c>
      <c r="F178" s="7">
        <v>22.974999390000001</v>
      </c>
      <c r="H178" s="5">
        <v>2</v>
      </c>
      <c r="I178" s="10">
        <v>11</v>
      </c>
      <c r="K178" s="10">
        <v>340</v>
      </c>
      <c r="L178" s="5" t="s">
        <v>22</v>
      </c>
      <c r="V178" s="5" t="s">
        <v>34</v>
      </c>
      <c r="Y178">
        <f t="shared" si="7"/>
        <v>0</v>
      </c>
      <c r="Z178">
        <f t="shared" si="8"/>
        <v>13</v>
      </c>
      <c r="AB178" t="s">
        <v>51</v>
      </c>
      <c r="AC178" t="s">
        <v>40</v>
      </c>
      <c r="AD178" t="s">
        <v>68</v>
      </c>
      <c r="AE178" t="s">
        <v>242</v>
      </c>
      <c r="AF178">
        <v>1683</v>
      </c>
      <c r="AG178">
        <v>2516400.111</v>
      </c>
      <c r="AH178">
        <v>6860400.0630000001</v>
      </c>
      <c r="AI178">
        <v>206.185</v>
      </c>
      <c r="AJ178" t="s">
        <v>54</v>
      </c>
    </row>
    <row r="179" spans="1:36" ht="15.95" customHeight="1" x14ac:dyDescent="0.2">
      <c r="A179" s="18" t="str">
        <f t="shared" si="6"/>
        <v>MARV1_11_4B_263</v>
      </c>
      <c r="B179" s="5">
        <v>263</v>
      </c>
      <c r="C179" s="5">
        <v>4</v>
      </c>
      <c r="D179" s="5">
        <v>1</v>
      </c>
      <c r="E179" s="5">
        <v>215</v>
      </c>
      <c r="F179" s="7">
        <v>21.679002440000001</v>
      </c>
      <c r="H179" s="5">
        <v>1</v>
      </c>
      <c r="I179" s="10">
        <v>11</v>
      </c>
      <c r="K179" s="10">
        <v>228</v>
      </c>
      <c r="Y179">
        <f t="shared" si="7"/>
        <v>0</v>
      </c>
      <c r="Z179">
        <f t="shared" si="8"/>
        <v>13</v>
      </c>
      <c r="AB179" t="s">
        <v>51</v>
      </c>
      <c r="AC179" t="s">
        <v>40</v>
      </c>
      <c r="AD179" t="s">
        <v>68</v>
      </c>
      <c r="AE179" t="s">
        <v>243</v>
      </c>
      <c r="AF179">
        <v>1685</v>
      </c>
      <c r="AG179">
        <v>2516398.233</v>
      </c>
      <c r="AH179">
        <v>6860402.4740000004</v>
      </c>
      <c r="AI179">
        <v>205.089</v>
      </c>
      <c r="AJ179" t="s">
        <v>54</v>
      </c>
    </row>
    <row r="180" spans="1:36" ht="15.95" customHeight="1" x14ac:dyDescent="0.2">
      <c r="A180" s="18" t="str">
        <f t="shared" si="6"/>
        <v>MARV1_11_4B_868</v>
      </c>
      <c r="B180" s="5">
        <v>868</v>
      </c>
      <c r="C180" s="5">
        <v>4</v>
      </c>
      <c r="D180" s="5">
        <v>2</v>
      </c>
      <c r="E180" s="5">
        <v>115</v>
      </c>
      <c r="H180" s="5">
        <v>2</v>
      </c>
      <c r="I180" s="10">
        <v>11</v>
      </c>
      <c r="K180" s="10">
        <v>123</v>
      </c>
      <c r="L180" s="5" t="s">
        <v>22</v>
      </c>
      <c r="Y180">
        <f t="shared" si="7"/>
        <v>0</v>
      </c>
      <c r="Z180">
        <f t="shared" si="8"/>
        <v>8</v>
      </c>
      <c r="AB180" t="s">
        <v>51</v>
      </c>
      <c r="AC180" t="s">
        <v>40</v>
      </c>
      <c r="AD180" t="s">
        <v>68</v>
      </c>
      <c r="AE180" t="s">
        <v>244</v>
      </c>
      <c r="AF180">
        <v>1750</v>
      </c>
      <c r="AG180">
        <v>2516399.59</v>
      </c>
      <c r="AH180">
        <v>6860402.8300000001</v>
      </c>
      <c r="AI180">
        <v>194.48500000000001</v>
      </c>
      <c r="AJ180" t="s">
        <v>74</v>
      </c>
    </row>
    <row r="181" spans="1:36" ht="15.95" customHeight="1" x14ac:dyDescent="0.2">
      <c r="A181" s="18" t="str">
        <f t="shared" si="6"/>
        <v>MARV1_11_4B_264</v>
      </c>
      <c r="B181" s="5">
        <v>264</v>
      </c>
      <c r="C181" s="5">
        <v>4</v>
      </c>
      <c r="D181" s="5">
        <v>2</v>
      </c>
      <c r="E181" s="5">
        <v>179</v>
      </c>
      <c r="F181" s="7">
        <v>18.773005489999999</v>
      </c>
      <c r="H181" s="5">
        <v>2</v>
      </c>
      <c r="I181" s="10" t="s">
        <v>23</v>
      </c>
      <c r="K181" s="10">
        <v>188</v>
      </c>
      <c r="L181" s="5" t="s">
        <v>22</v>
      </c>
      <c r="Y181">
        <f t="shared" si="7"/>
        <v>0</v>
      </c>
      <c r="Z181">
        <f t="shared" si="8"/>
        <v>9</v>
      </c>
      <c r="AB181" t="s">
        <v>59</v>
      </c>
      <c r="AC181" t="s">
        <v>40</v>
      </c>
      <c r="AD181" t="s">
        <v>68</v>
      </c>
      <c r="AE181" t="s">
        <v>245</v>
      </c>
      <c r="AF181">
        <v>1686</v>
      </c>
      <c r="AG181">
        <v>2516401.608</v>
      </c>
      <c r="AH181">
        <v>6860403.8049999997</v>
      </c>
      <c r="AI181">
        <v>201.63300000000001</v>
      </c>
      <c r="AJ181" t="s">
        <v>54</v>
      </c>
    </row>
    <row r="182" spans="1:36" ht="15.95" customHeight="1" x14ac:dyDescent="0.2">
      <c r="A182" s="18" t="str">
        <f t="shared" si="6"/>
        <v>MARV1_11_4B_867</v>
      </c>
      <c r="B182" s="5">
        <v>867</v>
      </c>
      <c r="C182" s="5">
        <v>4</v>
      </c>
      <c r="D182" s="5">
        <v>2</v>
      </c>
      <c r="E182" s="5">
        <v>81</v>
      </c>
      <c r="F182" s="7">
        <v>7.8670109860000004</v>
      </c>
      <c r="H182" s="5">
        <v>2</v>
      </c>
      <c r="I182" s="10">
        <v>11</v>
      </c>
      <c r="K182" s="10">
        <v>89</v>
      </c>
      <c r="L182" s="5" t="s">
        <v>22</v>
      </c>
      <c r="Y182">
        <f t="shared" si="7"/>
        <v>0</v>
      </c>
      <c r="Z182">
        <f t="shared" si="8"/>
        <v>8</v>
      </c>
      <c r="AB182" t="s">
        <v>51</v>
      </c>
      <c r="AC182" t="s">
        <v>40</v>
      </c>
      <c r="AD182" t="s">
        <v>68</v>
      </c>
      <c r="AE182" t="s">
        <v>246</v>
      </c>
      <c r="AF182">
        <v>1749</v>
      </c>
      <c r="AG182">
        <v>2516397.568</v>
      </c>
      <c r="AH182">
        <v>6860405.7410000004</v>
      </c>
      <c r="AI182">
        <v>191.23699999999999</v>
      </c>
      <c r="AJ182" t="s">
        <v>54</v>
      </c>
    </row>
    <row r="183" spans="1:36" ht="15.95" customHeight="1" x14ac:dyDescent="0.2">
      <c r="A183" s="18" t="str">
        <f t="shared" si="6"/>
        <v>MARV1_11_4B_265</v>
      </c>
      <c r="B183" s="5">
        <v>265</v>
      </c>
      <c r="C183" s="5">
        <v>4</v>
      </c>
      <c r="D183" s="5">
        <v>2</v>
      </c>
      <c r="E183" s="5">
        <v>266</v>
      </c>
      <c r="F183" s="7">
        <v>20.230996950000002</v>
      </c>
      <c r="H183" s="5">
        <v>2</v>
      </c>
      <c r="I183" s="10">
        <v>11</v>
      </c>
      <c r="K183" s="10">
        <v>277</v>
      </c>
      <c r="L183" s="5" t="s">
        <v>22</v>
      </c>
      <c r="Y183">
        <f t="shared" si="7"/>
        <v>0</v>
      </c>
      <c r="Z183">
        <f t="shared" si="8"/>
        <v>11</v>
      </c>
      <c r="AB183" t="s">
        <v>51</v>
      </c>
      <c r="AC183" t="s">
        <v>40</v>
      </c>
      <c r="AD183" t="s">
        <v>68</v>
      </c>
      <c r="AE183" t="s">
        <v>247</v>
      </c>
      <c r="AF183">
        <v>1687</v>
      </c>
      <c r="AG183">
        <v>2516402.2230000002</v>
      </c>
      <c r="AH183">
        <v>6860405.8720000004</v>
      </c>
      <c r="AI183">
        <v>202.881</v>
      </c>
      <c r="AJ183" t="s">
        <v>54</v>
      </c>
    </row>
    <row r="184" spans="1:36" ht="15.95" customHeight="1" x14ac:dyDescent="0.2">
      <c r="A184" s="18" t="str">
        <f t="shared" si="6"/>
        <v>MARV1_11_4B_846</v>
      </c>
      <c r="B184" s="5">
        <v>846</v>
      </c>
      <c r="C184" s="5">
        <v>4</v>
      </c>
      <c r="D184" s="5">
        <v>2</v>
      </c>
      <c r="E184" s="5">
        <v>183</v>
      </c>
      <c r="F184" s="7">
        <v>17.597999389999998</v>
      </c>
      <c r="H184" s="5">
        <v>2</v>
      </c>
      <c r="I184" s="10">
        <v>11</v>
      </c>
      <c r="K184" s="10">
        <v>218</v>
      </c>
      <c r="L184" s="5" t="s">
        <v>22</v>
      </c>
      <c r="Y184">
        <f t="shared" si="7"/>
        <v>0</v>
      </c>
      <c r="Z184">
        <f t="shared" si="8"/>
        <v>35</v>
      </c>
      <c r="AB184" t="s">
        <v>51</v>
      </c>
      <c r="AC184" t="s">
        <v>40</v>
      </c>
      <c r="AD184" t="s">
        <v>68</v>
      </c>
      <c r="AE184" t="s">
        <v>248</v>
      </c>
      <c r="AF184">
        <v>1743</v>
      </c>
      <c r="AG184">
        <v>2516397.4410000001</v>
      </c>
      <c r="AH184">
        <v>6860410.7170000002</v>
      </c>
      <c r="AI184">
        <v>200.55799999999999</v>
      </c>
      <c r="AJ184" t="s">
        <v>54</v>
      </c>
    </row>
    <row r="185" spans="1:36" ht="15.95" customHeight="1" x14ac:dyDescent="0.2">
      <c r="A185" s="18" t="str">
        <f t="shared" si="6"/>
        <v>MARV1_11_4B_847</v>
      </c>
      <c r="B185" s="5">
        <v>847</v>
      </c>
      <c r="C185" s="5">
        <v>4</v>
      </c>
      <c r="D185" s="5">
        <v>2</v>
      </c>
      <c r="E185" s="5">
        <v>212</v>
      </c>
      <c r="F185" s="7">
        <v>19.52000305</v>
      </c>
      <c r="H185" s="5">
        <v>2</v>
      </c>
      <c r="I185" s="10" t="s">
        <v>23</v>
      </c>
      <c r="K185" s="10">
        <v>224</v>
      </c>
      <c r="L185" s="5" t="s">
        <v>22</v>
      </c>
      <c r="Y185">
        <f t="shared" si="7"/>
        <v>0</v>
      </c>
      <c r="Z185">
        <f t="shared" si="8"/>
        <v>12</v>
      </c>
      <c r="AB185" t="s">
        <v>59</v>
      </c>
      <c r="AC185" t="s">
        <v>40</v>
      </c>
      <c r="AD185" t="s">
        <v>68</v>
      </c>
      <c r="AE185" t="s">
        <v>249</v>
      </c>
      <c r="AF185">
        <v>1744</v>
      </c>
      <c r="AG185">
        <v>2516402.7310000001</v>
      </c>
      <c r="AH185">
        <v>6860410.8300000001</v>
      </c>
      <c r="AI185">
        <v>201.57</v>
      </c>
      <c r="AJ185" t="s">
        <v>54</v>
      </c>
    </row>
    <row r="186" spans="1:36" ht="15.95" customHeight="1" x14ac:dyDescent="0.2">
      <c r="A186" s="18" t="str">
        <f t="shared" si="6"/>
        <v>MARV1_11_4B_848</v>
      </c>
      <c r="B186" s="5">
        <v>848</v>
      </c>
      <c r="C186" s="5">
        <v>4</v>
      </c>
      <c r="D186" s="5">
        <v>2</v>
      </c>
      <c r="E186" s="5">
        <v>66</v>
      </c>
      <c r="H186" s="5">
        <v>2</v>
      </c>
      <c r="I186" s="10" t="s">
        <v>27</v>
      </c>
      <c r="K186" s="10">
        <v>72</v>
      </c>
      <c r="L186" s="5" t="s">
        <v>22</v>
      </c>
      <c r="Y186">
        <f t="shared" si="7"/>
        <v>0</v>
      </c>
      <c r="Z186">
        <f t="shared" si="8"/>
        <v>6</v>
      </c>
      <c r="AB186" t="s">
        <v>59</v>
      </c>
      <c r="AC186" t="s">
        <v>40</v>
      </c>
      <c r="AD186" t="s">
        <v>68</v>
      </c>
      <c r="AE186" t="s">
        <v>250</v>
      </c>
      <c r="AF186">
        <v>1745</v>
      </c>
      <c r="AG186">
        <v>2516404.02</v>
      </c>
      <c r="AH186">
        <v>6860411.7000000002</v>
      </c>
      <c r="AI186">
        <v>187.46899999999999</v>
      </c>
      <c r="AJ186" t="s">
        <v>74</v>
      </c>
    </row>
    <row r="187" spans="1:36" ht="15.95" customHeight="1" x14ac:dyDescent="0.2">
      <c r="A187" s="18" t="str">
        <f t="shared" si="6"/>
        <v>MARV1_11_4B_845</v>
      </c>
      <c r="B187" s="5">
        <v>845</v>
      </c>
      <c r="C187" s="5">
        <v>4</v>
      </c>
      <c r="D187" s="5">
        <v>2</v>
      </c>
      <c r="E187" s="5">
        <v>123</v>
      </c>
      <c r="F187" s="7">
        <v>12.453008540000001</v>
      </c>
      <c r="H187" s="5">
        <v>2</v>
      </c>
      <c r="I187" s="10">
        <v>11</v>
      </c>
      <c r="K187" s="10">
        <v>131</v>
      </c>
      <c r="L187" s="5" t="s">
        <v>22</v>
      </c>
      <c r="Y187">
        <f t="shared" si="7"/>
        <v>0</v>
      </c>
      <c r="Z187">
        <f t="shared" si="8"/>
        <v>8</v>
      </c>
      <c r="AB187" t="s">
        <v>51</v>
      </c>
      <c r="AC187" t="s">
        <v>40</v>
      </c>
      <c r="AD187" t="s">
        <v>68</v>
      </c>
      <c r="AE187" t="s">
        <v>251</v>
      </c>
      <c r="AF187">
        <v>1742</v>
      </c>
      <c r="AG187">
        <v>2516397.3480000002</v>
      </c>
      <c r="AH187">
        <v>6860413.8509999998</v>
      </c>
      <c r="AI187">
        <v>195.01300000000001</v>
      </c>
      <c r="AJ187" t="s">
        <v>54</v>
      </c>
    </row>
    <row r="188" spans="1:36" ht="15.95" customHeight="1" x14ac:dyDescent="0.2">
      <c r="A188" s="18" t="str">
        <f t="shared" si="6"/>
        <v>MARV1_11_4B_269</v>
      </c>
      <c r="B188" s="5">
        <v>269</v>
      </c>
      <c r="C188" s="5">
        <v>4</v>
      </c>
      <c r="D188" s="5">
        <v>2</v>
      </c>
      <c r="E188" s="5">
        <v>229</v>
      </c>
      <c r="F188" s="7">
        <v>20.586010380000001</v>
      </c>
      <c r="H188" s="5">
        <v>2</v>
      </c>
      <c r="I188" s="10">
        <v>23</v>
      </c>
      <c r="Y188">
        <f t="shared" si="7"/>
        <v>0</v>
      </c>
      <c r="Z188">
        <f t="shared" si="8"/>
        <v>-229</v>
      </c>
      <c r="AB188" t="s">
        <v>125</v>
      </c>
      <c r="AC188" t="s">
        <v>40</v>
      </c>
      <c r="AD188" t="s">
        <v>68</v>
      </c>
      <c r="AE188" t="s">
        <v>252</v>
      </c>
      <c r="AF188">
        <v>1689</v>
      </c>
      <c r="AG188">
        <v>2516399.71</v>
      </c>
      <c r="AH188">
        <v>6860414.9699999997</v>
      </c>
      <c r="AI188">
        <v>202.316</v>
      </c>
      <c r="AJ188" t="s">
        <v>54</v>
      </c>
    </row>
    <row r="189" spans="1:36" ht="15.95" customHeight="1" x14ac:dyDescent="0.2">
      <c r="A189" s="18" t="str">
        <f t="shared" si="6"/>
        <v>MARV1_11_4B_838</v>
      </c>
      <c r="B189" s="5">
        <v>838</v>
      </c>
      <c r="C189" s="5">
        <v>4</v>
      </c>
      <c r="D189" s="5">
        <v>2</v>
      </c>
      <c r="E189" s="5">
        <v>284</v>
      </c>
      <c r="F189" s="7">
        <v>25.488010989999999</v>
      </c>
      <c r="H189" s="5">
        <v>2</v>
      </c>
      <c r="I189" s="10">
        <v>11</v>
      </c>
      <c r="K189" s="10">
        <v>310</v>
      </c>
      <c r="L189" s="5" t="s">
        <v>22</v>
      </c>
      <c r="Y189">
        <f t="shared" si="7"/>
        <v>0</v>
      </c>
      <c r="Z189">
        <f t="shared" si="8"/>
        <v>26</v>
      </c>
      <c r="AB189" t="s">
        <v>51</v>
      </c>
      <c r="AC189" t="s">
        <v>40</v>
      </c>
      <c r="AD189" t="s">
        <v>68</v>
      </c>
      <c r="AE189" t="s">
        <v>253</v>
      </c>
      <c r="AF189">
        <v>1737</v>
      </c>
      <c r="AG189">
        <v>2516404.2250000001</v>
      </c>
      <c r="AH189">
        <v>6860420.1069999998</v>
      </c>
      <c r="AI189">
        <v>206.358</v>
      </c>
      <c r="AJ189" t="s">
        <v>54</v>
      </c>
    </row>
    <row r="190" spans="1:36" ht="15.95" customHeight="1" x14ac:dyDescent="0.2">
      <c r="A190" s="18" t="str">
        <f t="shared" si="6"/>
        <v>MARV1_11_4B_839</v>
      </c>
      <c r="B190" s="5">
        <v>839</v>
      </c>
      <c r="C190" s="5">
        <v>4</v>
      </c>
      <c r="D190" s="5">
        <v>2</v>
      </c>
      <c r="E190" s="5">
        <v>266</v>
      </c>
      <c r="F190" s="7">
        <v>22.098007320000001</v>
      </c>
      <c r="H190" s="5">
        <v>2</v>
      </c>
      <c r="I190" s="10">
        <v>11</v>
      </c>
      <c r="K190" s="10">
        <v>291</v>
      </c>
      <c r="L190" s="5" t="s">
        <v>22</v>
      </c>
      <c r="Y190">
        <f t="shared" si="7"/>
        <v>0</v>
      </c>
      <c r="Z190">
        <f t="shared" si="8"/>
        <v>25</v>
      </c>
      <c r="AB190" t="s">
        <v>51</v>
      </c>
      <c r="AC190" t="s">
        <v>40</v>
      </c>
      <c r="AD190" t="s">
        <v>68</v>
      </c>
      <c r="AE190" t="s">
        <v>254</v>
      </c>
      <c r="AF190">
        <v>1738</v>
      </c>
      <c r="AG190">
        <v>2516400.1209999998</v>
      </c>
      <c r="AH190">
        <v>6860421.4510000004</v>
      </c>
      <c r="AI190">
        <v>203.62799999999999</v>
      </c>
      <c r="AJ190" t="s">
        <v>54</v>
      </c>
    </row>
    <row r="191" spans="1:36" ht="15.95" customHeight="1" x14ac:dyDescent="0.2">
      <c r="A191" s="18" t="str">
        <f t="shared" si="6"/>
        <v>MARV1_11_4B_840</v>
      </c>
      <c r="B191" s="5">
        <v>840</v>
      </c>
      <c r="C191" s="5">
        <v>4</v>
      </c>
      <c r="D191" s="5">
        <v>2</v>
      </c>
      <c r="E191" s="5">
        <v>252</v>
      </c>
      <c r="F191" s="7">
        <v>20.024000000000001</v>
      </c>
      <c r="H191" s="5">
        <v>2</v>
      </c>
      <c r="I191" s="10">
        <v>11</v>
      </c>
      <c r="K191" s="10">
        <v>263</v>
      </c>
      <c r="L191" s="5" t="s">
        <v>24</v>
      </c>
      <c r="Y191">
        <f t="shared" si="7"/>
        <v>0</v>
      </c>
      <c r="Z191">
        <f t="shared" si="8"/>
        <v>11</v>
      </c>
      <c r="AB191" t="s">
        <v>51</v>
      </c>
      <c r="AC191" t="s">
        <v>40</v>
      </c>
      <c r="AD191" t="s">
        <v>68</v>
      </c>
      <c r="AE191" t="s">
        <v>255</v>
      </c>
      <c r="AF191">
        <v>1739</v>
      </c>
      <c r="AG191">
        <v>2516396.6230000001</v>
      </c>
      <c r="AH191">
        <v>6860423.432</v>
      </c>
      <c r="AI191">
        <v>202.124</v>
      </c>
      <c r="AJ191" t="s">
        <v>54</v>
      </c>
    </row>
    <row r="192" spans="1:36" ht="15.95" customHeight="1" x14ac:dyDescent="0.2">
      <c r="A192" s="18" t="str">
        <f t="shared" si="6"/>
        <v>MARV1_11_4B_303</v>
      </c>
      <c r="B192" s="5">
        <v>303</v>
      </c>
      <c r="C192" s="5">
        <v>4</v>
      </c>
      <c r="D192" s="5">
        <v>2</v>
      </c>
      <c r="E192" s="5">
        <v>203</v>
      </c>
      <c r="F192" s="7">
        <v>19.19600427</v>
      </c>
      <c r="H192" s="5">
        <v>2</v>
      </c>
      <c r="I192" s="10">
        <v>11</v>
      </c>
      <c r="K192" s="10">
        <v>220</v>
      </c>
      <c r="L192" s="5" t="s">
        <v>22</v>
      </c>
      <c r="Y192">
        <f t="shared" si="7"/>
        <v>0</v>
      </c>
      <c r="Z192">
        <f t="shared" si="8"/>
        <v>17</v>
      </c>
      <c r="AB192" t="s">
        <v>51</v>
      </c>
      <c r="AC192" t="s">
        <v>40</v>
      </c>
      <c r="AD192" t="s">
        <v>68</v>
      </c>
      <c r="AE192" t="s">
        <v>256</v>
      </c>
      <c r="AF192">
        <v>1705</v>
      </c>
      <c r="AG192">
        <v>2516402.7340000002</v>
      </c>
      <c r="AH192">
        <v>6860430.227</v>
      </c>
      <c r="AI192">
        <v>200.77600000000001</v>
      </c>
      <c r="AJ192" t="s">
        <v>54</v>
      </c>
    </row>
    <row r="193" spans="1:36" ht="15.95" customHeight="1" x14ac:dyDescent="0.2">
      <c r="A193" s="18" t="str">
        <f t="shared" si="6"/>
        <v>MARV1_11_4C_418</v>
      </c>
      <c r="B193" s="5">
        <v>418</v>
      </c>
      <c r="C193" s="5">
        <v>4</v>
      </c>
      <c r="D193" s="5">
        <v>2</v>
      </c>
      <c r="E193" s="5">
        <v>260</v>
      </c>
      <c r="F193" s="7">
        <v>23.737004880000001</v>
      </c>
      <c r="H193" s="5">
        <v>2</v>
      </c>
      <c r="I193" s="10">
        <v>11</v>
      </c>
      <c r="K193" s="10">
        <v>277</v>
      </c>
      <c r="L193" s="5" t="s">
        <v>22</v>
      </c>
      <c r="Y193">
        <f t="shared" si="7"/>
        <v>0</v>
      </c>
      <c r="Z193">
        <f t="shared" si="8"/>
        <v>17</v>
      </c>
      <c r="AB193" t="s">
        <v>51</v>
      </c>
      <c r="AC193" t="s">
        <v>39</v>
      </c>
      <c r="AD193" t="s">
        <v>52</v>
      </c>
      <c r="AE193" t="s">
        <v>257</v>
      </c>
      <c r="AF193">
        <v>1784</v>
      </c>
      <c r="AG193">
        <v>2516395.6710000001</v>
      </c>
      <c r="AH193">
        <v>6860435.9879999999</v>
      </c>
      <c r="AI193">
        <v>206.20699999999999</v>
      </c>
      <c r="AJ193" t="s">
        <v>54</v>
      </c>
    </row>
    <row r="194" spans="1:36" ht="15.95" customHeight="1" x14ac:dyDescent="0.2">
      <c r="A194" s="18" t="str">
        <f t="shared" si="6"/>
        <v>MARV1_11_4B_306</v>
      </c>
      <c r="B194" s="5">
        <v>306</v>
      </c>
      <c r="C194" s="5">
        <v>4</v>
      </c>
      <c r="D194" s="5">
        <v>2</v>
      </c>
      <c r="E194" s="5">
        <v>274</v>
      </c>
      <c r="F194" s="7">
        <v>24.178010990000001</v>
      </c>
      <c r="H194" s="5">
        <v>2</v>
      </c>
      <c r="I194" s="10">
        <v>11</v>
      </c>
      <c r="K194" s="10">
        <v>293</v>
      </c>
      <c r="L194" s="5" t="s">
        <v>22</v>
      </c>
      <c r="Y194">
        <f t="shared" si="7"/>
        <v>0</v>
      </c>
      <c r="Z194">
        <f t="shared" si="8"/>
        <v>19</v>
      </c>
      <c r="AB194" t="s">
        <v>51</v>
      </c>
      <c r="AC194" t="s">
        <v>40</v>
      </c>
      <c r="AD194" t="s">
        <v>68</v>
      </c>
      <c r="AE194" t="s">
        <v>258</v>
      </c>
      <c r="AF194">
        <v>1707</v>
      </c>
      <c r="AG194">
        <v>2516402.4500000002</v>
      </c>
      <c r="AH194">
        <v>6860436.1090000002</v>
      </c>
      <c r="AI194">
        <v>205.798</v>
      </c>
      <c r="AJ194" t="s">
        <v>54</v>
      </c>
    </row>
    <row r="195" spans="1:36" ht="15.95" customHeight="1" x14ac:dyDescent="0.2">
      <c r="A195" s="18" t="str">
        <f t="shared" ref="A195:A258" si="9">AE195</f>
        <v>MARV1_11_4C_446</v>
      </c>
      <c r="B195" s="5">
        <v>446</v>
      </c>
      <c r="C195" s="5">
        <v>4</v>
      </c>
      <c r="D195" s="5">
        <v>2</v>
      </c>
      <c r="E195" s="5">
        <v>225</v>
      </c>
      <c r="F195" s="7">
        <v>20.923005490000001</v>
      </c>
      <c r="H195" s="5">
        <v>2</v>
      </c>
      <c r="I195" s="10">
        <v>11</v>
      </c>
      <c r="K195" s="10">
        <v>234</v>
      </c>
      <c r="L195" s="5" t="s">
        <v>22</v>
      </c>
      <c r="Y195">
        <f t="shared" ref="Y195:Y258" si="10">H195-D195</f>
        <v>0</v>
      </c>
      <c r="Z195">
        <f t="shared" ref="Z195:Z258" si="11">K195-E195</f>
        <v>9</v>
      </c>
      <c r="AB195" t="s">
        <v>51</v>
      </c>
      <c r="AC195" t="s">
        <v>39</v>
      </c>
      <c r="AD195" t="s">
        <v>52</v>
      </c>
      <c r="AE195" t="s">
        <v>259</v>
      </c>
      <c r="AF195">
        <v>1800</v>
      </c>
      <c r="AG195">
        <v>2516400.6469999999</v>
      </c>
      <c r="AH195">
        <v>6860442.7879999997</v>
      </c>
      <c r="AI195">
        <v>203.03299999999999</v>
      </c>
      <c r="AJ195" t="s">
        <v>54</v>
      </c>
    </row>
    <row r="196" spans="1:36" ht="15.95" customHeight="1" x14ac:dyDescent="0.2">
      <c r="A196" s="18" t="str">
        <f t="shared" si="9"/>
        <v>MARV1_11_4C_826</v>
      </c>
      <c r="B196" s="5">
        <v>826</v>
      </c>
      <c r="C196" s="5">
        <v>4</v>
      </c>
      <c r="D196" s="5">
        <v>2</v>
      </c>
      <c r="E196" s="5">
        <v>155</v>
      </c>
      <c r="F196" s="7">
        <v>11.71700427</v>
      </c>
      <c r="H196" s="5">
        <v>2</v>
      </c>
      <c r="I196" s="10" t="s">
        <v>27</v>
      </c>
      <c r="K196" s="10">
        <v>163</v>
      </c>
      <c r="L196" s="5" t="s">
        <v>22</v>
      </c>
      <c r="Y196">
        <f t="shared" si="10"/>
        <v>0</v>
      </c>
      <c r="Z196">
        <f t="shared" si="11"/>
        <v>8</v>
      </c>
      <c r="AB196" t="s">
        <v>59</v>
      </c>
      <c r="AC196" t="s">
        <v>39</v>
      </c>
      <c r="AD196" t="s">
        <v>52</v>
      </c>
      <c r="AE196" t="s">
        <v>260</v>
      </c>
      <c r="AF196">
        <v>1832</v>
      </c>
      <c r="AG196">
        <v>2516396.997</v>
      </c>
      <c r="AH196">
        <v>6860443.2130000005</v>
      </c>
      <c r="AI196">
        <v>194.047</v>
      </c>
      <c r="AJ196" t="s">
        <v>54</v>
      </c>
    </row>
    <row r="197" spans="1:36" ht="15.95" customHeight="1" x14ac:dyDescent="0.2">
      <c r="A197" s="18" t="str">
        <f t="shared" si="9"/>
        <v>MARV1_11_4C_448</v>
      </c>
      <c r="B197" s="5">
        <v>448</v>
      </c>
      <c r="C197" s="5">
        <v>4</v>
      </c>
      <c r="D197" s="5">
        <v>2</v>
      </c>
      <c r="E197" s="5">
        <v>272</v>
      </c>
      <c r="F197" s="7">
        <v>22.916004879999999</v>
      </c>
      <c r="H197" s="5">
        <v>2</v>
      </c>
      <c r="I197" s="10">
        <v>11</v>
      </c>
      <c r="K197" s="10">
        <v>293</v>
      </c>
      <c r="L197" s="5" t="s">
        <v>24</v>
      </c>
      <c r="Y197">
        <f t="shared" si="10"/>
        <v>0</v>
      </c>
      <c r="Z197">
        <f t="shared" si="11"/>
        <v>21</v>
      </c>
      <c r="AB197" t="s">
        <v>51</v>
      </c>
      <c r="AC197" t="s">
        <v>39</v>
      </c>
      <c r="AD197" t="s">
        <v>52</v>
      </c>
      <c r="AE197" t="s">
        <v>261</v>
      </c>
      <c r="AF197">
        <v>1801</v>
      </c>
      <c r="AG197">
        <v>2516399.1179999998</v>
      </c>
      <c r="AH197">
        <v>6860447.2010000004</v>
      </c>
      <c r="AI197">
        <v>204.886</v>
      </c>
      <c r="AJ197" t="s">
        <v>54</v>
      </c>
    </row>
    <row r="198" spans="1:36" ht="15.95" customHeight="1" x14ac:dyDescent="0.2">
      <c r="A198" s="18" t="str">
        <f t="shared" si="9"/>
        <v>MARV1_11_4C_450</v>
      </c>
      <c r="B198" s="5">
        <v>450</v>
      </c>
      <c r="C198" s="5">
        <v>4</v>
      </c>
      <c r="D198" s="5">
        <v>2</v>
      </c>
      <c r="E198" s="5">
        <v>296</v>
      </c>
      <c r="F198" s="7">
        <v>24.790010989999999</v>
      </c>
      <c r="H198" s="5">
        <v>2</v>
      </c>
      <c r="I198" s="10">
        <v>11</v>
      </c>
      <c r="K198" s="10">
        <v>313</v>
      </c>
      <c r="L198" s="5" t="s">
        <v>24</v>
      </c>
      <c r="Y198">
        <f t="shared" si="10"/>
        <v>0</v>
      </c>
      <c r="Z198">
        <f t="shared" si="11"/>
        <v>17</v>
      </c>
      <c r="AB198" t="s">
        <v>51</v>
      </c>
      <c r="AC198" t="s">
        <v>39</v>
      </c>
      <c r="AD198" t="s">
        <v>52</v>
      </c>
      <c r="AE198" t="s">
        <v>262</v>
      </c>
      <c r="AF198">
        <v>1802</v>
      </c>
      <c r="AG198">
        <v>2516402.4720000001</v>
      </c>
      <c r="AH198">
        <v>6860449.2560000001</v>
      </c>
      <c r="AI198">
        <v>206.41</v>
      </c>
      <c r="AJ198" t="s">
        <v>54</v>
      </c>
    </row>
    <row r="199" spans="1:36" ht="15.95" customHeight="1" x14ac:dyDescent="0.2">
      <c r="A199" s="18" t="str">
        <f t="shared" si="9"/>
        <v>MARV1_11_4C_451</v>
      </c>
      <c r="B199" s="5">
        <v>451</v>
      </c>
      <c r="C199" s="5">
        <v>4</v>
      </c>
      <c r="D199" s="5">
        <v>3</v>
      </c>
      <c r="E199" s="5">
        <v>248</v>
      </c>
      <c r="F199" s="7">
        <v>22.148001220000001</v>
      </c>
      <c r="H199" s="5">
        <v>3</v>
      </c>
      <c r="I199" s="10">
        <v>11</v>
      </c>
      <c r="K199" s="10">
        <v>249</v>
      </c>
      <c r="Y199">
        <f t="shared" si="10"/>
        <v>0</v>
      </c>
      <c r="Z199">
        <f t="shared" si="11"/>
        <v>1</v>
      </c>
      <c r="AB199" t="s">
        <v>51</v>
      </c>
      <c r="AC199" t="s">
        <v>39</v>
      </c>
      <c r="AD199" t="s">
        <v>52</v>
      </c>
      <c r="AE199" t="s">
        <v>263</v>
      </c>
      <c r="AF199">
        <v>1803</v>
      </c>
      <c r="AG199">
        <v>2516395.5430000001</v>
      </c>
      <c r="AH199">
        <v>6860453.5999999996</v>
      </c>
      <c r="AI199">
        <v>204.27799999999999</v>
      </c>
      <c r="AJ199" t="s">
        <v>54</v>
      </c>
    </row>
    <row r="200" spans="1:36" ht="15.95" customHeight="1" x14ac:dyDescent="0.2">
      <c r="A200" s="18" t="str">
        <f t="shared" si="9"/>
        <v>MARV1_11_4C_481</v>
      </c>
      <c r="B200" s="5">
        <v>481</v>
      </c>
      <c r="C200" s="5">
        <v>4</v>
      </c>
      <c r="D200" s="5">
        <v>2</v>
      </c>
      <c r="E200" s="5">
        <v>224</v>
      </c>
      <c r="F200" s="7">
        <v>19.24900427</v>
      </c>
      <c r="H200" s="5">
        <v>2</v>
      </c>
      <c r="I200" s="10">
        <v>11</v>
      </c>
      <c r="K200" s="10">
        <v>252</v>
      </c>
      <c r="L200" s="5" t="s">
        <v>22</v>
      </c>
      <c r="Y200">
        <f t="shared" si="10"/>
        <v>0</v>
      </c>
      <c r="Z200">
        <f t="shared" si="11"/>
        <v>28</v>
      </c>
      <c r="AB200" t="s">
        <v>51</v>
      </c>
      <c r="AC200" t="s">
        <v>39</v>
      </c>
      <c r="AD200" t="s">
        <v>52</v>
      </c>
      <c r="AE200" t="s">
        <v>264</v>
      </c>
      <c r="AF200">
        <v>1815</v>
      </c>
      <c r="AG200">
        <v>2516402.5350000001</v>
      </c>
      <c r="AH200">
        <v>6860456.7120000003</v>
      </c>
      <c r="AI200">
        <v>200.82900000000001</v>
      </c>
      <c r="AJ200" t="s">
        <v>54</v>
      </c>
    </row>
    <row r="201" spans="1:36" ht="15.95" customHeight="1" x14ac:dyDescent="0.2">
      <c r="A201" s="18" t="str">
        <f t="shared" si="9"/>
        <v>MARV1_11_4C_454</v>
      </c>
      <c r="B201" s="5">
        <v>454</v>
      </c>
      <c r="C201" s="5">
        <v>4</v>
      </c>
      <c r="D201" s="5">
        <v>3</v>
      </c>
      <c r="E201" s="5">
        <v>301</v>
      </c>
      <c r="F201" s="7">
        <v>24.582000000000001</v>
      </c>
      <c r="H201" s="5">
        <v>3</v>
      </c>
      <c r="I201" s="10">
        <v>11</v>
      </c>
      <c r="K201" s="10">
        <v>316</v>
      </c>
      <c r="Y201">
        <f t="shared" si="10"/>
        <v>0</v>
      </c>
      <c r="Z201">
        <f t="shared" si="11"/>
        <v>15</v>
      </c>
      <c r="AB201" t="s">
        <v>51</v>
      </c>
      <c r="AC201" t="s">
        <v>39</v>
      </c>
      <c r="AD201" t="s">
        <v>52</v>
      </c>
      <c r="AE201" t="s">
        <v>265</v>
      </c>
      <c r="AF201">
        <v>1805</v>
      </c>
      <c r="AG201">
        <v>2516399.673</v>
      </c>
      <c r="AH201">
        <v>6860460.8190000001</v>
      </c>
      <c r="AI201">
        <v>206.18199999999999</v>
      </c>
      <c r="AJ201" t="s">
        <v>54</v>
      </c>
    </row>
    <row r="202" spans="1:36" ht="15.95" customHeight="1" x14ac:dyDescent="0.2">
      <c r="A202" s="18" t="str">
        <f t="shared" si="9"/>
        <v>MARV1_11_4C_831</v>
      </c>
      <c r="B202" s="5">
        <v>831</v>
      </c>
      <c r="C202" s="5">
        <v>4</v>
      </c>
      <c r="D202" s="5">
        <v>2</v>
      </c>
      <c r="E202" s="5">
        <v>229</v>
      </c>
      <c r="F202" s="7">
        <v>17.195007929999999</v>
      </c>
      <c r="H202" s="5">
        <v>2</v>
      </c>
      <c r="I202" s="10">
        <v>11</v>
      </c>
      <c r="K202" s="10">
        <v>250</v>
      </c>
      <c r="L202" s="5" t="s">
        <v>24</v>
      </c>
      <c r="Y202">
        <f t="shared" si="10"/>
        <v>0</v>
      </c>
      <c r="Z202">
        <f t="shared" si="11"/>
        <v>21</v>
      </c>
      <c r="AB202" t="s">
        <v>51</v>
      </c>
      <c r="AC202" t="s">
        <v>39</v>
      </c>
      <c r="AD202" t="s">
        <v>52</v>
      </c>
      <c r="AE202" t="s">
        <v>266</v>
      </c>
      <c r="AF202">
        <v>1833</v>
      </c>
      <c r="AG202">
        <v>2516397.6329999999</v>
      </c>
      <c r="AH202">
        <v>6860465.8609999996</v>
      </c>
      <c r="AI202">
        <v>198.86500000000001</v>
      </c>
      <c r="AJ202" t="s">
        <v>54</v>
      </c>
    </row>
    <row r="203" spans="1:36" ht="15.95" customHeight="1" x14ac:dyDescent="0.2">
      <c r="A203" s="18" t="str">
        <f t="shared" si="9"/>
        <v>MARV1_11_4C_832</v>
      </c>
      <c r="B203" s="5">
        <v>832</v>
      </c>
      <c r="C203" s="5">
        <v>4</v>
      </c>
      <c r="D203" s="5">
        <v>2</v>
      </c>
      <c r="E203" s="5">
        <v>188</v>
      </c>
      <c r="F203" s="7">
        <v>16.145005489999999</v>
      </c>
      <c r="H203" s="5">
        <v>2</v>
      </c>
      <c r="I203" s="10">
        <v>11</v>
      </c>
      <c r="K203" s="10">
        <v>215</v>
      </c>
      <c r="L203" s="5" t="s">
        <v>22</v>
      </c>
      <c r="Y203">
        <f t="shared" si="10"/>
        <v>0</v>
      </c>
      <c r="Z203">
        <f t="shared" si="11"/>
        <v>27</v>
      </c>
      <c r="AB203" t="s">
        <v>51</v>
      </c>
      <c r="AC203" t="s">
        <v>39</v>
      </c>
      <c r="AD203" t="s">
        <v>52</v>
      </c>
      <c r="AE203" t="s">
        <v>267</v>
      </c>
      <c r="AF203">
        <v>1834</v>
      </c>
      <c r="AG203">
        <v>2516394.3280000002</v>
      </c>
      <c r="AH203">
        <v>6860466.1490000002</v>
      </c>
      <c r="AI203">
        <v>198.255</v>
      </c>
      <c r="AJ203" t="s">
        <v>54</v>
      </c>
    </row>
    <row r="204" spans="1:36" ht="15.95" customHeight="1" x14ac:dyDescent="0.2">
      <c r="A204" s="18" t="str">
        <f t="shared" si="9"/>
        <v>MARV1_11_4C_459</v>
      </c>
      <c r="B204" s="5">
        <v>459</v>
      </c>
      <c r="C204" s="5">
        <v>4</v>
      </c>
      <c r="D204" s="5">
        <v>2</v>
      </c>
      <c r="E204" s="5">
        <v>142</v>
      </c>
      <c r="F204" s="7">
        <v>14.64300244</v>
      </c>
      <c r="H204" s="5">
        <v>2</v>
      </c>
      <c r="I204" s="10">
        <v>23</v>
      </c>
      <c r="Y204">
        <f t="shared" si="10"/>
        <v>0</v>
      </c>
      <c r="Z204">
        <f t="shared" si="11"/>
        <v>-142</v>
      </c>
      <c r="AB204" t="s">
        <v>125</v>
      </c>
      <c r="AC204" t="s">
        <v>39</v>
      </c>
      <c r="AD204" t="s">
        <v>52</v>
      </c>
      <c r="AE204" t="s">
        <v>268</v>
      </c>
      <c r="AF204">
        <v>1806</v>
      </c>
      <c r="AG204">
        <v>2516395.89</v>
      </c>
      <c r="AH204">
        <v>6860469.477</v>
      </c>
      <c r="AI204">
        <v>196.553</v>
      </c>
      <c r="AJ204" t="s">
        <v>54</v>
      </c>
    </row>
    <row r="205" spans="1:36" ht="15.95" customHeight="1" x14ac:dyDescent="0.2">
      <c r="A205" s="18" t="str">
        <f t="shared" si="9"/>
        <v>MARV1_11_4C_494</v>
      </c>
      <c r="B205" s="5">
        <v>494</v>
      </c>
      <c r="C205" s="5">
        <v>4</v>
      </c>
      <c r="D205" s="5">
        <v>2</v>
      </c>
      <c r="E205" s="5">
        <v>238</v>
      </c>
      <c r="F205" s="7">
        <v>21.080010990000002</v>
      </c>
      <c r="H205" s="5">
        <v>2</v>
      </c>
      <c r="I205" s="10">
        <v>23</v>
      </c>
      <c r="Y205">
        <f t="shared" si="10"/>
        <v>0</v>
      </c>
      <c r="Z205">
        <f t="shared" si="11"/>
        <v>-238</v>
      </c>
      <c r="AB205" t="s">
        <v>125</v>
      </c>
      <c r="AC205" t="s">
        <v>39</v>
      </c>
      <c r="AD205" t="s">
        <v>52</v>
      </c>
      <c r="AE205" t="s">
        <v>269</v>
      </c>
      <c r="AF205">
        <v>1817</v>
      </c>
      <c r="AG205">
        <v>2516398.4989999998</v>
      </c>
      <c r="AH205">
        <v>6860474.4179999996</v>
      </c>
      <c r="AI205">
        <v>202.7</v>
      </c>
      <c r="AJ205" t="s">
        <v>54</v>
      </c>
    </row>
    <row r="206" spans="1:36" ht="15.95" customHeight="1" x14ac:dyDescent="0.2">
      <c r="A206" s="18" t="str">
        <f t="shared" si="9"/>
        <v>MARV1_11_4C_493</v>
      </c>
      <c r="B206" s="5">
        <v>493</v>
      </c>
      <c r="C206" s="5">
        <v>4</v>
      </c>
      <c r="D206" s="5">
        <v>2</v>
      </c>
      <c r="E206" s="5">
        <v>311</v>
      </c>
      <c r="F206" s="7">
        <v>22.46600244</v>
      </c>
      <c r="H206" s="5">
        <v>2</v>
      </c>
      <c r="I206" s="10">
        <v>11</v>
      </c>
      <c r="K206" s="10">
        <v>318</v>
      </c>
      <c r="L206" s="5" t="s">
        <v>24</v>
      </c>
      <c r="Y206">
        <f t="shared" si="10"/>
        <v>0</v>
      </c>
      <c r="Z206">
        <f t="shared" si="11"/>
        <v>7</v>
      </c>
      <c r="AB206" t="s">
        <v>51</v>
      </c>
      <c r="AC206" t="s">
        <v>39</v>
      </c>
      <c r="AD206" t="s">
        <v>52</v>
      </c>
      <c r="AE206" t="s">
        <v>270</v>
      </c>
      <c r="AF206">
        <v>1816</v>
      </c>
      <c r="AG206">
        <v>2516402.6129999999</v>
      </c>
      <c r="AH206">
        <v>6860474.0470000003</v>
      </c>
      <c r="AI206">
        <v>203.376</v>
      </c>
      <c r="AJ206" t="s">
        <v>54</v>
      </c>
    </row>
    <row r="207" spans="1:36" ht="15.95" customHeight="1" x14ac:dyDescent="0.2">
      <c r="A207" s="18" t="str">
        <f t="shared" si="9"/>
        <v>MARV1_11_4C_463</v>
      </c>
      <c r="B207" s="5">
        <v>463</v>
      </c>
      <c r="C207" s="5">
        <v>4</v>
      </c>
      <c r="D207" s="5">
        <v>2</v>
      </c>
      <c r="E207" s="5">
        <v>141</v>
      </c>
      <c r="F207" s="7">
        <v>14.81199939</v>
      </c>
      <c r="H207" s="5">
        <v>2</v>
      </c>
      <c r="I207" s="10">
        <v>23</v>
      </c>
      <c r="Y207">
        <f t="shared" si="10"/>
        <v>0</v>
      </c>
      <c r="Z207">
        <f t="shared" si="11"/>
        <v>-141</v>
      </c>
      <c r="AB207" t="s">
        <v>125</v>
      </c>
      <c r="AC207" t="s">
        <v>39</v>
      </c>
      <c r="AD207" t="s">
        <v>52</v>
      </c>
      <c r="AE207" t="s">
        <v>271</v>
      </c>
      <c r="AF207">
        <v>1809</v>
      </c>
      <c r="AG207">
        <v>2516394.8849999998</v>
      </c>
      <c r="AH207">
        <v>6860475.2019999996</v>
      </c>
      <c r="AI207">
        <v>196.77199999999999</v>
      </c>
      <c r="AJ207" t="s">
        <v>54</v>
      </c>
    </row>
    <row r="208" spans="1:36" ht="15.95" customHeight="1" x14ac:dyDescent="0.2">
      <c r="A208" s="18" t="str">
        <f t="shared" si="9"/>
        <v>MARV1_11_4C_495</v>
      </c>
      <c r="B208" s="5">
        <v>495</v>
      </c>
      <c r="C208" s="5">
        <v>4</v>
      </c>
      <c r="D208" s="5">
        <v>2</v>
      </c>
      <c r="E208" s="5">
        <v>210</v>
      </c>
      <c r="F208" s="7">
        <v>19.311003660000001</v>
      </c>
      <c r="H208" s="5">
        <v>2</v>
      </c>
      <c r="I208" s="10">
        <v>11</v>
      </c>
      <c r="K208" s="10">
        <v>238</v>
      </c>
      <c r="L208" s="5" t="s">
        <v>22</v>
      </c>
      <c r="Y208">
        <f t="shared" si="10"/>
        <v>0</v>
      </c>
      <c r="Z208">
        <f t="shared" si="11"/>
        <v>28</v>
      </c>
      <c r="AB208" t="s">
        <v>51</v>
      </c>
      <c r="AC208" t="s">
        <v>39</v>
      </c>
      <c r="AD208" t="s">
        <v>52</v>
      </c>
      <c r="AE208" t="s">
        <v>272</v>
      </c>
      <c r="AF208">
        <v>1818</v>
      </c>
      <c r="AG208">
        <v>2516399.4139999999</v>
      </c>
      <c r="AH208">
        <v>6860478.3770000003</v>
      </c>
      <c r="AI208">
        <v>200.751</v>
      </c>
      <c r="AJ208" t="s">
        <v>54</v>
      </c>
    </row>
    <row r="209" spans="1:36" ht="15.95" customHeight="1" x14ac:dyDescent="0.2">
      <c r="A209" s="18" t="str">
        <f t="shared" si="9"/>
        <v>MARV1_11_4A_74</v>
      </c>
      <c r="B209" s="5">
        <v>74</v>
      </c>
      <c r="C209" s="5">
        <v>5</v>
      </c>
      <c r="D209" s="5">
        <v>3</v>
      </c>
      <c r="E209" s="5">
        <v>304</v>
      </c>
      <c r="F209" s="7">
        <v>21.878996950000001</v>
      </c>
      <c r="H209" s="5">
        <v>3</v>
      </c>
      <c r="I209" s="10">
        <v>11</v>
      </c>
      <c r="K209" s="10">
        <v>319</v>
      </c>
      <c r="Y209">
        <f t="shared" si="10"/>
        <v>0</v>
      </c>
      <c r="Z209">
        <f t="shared" si="11"/>
        <v>15</v>
      </c>
      <c r="AB209" t="s">
        <v>51</v>
      </c>
      <c r="AC209" t="s">
        <v>41</v>
      </c>
      <c r="AD209" t="s">
        <v>99</v>
      </c>
      <c r="AE209" t="s">
        <v>273</v>
      </c>
      <c r="AF209">
        <v>1582</v>
      </c>
      <c r="AG209">
        <v>2516405.074</v>
      </c>
      <c r="AH209">
        <v>6860333.4409999996</v>
      </c>
      <c r="AI209">
        <v>205.029</v>
      </c>
      <c r="AJ209" t="s">
        <v>54</v>
      </c>
    </row>
    <row r="210" spans="1:36" ht="15.95" customHeight="1" x14ac:dyDescent="0.2">
      <c r="A210" s="18" t="str">
        <f t="shared" si="9"/>
        <v>MARV1_11_4A_75</v>
      </c>
      <c r="B210" s="5">
        <v>75</v>
      </c>
      <c r="C210" s="5">
        <v>5</v>
      </c>
      <c r="D210" s="5">
        <v>2</v>
      </c>
      <c r="E210" s="5">
        <v>350</v>
      </c>
      <c r="F210" s="7">
        <v>24.994997560000002</v>
      </c>
      <c r="H210" s="5">
        <v>2</v>
      </c>
      <c r="I210" s="10">
        <v>11</v>
      </c>
      <c r="K210" s="10">
        <v>375</v>
      </c>
      <c r="L210" s="5" t="s">
        <v>24</v>
      </c>
      <c r="Y210">
        <f t="shared" si="10"/>
        <v>0</v>
      </c>
      <c r="Z210">
        <f t="shared" si="11"/>
        <v>25</v>
      </c>
      <c r="AB210" t="s">
        <v>51</v>
      </c>
      <c r="AC210" t="s">
        <v>41</v>
      </c>
      <c r="AD210" t="s">
        <v>99</v>
      </c>
      <c r="AE210" t="s">
        <v>274</v>
      </c>
      <c r="AF210">
        <v>1583</v>
      </c>
      <c r="AG210">
        <v>2516413.5120000001</v>
      </c>
      <c r="AH210">
        <v>6860336.165</v>
      </c>
      <c r="AI210">
        <v>207.285</v>
      </c>
      <c r="AJ210" t="s">
        <v>54</v>
      </c>
    </row>
    <row r="211" spans="1:36" ht="15.95" customHeight="1" x14ac:dyDescent="0.2">
      <c r="A211" s="18" t="str">
        <f t="shared" si="9"/>
        <v>MARV1_11_4A_77</v>
      </c>
      <c r="B211" s="5">
        <v>77</v>
      </c>
      <c r="C211" s="5">
        <v>5</v>
      </c>
      <c r="D211" s="5">
        <v>2</v>
      </c>
      <c r="E211" s="5">
        <v>359</v>
      </c>
      <c r="F211" s="7">
        <v>23.223998779999999</v>
      </c>
      <c r="H211" s="5">
        <v>2</v>
      </c>
      <c r="I211" s="10">
        <v>11</v>
      </c>
      <c r="K211" s="10">
        <v>370</v>
      </c>
      <c r="L211" s="5" t="s">
        <v>22</v>
      </c>
      <c r="Y211">
        <f t="shared" si="10"/>
        <v>0</v>
      </c>
      <c r="Z211">
        <f t="shared" si="11"/>
        <v>11</v>
      </c>
      <c r="AB211" t="s">
        <v>51</v>
      </c>
      <c r="AC211" t="s">
        <v>41</v>
      </c>
      <c r="AD211" t="s">
        <v>99</v>
      </c>
      <c r="AE211" t="s">
        <v>275</v>
      </c>
      <c r="AF211">
        <v>1584</v>
      </c>
      <c r="AG211">
        <v>2516405.7910000002</v>
      </c>
      <c r="AH211">
        <v>6860337.8169999998</v>
      </c>
      <c r="AI211">
        <v>206.29400000000001</v>
      </c>
      <c r="AJ211" t="s">
        <v>54</v>
      </c>
    </row>
    <row r="212" spans="1:36" ht="15.95" customHeight="1" x14ac:dyDescent="0.2">
      <c r="A212" s="18" t="str">
        <f t="shared" si="9"/>
        <v>MARV1_11_4A_79</v>
      </c>
      <c r="B212" s="5">
        <v>79</v>
      </c>
      <c r="C212" s="5">
        <v>5</v>
      </c>
      <c r="D212" s="5">
        <v>2</v>
      </c>
      <c r="E212" s="5">
        <v>303</v>
      </c>
      <c r="F212" s="7">
        <v>25.540008539999999</v>
      </c>
      <c r="H212" s="5">
        <v>2</v>
      </c>
      <c r="I212" s="10">
        <v>11</v>
      </c>
      <c r="K212" s="10">
        <v>321</v>
      </c>
      <c r="L212" s="5" t="s">
        <v>22</v>
      </c>
      <c r="Y212">
        <f t="shared" si="10"/>
        <v>0</v>
      </c>
      <c r="Z212">
        <f t="shared" si="11"/>
        <v>18</v>
      </c>
      <c r="AB212" t="s">
        <v>51</v>
      </c>
      <c r="AC212" t="s">
        <v>41</v>
      </c>
      <c r="AD212" t="s">
        <v>99</v>
      </c>
      <c r="AE212" t="s">
        <v>276</v>
      </c>
      <c r="AF212">
        <v>1586</v>
      </c>
      <c r="AG212">
        <v>2516404.8489999999</v>
      </c>
      <c r="AH212">
        <v>6860341.8389999997</v>
      </c>
      <c r="AI212">
        <v>208.6</v>
      </c>
      <c r="AJ212" t="s">
        <v>54</v>
      </c>
    </row>
    <row r="213" spans="1:36" ht="15.95" customHeight="1" x14ac:dyDescent="0.2">
      <c r="A213" s="18" t="str">
        <f t="shared" si="9"/>
        <v>MARV1_11_4A_78</v>
      </c>
      <c r="B213" s="5">
        <v>78</v>
      </c>
      <c r="C213" s="5">
        <v>5</v>
      </c>
      <c r="D213" s="5">
        <v>2</v>
      </c>
      <c r="E213" s="5">
        <v>314</v>
      </c>
      <c r="F213" s="7">
        <v>22.666004879999999</v>
      </c>
      <c r="H213" s="5">
        <v>2</v>
      </c>
      <c r="I213" s="10">
        <v>11</v>
      </c>
      <c r="K213" s="10">
        <v>319</v>
      </c>
      <c r="L213" s="5" t="s">
        <v>22</v>
      </c>
      <c r="Y213">
        <f t="shared" si="10"/>
        <v>0</v>
      </c>
      <c r="Z213">
        <f t="shared" si="11"/>
        <v>5</v>
      </c>
      <c r="AB213" t="s">
        <v>51</v>
      </c>
      <c r="AC213" t="s">
        <v>41</v>
      </c>
      <c r="AD213" t="s">
        <v>99</v>
      </c>
      <c r="AE213" t="s">
        <v>277</v>
      </c>
      <c r="AF213">
        <v>1585</v>
      </c>
      <c r="AG213">
        <v>2516412.7170000002</v>
      </c>
      <c r="AH213">
        <v>6860341.5219999999</v>
      </c>
      <c r="AI213">
        <v>204.886</v>
      </c>
      <c r="AJ213" t="s">
        <v>54</v>
      </c>
    </row>
    <row r="214" spans="1:36" ht="15.95" customHeight="1" x14ac:dyDescent="0.2">
      <c r="A214" s="18" t="str">
        <f t="shared" si="9"/>
        <v>MARV1_11_4A_80</v>
      </c>
      <c r="B214" s="5">
        <v>80</v>
      </c>
      <c r="C214" s="5">
        <v>5</v>
      </c>
      <c r="D214" s="5">
        <v>2</v>
      </c>
      <c r="E214" s="5">
        <v>326</v>
      </c>
      <c r="F214" s="7">
        <v>24.393006710000002</v>
      </c>
      <c r="H214" s="5">
        <v>2</v>
      </c>
      <c r="I214" s="10">
        <v>11</v>
      </c>
      <c r="K214" s="10">
        <v>329</v>
      </c>
      <c r="L214" s="5" t="s">
        <v>24</v>
      </c>
      <c r="Y214">
        <f t="shared" si="10"/>
        <v>0</v>
      </c>
      <c r="Z214">
        <f t="shared" si="11"/>
        <v>3</v>
      </c>
      <c r="AB214" t="s">
        <v>51</v>
      </c>
      <c r="AC214" t="s">
        <v>41</v>
      </c>
      <c r="AD214" t="s">
        <v>99</v>
      </c>
      <c r="AE214" t="s">
        <v>278</v>
      </c>
      <c r="AF214">
        <v>1587</v>
      </c>
      <c r="AG214">
        <v>2516409.6170000001</v>
      </c>
      <c r="AH214">
        <v>6860344.9299999997</v>
      </c>
      <c r="AI214">
        <v>206.78299999999999</v>
      </c>
      <c r="AJ214" t="s">
        <v>54</v>
      </c>
    </row>
    <row r="215" spans="1:36" ht="15.95" customHeight="1" x14ac:dyDescent="0.2">
      <c r="A215" s="18" t="str">
        <f t="shared" si="9"/>
        <v>MARV1_11_4A_108</v>
      </c>
      <c r="B215" s="5">
        <v>108</v>
      </c>
      <c r="C215" s="5">
        <v>5</v>
      </c>
      <c r="D215" s="5">
        <v>2</v>
      </c>
      <c r="E215" s="5">
        <v>333</v>
      </c>
      <c r="F215" s="7">
        <v>23.333004880000001</v>
      </c>
      <c r="H215" s="5">
        <v>2</v>
      </c>
      <c r="I215" s="10">
        <v>11</v>
      </c>
      <c r="K215" s="10">
        <v>369</v>
      </c>
      <c r="L215" s="5" t="s">
        <v>22</v>
      </c>
      <c r="V215" s="5" t="s">
        <v>29</v>
      </c>
      <c r="Y215">
        <f t="shared" si="10"/>
        <v>0</v>
      </c>
      <c r="Z215">
        <f t="shared" si="11"/>
        <v>36</v>
      </c>
      <c r="AB215" t="s">
        <v>51</v>
      </c>
      <c r="AC215" t="s">
        <v>41</v>
      </c>
      <c r="AD215" t="s">
        <v>99</v>
      </c>
      <c r="AE215" t="s">
        <v>279</v>
      </c>
      <c r="AF215">
        <v>1602</v>
      </c>
      <c r="AG215">
        <v>2516412.4139999999</v>
      </c>
      <c r="AH215">
        <v>6860352.2869999995</v>
      </c>
      <c r="AI215">
        <v>205.303</v>
      </c>
      <c r="AJ215" t="s">
        <v>54</v>
      </c>
    </row>
    <row r="216" spans="1:36" ht="15.95" customHeight="1" x14ac:dyDescent="0.2">
      <c r="A216" s="18" t="str">
        <f t="shared" si="9"/>
        <v>MARV1_11_4A_84</v>
      </c>
      <c r="B216" s="5">
        <v>84</v>
      </c>
      <c r="C216" s="5">
        <v>5</v>
      </c>
      <c r="D216" s="5">
        <v>2</v>
      </c>
      <c r="E216" s="5">
        <v>303</v>
      </c>
      <c r="H216" s="5">
        <v>2</v>
      </c>
      <c r="I216" s="10">
        <v>22</v>
      </c>
      <c r="Y216">
        <f t="shared" si="10"/>
        <v>0</v>
      </c>
      <c r="Z216">
        <f t="shared" si="11"/>
        <v>-303</v>
      </c>
      <c r="AB216" t="s">
        <v>77</v>
      </c>
      <c r="AC216" t="s">
        <v>41</v>
      </c>
      <c r="AD216" t="s">
        <v>99</v>
      </c>
      <c r="AE216" t="s">
        <v>280</v>
      </c>
      <c r="AF216">
        <v>1589</v>
      </c>
      <c r="AG216">
        <v>2516407.59</v>
      </c>
      <c r="AH216">
        <v>6860353.4800000004</v>
      </c>
      <c r="AI216">
        <v>205.07</v>
      </c>
      <c r="AJ216" t="s">
        <v>79</v>
      </c>
    </row>
    <row r="217" spans="1:36" ht="15.95" customHeight="1" x14ac:dyDescent="0.2">
      <c r="A217" s="18" t="str">
        <f t="shared" si="9"/>
        <v>MARV1_11_4A_113</v>
      </c>
      <c r="B217" s="5">
        <v>113</v>
      </c>
      <c r="C217" s="5">
        <v>5</v>
      </c>
      <c r="D217" s="5">
        <v>2</v>
      </c>
      <c r="E217" s="5">
        <v>297</v>
      </c>
      <c r="F217" s="7">
        <v>24.433998169999999</v>
      </c>
      <c r="H217" s="5">
        <v>2</v>
      </c>
      <c r="I217" s="10">
        <v>11</v>
      </c>
      <c r="K217" s="10">
        <v>298</v>
      </c>
      <c r="L217" s="5" t="s">
        <v>22</v>
      </c>
      <c r="Y217">
        <f t="shared" si="10"/>
        <v>0</v>
      </c>
      <c r="Z217">
        <f t="shared" si="11"/>
        <v>1</v>
      </c>
      <c r="AB217" t="s">
        <v>51</v>
      </c>
      <c r="AC217" t="s">
        <v>41</v>
      </c>
      <c r="AD217" t="s">
        <v>99</v>
      </c>
      <c r="AE217" t="s">
        <v>281</v>
      </c>
      <c r="AF217">
        <v>1605</v>
      </c>
      <c r="AG217">
        <v>2516412.2009999999</v>
      </c>
      <c r="AH217">
        <v>6860359.4309999999</v>
      </c>
      <c r="AI217">
        <v>206.114</v>
      </c>
      <c r="AJ217" t="s">
        <v>54</v>
      </c>
    </row>
    <row r="218" spans="1:36" ht="15.95" customHeight="1" x14ac:dyDescent="0.2">
      <c r="A218" s="18" t="str">
        <f t="shared" si="9"/>
        <v>MARV1_11_4A_87</v>
      </c>
      <c r="B218" s="5">
        <v>87</v>
      </c>
      <c r="C218" s="5">
        <v>5</v>
      </c>
      <c r="D218" s="5">
        <v>2</v>
      </c>
      <c r="E218" s="5">
        <v>329</v>
      </c>
      <c r="F218" s="7">
        <v>22.571002440000001</v>
      </c>
      <c r="H218" s="5">
        <v>2</v>
      </c>
      <c r="I218" s="10">
        <v>11</v>
      </c>
      <c r="K218" s="10">
        <v>338</v>
      </c>
      <c r="L218" s="5" t="s">
        <v>28</v>
      </c>
      <c r="Y218">
        <f t="shared" si="10"/>
        <v>0</v>
      </c>
      <c r="Z218">
        <f t="shared" si="11"/>
        <v>9</v>
      </c>
      <c r="AB218" t="s">
        <v>51</v>
      </c>
      <c r="AC218" t="s">
        <v>41</v>
      </c>
      <c r="AD218" t="s">
        <v>99</v>
      </c>
      <c r="AE218" t="s">
        <v>282</v>
      </c>
      <c r="AF218">
        <v>1591</v>
      </c>
      <c r="AG218">
        <v>2516406.8450000002</v>
      </c>
      <c r="AH218">
        <v>6860359.6220000004</v>
      </c>
      <c r="AI218">
        <v>204.98099999999999</v>
      </c>
      <c r="AJ218" t="s">
        <v>54</v>
      </c>
    </row>
    <row r="219" spans="1:36" ht="15.95" customHeight="1" x14ac:dyDescent="0.2">
      <c r="A219" s="18" t="str">
        <f t="shared" si="9"/>
        <v>MARV1_11_4A_114</v>
      </c>
      <c r="B219" s="5">
        <v>114</v>
      </c>
      <c r="C219" s="5">
        <v>5</v>
      </c>
      <c r="D219" s="5">
        <v>2</v>
      </c>
      <c r="E219" s="5">
        <v>250</v>
      </c>
      <c r="F219" s="7">
        <v>22.961003049999999</v>
      </c>
      <c r="H219" s="5">
        <v>2</v>
      </c>
      <c r="I219" s="10">
        <v>31</v>
      </c>
      <c r="V219" s="5" t="s">
        <v>33</v>
      </c>
      <c r="Y219">
        <f t="shared" si="10"/>
        <v>0</v>
      </c>
      <c r="Z219">
        <f t="shared" si="11"/>
        <v>-250</v>
      </c>
      <c r="AB219" t="s">
        <v>62</v>
      </c>
      <c r="AC219" t="s">
        <v>41</v>
      </c>
      <c r="AD219" t="s">
        <v>99</v>
      </c>
      <c r="AE219" t="s">
        <v>283</v>
      </c>
      <c r="AF219">
        <v>1606</v>
      </c>
      <c r="AG219">
        <v>2516415.1069999998</v>
      </c>
      <c r="AH219">
        <v>6860359.4380000001</v>
      </c>
      <c r="AI219">
        <v>204.261</v>
      </c>
      <c r="AJ219" t="s">
        <v>54</v>
      </c>
    </row>
    <row r="220" spans="1:36" ht="15.95" customHeight="1" x14ac:dyDescent="0.2">
      <c r="A220" s="18" t="str">
        <f t="shared" si="9"/>
        <v>MARV1_11_4A_89</v>
      </c>
      <c r="B220" s="5">
        <v>89</v>
      </c>
      <c r="C220" s="5">
        <v>5</v>
      </c>
      <c r="D220" s="5">
        <v>2</v>
      </c>
      <c r="E220" s="5">
        <v>309</v>
      </c>
      <c r="F220" s="7">
        <v>23.388005490000001</v>
      </c>
      <c r="H220" s="5">
        <v>2</v>
      </c>
      <c r="I220" s="10">
        <v>11</v>
      </c>
      <c r="K220" s="10">
        <v>328</v>
      </c>
      <c r="L220" s="5" t="s">
        <v>22</v>
      </c>
      <c r="Y220">
        <f t="shared" si="10"/>
        <v>0</v>
      </c>
      <c r="Z220">
        <f t="shared" si="11"/>
        <v>19</v>
      </c>
      <c r="AB220" t="s">
        <v>51</v>
      </c>
      <c r="AC220" t="s">
        <v>41</v>
      </c>
      <c r="AD220" t="s">
        <v>99</v>
      </c>
      <c r="AE220" t="s">
        <v>284</v>
      </c>
      <c r="AF220">
        <v>1593</v>
      </c>
      <c r="AG220">
        <v>2516404.8739999998</v>
      </c>
      <c r="AH220">
        <v>6860363.7659999998</v>
      </c>
      <c r="AI220">
        <v>206.24799999999999</v>
      </c>
      <c r="AJ220" t="s">
        <v>54</v>
      </c>
    </row>
    <row r="221" spans="1:36" ht="15.95" customHeight="1" x14ac:dyDescent="0.2">
      <c r="A221" s="18" t="str">
        <f t="shared" si="9"/>
        <v>MARV1_11_4A_116</v>
      </c>
      <c r="B221" s="5">
        <v>116</v>
      </c>
      <c r="C221" s="5">
        <v>5</v>
      </c>
      <c r="D221" s="5">
        <v>2</v>
      </c>
      <c r="E221" s="5">
        <v>292</v>
      </c>
      <c r="F221" s="7">
        <v>25.592000609999999</v>
      </c>
      <c r="H221" s="5">
        <v>2</v>
      </c>
      <c r="I221" s="10">
        <v>11</v>
      </c>
      <c r="K221" s="10">
        <v>314</v>
      </c>
      <c r="L221" s="5" t="s">
        <v>22</v>
      </c>
      <c r="Y221">
        <f t="shared" si="10"/>
        <v>0</v>
      </c>
      <c r="Z221">
        <f t="shared" si="11"/>
        <v>22</v>
      </c>
      <c r="AB221" t="s">
        <v>51</v>
      </c>
      <c r="AC221" t="s">
        <v>41</v>
      </c>
      <c r="AD221" t="s">
        <v>99</v>
      </c>
      <c r="AE221" t="s">
        <v>285</v>
      </c>
      <c r="AF221">
        <v>1607</v>
      </c>
      <c r="AG221">
        <v>2516412.852</v>
      </c>
      <c r="AH221">
        <v>6860364.1529999999</v>
      </c>
      <c r="AI221">
        <v>207.08199999999999</v>
      </c>
      <c r="AJ221" t="s">
        <v>54</v>
      </c>
    </row>
    <row r="222" spans="1:36" ht="15.95" customHeight="1" x14ac:dyDescent="0.2">
      <c r="A222" s="18" t="str">
        <f t="shared" si="9"/>
        <v>MARV1_11_4A_119</v>
      </c>
      <c r="B222" s="5">
        <v>119</v>
      </c>
      <c r="C222" s="5">
        <v>5</v>
      </c>
      <c r="D222" s="5">
        <v>2</v>
      </c>
      <c r="E222" s="5">
        <v>368</v>
      </c>
      <c r="F222" s="7">
        <v>24.125002439999999</v>
      </c>
      <c r="H222" s="5">
        <v>2</v>
      </c>
      <c r="I222" s="10" t="s">
        <v>23</v>
      </c>
      <c r="K222" s="10">
        <v>388</v>
      </c>
      <c r="L222" s="5" t="s">
        <v>24</v>
      </c>
      <c r="Y222">
        <f t="shared" si="10"/>
        <v>0</v>
      </c>
      <c r="Z222">
        <f t="shared" si="11"/>
        <v>20</v>
      </c>
      <c r="AB222" t="s">
        <v>59</v>
      </c>
      <c r="AC222" t="s">
        <v>41</v>
      </c>
      <c r="AD222" t="s">
        <v>99</v>
      </c>
      <c r="AE222" t="s">
        <v>286</v>
      </c>
      <c r="AF222">
        <v>1609</v>
      </c>
      <c r="AG222">
        <v>2516405.6570000001</v>
      </c>
      <c r="AH222">
        <v>6860368.409</v>
      </c>
      <c r="AI222">
        <v>207.035</v>
      </c>
      <c r="AJ222" t="s">
        <v>54</v>
      </c>
    </row>
    <row r="223" spans="1:36" ht="15.95" customHeight="1" x14ac:dyDescent="0.2">
      <c r="A223" s="18" t="str">
        <f t="shared" si="9"/>
        <v>MARV1_11_4A_118</v>
      </c>
      <c r="B223" s="5">
        <v>118</v>
      </c>
      <c r="C223" s="5">
        <v>5</v>
      </c>
      <c r="D223" s="5">
        <v>2</v>
      </c>
      <c r="E223" s="5">
        <v>320</v>
      </c>
      <c r="F223" s="7">
        <v>23.170003049999998</v>
      </c>
      <c r="H223" s="5">
        <v>2</v>
      </c>
      <c r="I223" s="10" t="s">
        <v>23</v>
      </c>
      <c r="K223" s="10">
        <v>328</v>
      </c>
      <c r="L223" s="5" t="s">
        <v>24</v>
      </c>
      <c r="Y223">
        <f t="shared" si="10"/>
        <v>0</v>
      </c>
      <c r="Z223">
        <f t="shared" si="11"/>
        <v>8</v>
      </c>
      <c r="AB223" t="s">
        <v>59</v>
      </c>
      <c r="AC223" t="s">
        <v>41</v>
      </c>
      <c r="AD223" t="s">
        <v>99</v>
      </c>
      <c r="AE223" t="s">
        <v>287</v>
      </c>
      <c r="AF223">
        <v>1608</v>
      </c>
      <c r="AG223">
        <v>2516408.3870000001</v>
      </c>
      <c r="AH223">
        <v>6860368.25</v>
      </c>
      <c r="AI223">
        <v>205.47</v>
      </c>
      <c r="AJ223" t="s">
        <v>54</v>
      </c>
    </row>
    <row r="224" spans="1:36" ht="15.95" customHeight="1" x14ac:dyDescent="0.2">
      <c r="A224" s="18" t="str">
        <f t="shared" si="9"/>
        <v>MARV1_11_4A_120</v>
      </c>
      <c r="B224" s="5">
        <v>120</v>
      </c>
      <c r="C224" s="5">
        <v>5</v>
      </c>
      <c r="D224" s="5">
        <v>2</v>
      </c>
      <c r="E224" s="5">
        <v>246</v>
      </c>
      <c r="F224" s="7">
        <v>21.049001220000001</v>
      </c>
      <c r="H224" s="5">
        <v>2</v>
      </c>
      <c r="I224" s="10">
        <v>11</v>
      </c>
      <c r="K224" s="10">
        <v>258</v>
      </c>
      <c r="L224" s="5" t="s">
        <v>22</v>
      </c>
      <c r="Y224">
        <f t="shared" si="10"/>
        <v>0</v>
      </c>
      <c r="Z224">
        <f t="shared" si="11"/>
        <v>12</v>
      </c>
      <c r="AB224" t="s">
        <v>51</v>
      </c>
      <c r="AC224" t="s">
        <v>41</v>
      </c>
      <c r="AD224" t="s">
        <v>99</v>
      </c>
      <c r="AE224" t="s">
        <v>288</v>
      </c>
      <c r="AF224">
        <v>1610</v>
      </c>
      <c r="AG224">
        <v>2516412.3810000001</v>
      </c>
      <c r="AH224">
        <v>6860371.4189999998</v>
      </c>
      <c r="AI224">
        <v>202.179</v>
      </c>
      <c r="AJ224" t="s">
        <v>54</v>
      </c>
    </row>
    <row r="225" spans="1:36" ht="15.95" customHeight="1" x14ac:dyDescent="0.2">
      <c r="A225" s="18" t="str">
        <f t="shared" si="9"/>
        <v>MARV1_11_4A_123</v>
      </c>
      <c r="B225" s="5">
        <v>123</v>
      </c>
      <c r="C225" s="5">
        <v>5</v>
      </c>
      <c r="D225" s="5">
        <v>3</v>
      </c>
      <c r="E225" s="5">
        <v>281</v>
      </c>
      <c r="F225" s="7">
        <v>24.651997560000002</v>
      </c>
      <c r="H225" s="5">
        <v>3</v>
      </c>
      <c r="I225" s="10">
        <v>11</v>
      </c>
      <c r="K225" s="10">
        <v>281</v>
      </c>
      <c r="V225" s="5" t="s">
        <v>29</v>
      </c>
      <c r="Y225">
        <f t="shared" si="10"/>
        <v>0</v>
      </c>
      <c r="Z225">
        <f t="shared" si="11"/>
        <v>0</v>
      </c>
      <c r="AB225" t="s">
        <v>51</v>
      </c>
      <c r="AC225" t="s">
        <v>41</v>
      </c>
      <c r="AD225" t="s">
        <v>99</v>
      </c>
      <c r="AE225" t="s">
        <v>289</v>
      </c>
      <c r="AF225">
        <v>1611</v>
      </c>
      <c r="AG225">
        <v>2516409.594</v>
      </c>
      <c r="AH225">
        <v>6860378.2740000002</v>
      </c>
      <c r="AI225">
        <v>206.44200000000001</v>
      </c>
      <c r="AJ225" t="s">
        <v>54</v>
      </c>
    </row>
    <row r="226" spans="1:36" ht="15.95" customHeight="1" x14ac:dyDescent="0.2">
      <c r="A226" s="18" t="str">
        <f t="shared" si="9"/>
        <v>MARV1_11_4A_816</v>
      </c>
      <c r="B226" s="5">
        <v>816</v>
      </c>
      <c r="C226" s="5">
        <v>5</v>
      </c>
      <c r="D226" s="5">
        <v>2</v>
      </c>
      <c r="E226" s="5">
        <v>191</v>
      </c>
      <c r="F226" s="7">
        <v>16.939997559999998</v>
      </c>
      <c r="H226" s="5">
        <v>2</v>
      </c>
      <c r="I226" s="10">
        <v>11</v>
      </c>
      <c r="K226" s="10">
        <v>202</v>
      </c>
      <c r="L226" s="5" t="s">
        <v>22</v>
      </c>
      <c r="Y226">
        <f t="shared" si="10"/>
        <v>0</v>
      </c>
      <c r="Z226">
        <f t="shared" si="11"/>
        <v>11</v>
      </c>
      <c r="AB226" t="s">
        <v>51</v>
      </c>
      <c r="AC226" t="s">
        <v>41</v>
      </c>
      <c r="AD226" t="s">
        <v>99</v>
      </c>
      <c r="AE226" t="s">
        <v>290</v>
      </c>
      <c r="AF226">
        <v>1640</v>
      </c>
      <c r="AG226">
        <v>2516412.9679999999</v>
      </c>
      <c r="AH226">
        <v>6860379.0599999996</v>
      </c>
      <c r="AI226">
        <v>198.23</v>
      </c>
      <c r="AJ226" t="s">
        <v>54</v>
      </c>
    </row>
    <row r="227" spans="1:36" ht="15.95" customHeight="1" x14ac:dyDescent="0.2">
      <c r="A227" s="18" t="str">
        <f t="shared" si="9"/>
        <v>MARV1_11_4A_125</v>
      </c>
      <c r="B227" s="5">
        <v>125</v>
      </c>
      <c r="C227" s="5">
        <v>5</v>
      </c>
      <c r="D227" s="5">
        <v>2</v>
      </c>
      <c r="E227" s="5">
        <v>260</v>
      </c>
      <c r="F227" s="7">
        <v>21.30700916</v>
      </c>
      <c r="H227" s="5">
        <v>2</v>
      </c>
      <c r="I227" s="10" t="s">
        <v>23</v>
      </c>
      <c r="K227" s="10">
        <v>220</v>
      </c>
      <c r="L227" s="5" t="s">
        <v>22</v>
      </c>
      <c r="V227" s="5" t="s">
        <v>29</v>
      </c>
      <c r="Y227">
        <f t="shared" si="10"/>
        <v>0</v>
      </c>
      <c r="Z227">
        <f t="shared" si="11"/>
        <v>-40</v>
      </c>
      <c r="AB227" t="s">
        <v>59</v>
      </c>
      <c r="AC227" t="s">
        <v>41</v>
      </c>
      <c r="AD227" t="s">
        <v>99</v>
      </c>
      <c r="AE227" t="s">
        <v>291</v>
      </c>
      <c r="AF227">
        <v>1613</v>
      </c>
      <c r="AG227">
        <v>2516406.1009999998</v>
      </c>
      <c r="AH227">
        <v>6860380.2609999999</v>
      </c>
      <c r="AI227">
        <v>204.00700000000001</v>
      </c>
      <c r="AJ227" t="s">
        <v>54</v>
      </c>
    </row>
    <row r="228" spans="1:36" ht="15.95" customHeight="1" x14ac:dyDescent="0.2">
      <c r="A228" s="18" t="str">
        <f t="shared" si="9"/>
        <v>MARV1_11_4A_126</v>
      </c>
      <c r="B228" s="5">
        <v>126</v>
      </c>
      <c r="C228" s="5">
        <v>5</v>
      </c>
      <c r="D228" s="5">
        <v>2</v>
      </c>
      <c r="E228" s="5">
        <v>218</v>
      </c>
      <c r="F228" s="7">
        <v>21.981999999999999</v>
      </c>
      <c r="H228" s="5">
        <v>2</v>
      </c>
      <c r="I228" s="10">
        <v>11</v>
      </c>
      <c r="K228" s="10">
        <v>228</v>
      </c>
      <c r="L228" s="5" t="s">
        <v>24</v>
      </c>
      <c r="Y228">
        <f t="shared" si="10"/>
        <v>0</v>
      </c>
      <c r="Z228">
        <f t="shared" si="11"/>
        <v>10</v>
      </c>
      <c r="AB228" t="s">
        <v>51</v>
      </c>
      <c r="AC228" t="s">
        <v>41</v>
      </c>
      <c r="AD228" t="s">
        <v>99</v>
      </c>
      <c r="AE228" t="s">
        <v>292</v>
      </c>
      <c r="AF228">
        <v>1614</v>
      </c>
      <c r="AG228">
        <v>2516408.5989999999</v>
      </c>
      <c r="AH228">
        <v>6860383.5480000004</v>
      </c>
      <c r="AI228">
        <v>204.08199999999999</v>
      </c>
      <c r="AJ228" t="s">
        <v>54</v>
      </c>
    </row>
    <row r="229" spans="1:36" ht="15.95" customHeight="1" x14ac:dyDescent="0.2">
      <c r="A229" s="18" t="str">
        <f t="shared" si="9"/>
        <v>MARV1_11_4A_150</v>
      </c>
      <c r="B229" s="5">
        <v>150</v>
      </c>
      <c r="C229" s="5">
        <v>5</v>
      </c>
      <c r="D229" s="5">
        <v>2</v>
      </c>
      <c r="E229" s="5">
        <v>207</v>
      </c>
      <c r="F229" s="7">
        <v>20.234007930000001</v>
      </c>
      <c r="H229" s="5">
        <v>2</v>
      </c>
      <c r="I229" s="10">
        <v>11</v>
      </c>
      <c r="K229" s="10">
        <v>212</v>
      </c>
      <c r="L229" s="5" t="s">
        <v>22</v>
      </c>
      <c r="Y229">
        <f t="shared" si="10"/>
        <v>0</v>
      </c>
      <c r="Z229">
        <f t="shared" si="11"/>
        <v>5</v>
      </c>
      <c r="AB229" t="s">
        <v>51</v>
      </c>
      <c r="AC229" t="s">
        <v>41</v>
      </c>
      <c r="AD229" t="s">
        <v>99</v>
      </c>
      <c r="AE229" t="s">
        <v>293</v>
      </c>
      <c r="AF229">
        <v>1630</v>
      </c>
      <c r="AG229">
        <v>2516412.3530000001</v>
      </c>
      <c r="AH229">
        <v>6860383.9189999998</v>
      </c>
      <c r="AI229">
        <v>201.654</v>
      </c>
      <c r="AJ229" t="s">
        <v>54</v>
      </c>
    </row>
    <row r="230" spans="1:36" ht="15.95" customHeight="1" x14ac:dyDescent="0.2">
      <c r="A230" s="18" t="str">
        <f t="shared" si="9"/>
        <v>MARV1_11_4A_129</v>
      </c>
      <c r="B230" s="5">
        <v>129</v>
      </c>
      <c r="C230" s="5">
        <v>5</v>
      </c>
      <c r="D230" s="5">
        <v>1</v>
      </c>
      <c r="E230" s="5">
        <v>223</v>
      </c>
      <c r="F230" s="7">
        <v>21.83100061</v>
      </c>
      <c r="H230" s="5">
        <v>1</v>
      </c>
      <c r="I230" s="10">
        <v>11</v>
      </c>
      <c r="K230" s="10">
        <v>240</v>
      </c>
      <c r="Y230">
        <f t="shared" si="10"/>
        <v>0</v>
      </c>
      <c r="Z230">
        <f t="shared" si="11"/>
        <v>17</v>
      </c>
      <c r="AB230" t="s">
        <v>51</v>
      </c>
      <c r="AC230" t="s">
        <v>41</v>
      </c>
      <c r="AD230" t="s">
        <v>99</v>
      </c>
      <c r="AE230" t="s">
        <v>294</v>
      </c>
      <c r="AF230">
        <v>1616</v>
      </c>
      <c r="AG230">
        <v>2516406.3969999999</v>
      </c>
      <c r="AH230">
        <v>6860385.0530000003</v>
      </c>
      <c r="AI230">
        <v>204.321</v>
      </c>
      <c r="AJ230" t="s">
        <v>54</v>
      </c>
    </row>
    <row r="231" spans="1:36" ht="15.95" customHeight="1" x14ac:dyDescent="0.2">
      <c r="A231" s="18" t="str">
        <f t="shared" si="9"/>
        <v>MARV1_11_4A_128</v>
      </c>
      <c r="B231" s="5">
        <v>128</v>
      </c>
      <c r="C231" s="5">
        <v>5</v>
      </c>
      <c r="D231" s="5">
        <v>1</v>
      </c>
      <c r="E231" s="5">
        <v>318</v>
      </c>
      <c r="F231" s="7">
        <v>17.27800427</v>
      </c>
      <c r="H231" s="5">
        <v>1</v>
      </c>
      <c r="I231" s="10">
        <v>31</v>
      </c>
      <c r="V231" s="5" t="s">
        <v>33</v>
      </c>
      <c r="Y231">
        <f t="shared" si="10"/>
        <v>0</v>
      </c>
      <c r="Z231">
        <f t="shared" si="11"/>
        <v>-318</v>
      </c>
      <c r="AB231" t="s">
        <v>62</v>
      </c>
      <c r="AC231" t="s">
        <v>41</v>
      </c>
      <c r="AD231" t="s">
        <v>99</v>
      </c>
      <c r="AE231" t="s">
        <v>295</v>
      </c>
      <c r="AF231">
        <v>1615</v>
      </c>
      <c r="AG231">
        <v>2516410.8679999998</v>
      </c>
      <c r="AH231">
        <v>6860385.4960000003</v>
      </c>
      <c r="AI231">
        <v>198.858</v>
      </c>
      <c r="AJ231" t="s">
        <v>54</v>
      </c>
    </row>
    <row r="232" spans="1:36" ht="15.95" customHeight="1" x14ac:dyDescent="0.2">
      <c r="A232" s="18" t="str">
        <f t="shared" si="9"/>
        <v>MARV1_11_4A_821</v>
      </c>
      <c r="B232" s="5">
        <v>821</v>
      </c>
      <c r="C232" s="5">
        <v>5</v>
      </c>
      <c r="D232" s="5">
        <v>1</v>
      </c>
      <c r="E232" s="5">
        <v>177</v>
      </c>
      <c r="F232" s="7">
        <v>18.555996950000001</v>
      </c>
      <c r="H232" s="5">
        <v>1</v>
      </c>
      <c r="I232" s="10" t="s">
        <v>35</v>
      </c>
      <c r="K232" s="10">
        <v>184</v>
      </c>
      <c r="Y232">
        <f t="shared" si="10"/>
        <v>0</v>
      </c>
      <c r="Z232">
        <f t="shared" si="11"/>
        <v>7</v>
      </c>
      <c r="AB232" t="s">
        <v>59</v>
      </c>
      <c r="AC232" t="s">
        <v>41</v>
      </c>
      <c r="AD232" t="s">
        <v>99</v>
      </c>
      <c r="AE232" t="s">
        <v>296</v>
      </c>
      <c r="AF232">
        <v>1642</v>
      </c>
      <c r="AG232">
        <v>2516409.1</v>
      </c>
      <c r="AH232">
        <v>6860387.3339999998</v>
      </c>
      <c r="AI232">
        <v>200.20599999999999</v>
      </c>
      <c r="AJ232" t="s">
        <v>54</v>
      </c>
    </row>
    <row r="233" spans="1:36" ht="15.95" customHeight="1" x14ac:dyDescent="0.2">
      <c r="A233" s="18" t="str">
        <f t="shared" si="9"/>
        <v>MARV1_11_4B_258</v>
      </c>
      <c r="B233" s="5">
        <v>258</v>
      </c>
      <c r="C233" s="5">
        <v>5</v>
      </c>
      <c r="D233" s="5">
        <v>1</v>
      </c>
      <c r="E233" s="5">
        <v>236</v>
      </c>
      <c r="F233" s="7">
        <v>21.677009770000002</v>
      </c>
      <c r="H233" s="5">
        <v>1</v>
      </c>
      <c r="I233" s="10">
        <v>11</v>
      </c>
      <c r="K233" s="10">
        <v>252</v>
      </c>
      <c r="Y233">
        <f t="shared" si="10"/>
        <v>0</v>
      </c>
      <c r="Z233">
        <f t="shared" si="11"/>
        <v>16</v>
      </c>
      <c r="AB233" t="s">
        <v>51</v>
      </c>
      <c r="AC233" t="s">
        <v>40</v>
      </c>
      <c r="AD233" t="s">
        <v>68</v>
      </c>
      <c r="AE233" t="s">
        <v>297</v>
      </c>
      <c r="AF233">
        <v>1681</v>
      </c>
      <c r="AG233">
        <v>2516404.9369999999</v>
      </c>
      <c r="AH233">
        <v>6860394.2999999998</v>
      </c>
      <c r="AI233">
        <v>204.017</v>
      </c>
      <c r="AJ233" t="s">
        <v>54</v>
      </c>
    </row>
    <row r="234" spans="1:36" ht="15.95" customHeight="1" x14ac:dyDescent="0.2">
      <c r="A234" s="18" t="str">
        <f t="shared" si="9"/>
        <v>MARV1_11_4B_285</v>
      </c>
      <c r="B234" s="5">
        <v>285</v>
      </c>
      <c r="C234" s="5">
        <v>5</v>
      </c>
      <c r="D234" s="5">
        <v>1</v>
      </c>
      <c r="E234" s="5">
        <v>190</v>
      </c>
      <c r="F234" s="7">
        <v>19.245008540000001</v>
      </c>
      <c r="H234" s="5">
        <v>1</v>
      </c>
      <c r="I234" s="10" t="s">
        <v>31</v>
      </c>
      <c r="K234" s="10">
        <v>202</v>
      </c>
      <c r="Y234">
        <f t="shared" si="10"/>
        <v>0</v>
      </c>
      <c r="Z234">
        <f t="shared" si="11"/>
        <v>12</v>
      </c>
      <c r="AB234" t="s">
        <v>59</v>
      </c>
      <c r="AC234" t="s">
        <v>40</v>
      </c>
      <c r="AD234" t="s">
        <v>68</v>
      </c>
      <c r="AE234" t="s">
        <v>298</v>
      </c>
      <c r="AF234">
        <v>1695</v>
      </c>
      <c r="AG234">
        <v>2516409.9010000001</v>
      </c>
      <c r="AH234">
        <v>6860394.557</v>
      </c>
      <c r="AI234">
        <v>200.80500000000001</v>
      </c>
      <c r="AJ234" t="s">
        <v>54</v>
      </c>
    </row>
    <row r="235" spans="1:36" ht="15.95" customHeight="1" x14ac:dyDescent="0.2">
      <c r="A235" s="18" t="str">
        <f t="shared" si="9"/>
        <v>MARV1_11_4B_289</v>
      </c>
      <c r="B235" s="5">
        <v>289</v>
      </c>
      <c r="C235" s="5">
        <v>5</v>
      </c>
      <c r="D235" s="5">
        <v>2</v>
      </c>
      <c r="E235" s="5">
        <v>188</v>
      </c>
      <c r="F235" s="7">
        <v>17.37400671</v>
      </c>
      <c r="H235" s="5">
        <v>2</v>
      </c>
      <c r="I235" s="10">
        <v>11</v>
      </c>
      <c r="K235" s="10">
        <v>202</v>
      </c>
      <c r="L235" s="5" t="s">
        <v>22</v>
      </c>
      <c r="Y235">
        <f t="shared" si="10"/>
        <v>0</v>
      </c>
      <c r="Z235">
        <f t="shared" si="11"/>
        <v>14</v>
      </c>
      <c r="AB235" t="s">
        <v>51</v>
      </c>
      <c r="AC235" t="s">
        <v>40</v>
      </c>
      <c r="AD235" t="s">
        <v>68</v>
      </c>
      <c r="AE235" t="s">
        <v>299</v>
      </c>
      <c r="AF235">
        <v>1697</v>
      </c>
      <c r="AG235">
        <v>2516409.841</v>
      </c>
      <c r="AH235">
        <v>6860400.2520000003</v>
      </c>
      <c r="AI235">
        <v>198.76400000000001</v>
      </c>
      <c r="AJ235" t="s">
        <v>54</v>
      </c>
    </row>
    <row r="236" spans="1:36" ht="15.95" customHeight="1" x14ac:dyDescent="0.2">
      <c r="A236" s="18" t="str">
        <f t="shared" si="9"/>
        <v>MARV1_11_4B_290</v>
      </c>
      <c r="B236" s="5">
        <v>290</v>
      </c>
      <c r="C236" s="5">
        <v>5</v>
      </c>
      <c r="D236" s="5">
        <v>1</v>
      </c>
      <c r="E236" s="5">
        <v>228</v>
      </c>
      <c r="F236" s="7">
        <v>20.32700977</v>
      </c>
      <c r="H236" s="5">
        <v>1</v>
      </c>
      <c r="I236" s="10" t="s">
        <v>23</v>
      </c>
      <c r="K236" s="10">
        <v>229</v>
      </c>
      <c r="Y236">
        <f t="shared" si="10"/>
        <v>0</v>
      </c>
      <c r="Z236">
        <f t="shared" si="11"/>
        <v>1</v>
      </c>
      <c r="AB236" t="s">
        <v>59</v>
      </c>
      <c r="AC236" t="s">
        <v>40</v>
      </c>
      <c r="AD236" t="s">
        <v>68</v>
      </c>
      <c r="AE236" t="s">
        <v>300</v>
      </c>
      <c r="AF236">
        <v>1698</v>
      </c>
      <c r="AG236">
        <v>2516408.4569999999</v>
      </c>
      <c r="AH236">
        <v>6860402.4029999999</v>
      </c>
      <c r="AI236">
        <v>201.917</v>
      </c>
      <c r="AJ236" t="s">
        <v>54</v>
      </c>
    </row>
    <row r="237" spans="1:36" ht="15.95" customHeight="1" x14ac:dyDescent="0.2">
      <c r="A237" s="18" t="str">
        <f t="shared" si="9"/>
        <v>MARV1_11_4B_262</v>
      </c>
      <c r="B237" s="5">
        <v>262</v>
      </c>
      <c r="C237" s="5">
        <v>5</v>
      </c>
      <c r="D237" s="5">
        <v>1</v>
      </c>
      <c r="E237" s="5">
        <v>222</v>
      </c>
      <c r="F237" s="7">
        <v>20.57500916</v>
      </c>
      <c r="H237" s="5">
        <v>1</v>
      </c>
      <c r="I237" s="10" t="s">
        <v>36</v>
      </c>
      <c r="K237" s="10">
        <v>232</v>
      </c>
      <c r="Y237">
        <f t="shared" si="10"/>
        <v>0</v>
      </c>
      <c r="Z237">
        <f t="shared" si="11"/>
        <v>10</v>
      </c>
      <c r="AB237" t="s">
        <v>59</v>
      </c>
      <c r="AC237" t="s">
        <v>40</v>
      </c>
      <c r="AD237" t="s">
        <v>68</v>
      </c>
      <c r="AE237" t="s">
        <v>301</v>
      </c>
      <c r="AF237">
        <v>1684</v>
      </c>
      <c r="AG237">
        <v>2516406.35</v>
      </c>
      <c r="AH237">
        <v>6860402.5719999997</v>
      </c>
      <c r="AI237">
        <v>202.77500000000001</v>
      </c>
      <c r="AJ237" t="s">
        <v>54</v>
      </c>
    </row>
    <row r="238" spans="1:36" ht="15.95" customHeight="1" x14ac:dyDescent="0.2">
      <c r="A238" s="18" t="str">
        <f t="shared" si="9"/>
        <v>MARV1_11_4B_291</v>
      </c>
      <c r="B238" s="5">
        <v>291</v>
      </c>
      <c r="C238" s="5">
        <v>5</v>
      </c>
      <c r="D238" s="5">
        <v>2</v>
      </c>
      <c r="E238" s="5">
        <v>322</v>
      </c>
      <c r="F238" s="7">
        <v>23.975000609999999</v>
      </c>
      <c r="H238" s="5">
        <v>2</v>
      </c>
      <c r="I238" s="10" t="s">
        <v>26</v>
      </c>
      <c r="K238" s="10">
        <v>328</v>
      </c>
      <c r="L238" s="5" t="s">
        <v>24</v>
      </c>
      <c r="Y238">
        <f t="shared" si="10"/>
        <v>0</v>
      </c>
      <c r="Z238">
        <f t="shared" si="11"/>
        <v>6</v>
      </c>
      <c r="AB238" t="s">
        <v>59</v>
      </c>
      <c r="AC238" t="s">
        <v>40</v>
      </c>
      <c r="AD238" t="s">
        <v>68</v>
      </c>
      <c r="AE238" t="s">
        <v>302</v>
      </c>
      <c r="AF238">
        <v>1699</v>
      </c>
      <c r="AG238">
        <v>2516413.7400000002</v>
      </c>
      <c r="AH238">
        <v>6860406.4029999999</v>
      </c>
      <c r="AI238">
        <v>203.715</v>
      </c>
      <c r="AJ238" t="s">
        <v>54</v>
      </c>
    </row>
    <row r="239" spans="1:36" ht="15.95" customHeight="1" x14ac:dyDescent="0.2">
      <c r="A239" s="18" t="str">
        <f t="shared" si="9"/>
        <v>MARV1_11_4B_292</v>
      </c>
      <c r="B239" s="5">
        <v>292</v>
      </c>
      <c r="C239" s="5">
        <v>5</v>
      </c>
      <c r="D239" s="5">
        <v>2</v>
      </c>
      <c r="E239" s="5">
        <v>212</v>
      </c>
      <c r="F239" s="7">
        <v>20.087009160000001</v>
      </c>
      <c r="H239" s="5">
        <v>2</v>
      </c>
      <c r="I239" s="10">
        <v>11</v>
      </c>
      <c r="K239" s="10">
        <v>229</v>
      </c>
      <c r="L239" s="5" t="s">
        <v>22</v>
      </c>
      <c r="Y239">
        <f t="shared" si="10"/>
        <v>0</v>
      </c>
      <c r="Z239">
        <f t="shared" si="11"/>
        <v>17</v>
      </c>
      <c r="AB239" t="s">
        <v>51</v>
      </c>
      <c r="AC239" t="s">
        <v>40</v>
      </c>
      <c r="AD239" t="s">
        <v>68</v>
      </c>
      <c r="AE239" t="s">
        <v>303</v>
      </c>
      <c r="AF239">
        <v>1700</v>
      </c>
      <c r="AG239">
        <v>2516408.6430000002</v>
      </c>
      <c r="AH239">
        <v>6860406.6720000003</v>
      </c>
      <c r="AI239">
        <v>201.78700000000001</v>
      </c>
      <c r="AJ239" t="s">
        <v>54</v>
      </c>
    </row>
    <row r="240" spans="1:36" ht="15.95" customHeight="1" x14ac:dyDescent="0.2">
      <c r="A240" s="18" t="str">
        <f t="shared" si="9"/>
        <v>MARV1_11_4B_294</v>
      </c>
      <c r="B240" s="5">
        <v>294</v>
      </c>
      <c r="C240" s="5">
        <v>5</v>
      </c>
      <c r="D240" s="5">
        <v>2</v>
      </c>
      <c r="E240" s="5">
        <v>201</v>
      </c>
      <c r="F240" s="7">
        <v>20.205004880000001</v>
      </c>
      <c r="H240" s="5">
        <v>2</v>
      </c>
      <c r="I240" s="10">
        <v>23</v>
      </c>
      <c r="Y240">
        <f t="shared" si="10"/>
        <v>0</v>
      </c>
      <c r="Z240">
        <f t="shared" si="11"/>
        <v>-201</v>
      </c>
      <c r="AB240" t="s">
        <v>125</v>
      </c>
      <c r="AC240" t="s">
        <v>40</v>
      </c>
      <c r="AD240" t="s">
        <v>68</v>
      </c>
      <c r="AE240" t="s">
        <v>304</v>
      </c>
      <c r="AF240">
        <v>1701</v>
      </c>
      <c r="AG240">
        <v>2516407.27</v>
      </c>
      <c r="AH240">
        <v>6860410.2589999996</v>
      </c>
      <c r="AI240">
        <v>201.67500000000001</v>
      </c>
      <c r="AJ240" t="s">
        <v>54</v>
      </c>
    </row>
    <row r="241" spans="1:36" ht="15.95" customHeight="1" x14ac:dyDescent="0.2">
      <c r="A241" s="18" t="str">
        <f t="shared" si="9"/>
        <v>MARV1_11_4B_295</v>
      </c>
      <c r="B241" s="5">
        <v>295</v>
      </c>
      <c r="C241" s="5">
        <v>5</v>
      </c>
      <c r="D241" s="5">
        <v>2</v>
      </c>
      <c r="E241" s="5">
        <v>315</v>
      </c>
      <c r="F241" s="7">
        <v>27.8050061</v>
      </c>
      <c r="H241" s="5">
        <v>2</v>
      </c>
      <c r="I241" s="10">
        <v>11</v>
      </c>
      <c r="K241" s="10">
        <v>337</v>
      </c>
      <c r="L241" s="5" t="s">
        <v>24</v>
      </c>
      <c r="Y241">
        <f t="shared" si="10"/>
        <v>0</v>
      </c>
      <c r="Z241">
        <f t="shared" si="11"/>
        <v>22</v>
      </c>
      <c r="AB241" t="s">
        <v>51</v>
      </c>
      <c r="AC241" t="s">
        <v>40</v>
      </c>
      <c r="AD241" t="s">
        <v>68</v>
      </c>
      <c r="AE241" t="s">
        <v>305</v>
      </c>
      <c r="AF241">
        <v>1702</v>
      </c>
      <c r="AG241">
        <v>2516413.503</v>
      </c>
      <c r="AH241">
        <v>6860414.5899999999</v>
      </c>
      <c r="AI241">
        <v>206.80500000000001</v>
      </c>
      <c r="AJ241" t="s">
        <v>54</v>
      </c>
    </row>
    <row r="242" spans="1:36" ht="15.95" customHeight="1" x14ac:dyDescent="0.2">
      <c r="A242" s="18" t="str">
        <f t="shared" si="9"/>
        <v>MARV1_11_4B_296</v>
      </c>
      <c r="B242" s="5">
        <v>296</v>
      </c>
      <c r="C242" s="5">
        <v>5</v>
      </c>
      <c r="D242" s="5">
        <v>4</v>
      </c>
      <c r="E242" s="5">
        <v>280</v>
      </c>
      <c r="F242" s="7">
        <v>26.23600793</v>
      </c>
      <c r="H242" s="5">
        <v>4</v>
      </c>
      <c r="I242" s="10">
        <v>11</v>
      </c>
      <c r="K242" s="10">
        <v>290</v>
      </c>
      <c r="Y242">
        <f t="shared" si="10"/>
        <v>0</v>
      </c>
      <c r="Z242">
        <f t="shared" si="11"/>
        <v>10</v>
      </c>
      <c r="AB242" t="s">
        <v>51</v>
      </c>
      <c r="AC242" t="s">
        <v>40</v>
      </c>
      <c r="AD242" t="s">
        <v>68</v>
      </c>
      <c r="AE242" t="s">
        <v>306</v>
      </c>
      <c r="AF242">
        <v>1703</v>
      </c>
      <c r="AG242">
        <v>2516408.8670000001</v>
      </c>
      <c r="AH242">
        <v>6860414.7589999996</v>
      </c>
      <c r="AI242">
        <v>205.65600000000001</v>
      </c>
      <c r="AJ242" t="s">
        <v>54</v>
      </c>
    </row>
    <row r="243" spans="1:36" ht="15.95" customHeight="1" x14ac:dyDescent="0.2">
      <c r="A243" s="18" t="str">
        <f t="shared" si="9"/>
        <v>MARV1_11_4B_301</v>
      </c>
      <c r="B243" s="5">
        <v>301</v>
      </c>
      <c r="C243" s="5">
        <v>5</v>
      </c>
      <c r="D243" s="5">
        <v>2</v>
      </c>
      <c r="E243" s="5">
        <v>263</v>
      </c>
      <c r="F243" s="7">
        <v>21.96099817</v>
      </c>
      <c r="H243" s="5">
        <v>2</v>
      </c>
      <c r="I243" s="10" t="s">
        <v>23</v>
      </c>
      <c r="K243" s="10">
        <v>274</v>
      </c>
      <c r="L243" s="5" t="s">
        <v>22</v>
      </c>
      <c r="Y243">
        <f t="shared" si="10"/>
        <v>0</v>
      </c>
      <c r="Z243">
        <f t="shared" si="11"/>
        <v>11</v>
      </c>
      <c r="AB243" t="s">
        <v>59</v>
      </c>
      <c r="AC243" t="s">
        <v>40</v>
      </c>
      <c r="AD243" t="s">
        <v>68</v>
      </c>
      <c r="AE243" t="s">
        <v>307</v>
      </c>
      <c r="AF243">
        <v>1704</v>
      </c>
      <c r="AG243">
        <v>2516406.8169999998</v>
      </c>
      <c r="AH243">
        <v>6860425.9790000003</v>
      </c>
      <c r="AI243">
        <v>202.89099999999999</v>
      </c>
      <c r="AJ243" t="s">
        <v>54</v>
      </c>
    </row>
    <row r="244" spans="1:36" ht="15.95" customHeight="1" x14ac:dyDescent="0.2">
      <c r="A244" s="18" t="str">
        <f t="shared" si="9"/>
        <v>MARV1_11_4B_322</v>
      </c>
      <c r="B244" s="5">
        <v>322</v>
      </c>
      <c r="C244" s="5">
        <v>5</v>
      </c>
      <c r="D244" s="5">
        <v>2</v>
      </c>
      <c r="E244" s="5">
        <v>338</v>
      </c>
      <c r="F244" s="7">
        <v>25.645009770000001</v>
      </c>
      <c r="H244" s="5">
        <v>2</v>
      </c>
      <c r="I244" s="10">
        <v>11</v>
      </c>
      <c r="K244" s="10">
        <v>351</v>
      </c>
      <c r="L244" s="5" t="s">
        <v>24</v>
      </c>
      <c r="Y244">
        <f t="shared" si="10"/>
        <v>0</v>
      </c>
      <c r="Z244">
        <f t="shared" si="11"/>
        <v>13</v>
      </c>
      <c r="AB244" t="s">
        <v>51</v>
      </c>
      <c r="AC244" t="s">
        <v>40</v>
      </c>
      <c r="AD244" t="s">
        <v>68</v>
      </c>
      <c r="AE244" t="s">
        <v>308</v>
      </c>
      <c r="AF244">
        <v>1709</v>
      </c>
      <c r="AG244">
        <v>2516410.4210000001</v>
      </c>
      <c r="AH244">
        <v>6860428.9160000002</v>
      </c>
      <c r="AI244">
        <v>205.98500000000001</v>
      </c>
      <c r="AJ244" t="s">
        <v>54</v>
      </c>
    </row>
    <row r="245" spans="1:36" ht="15.95" customHeight="1" x14ac:dyDescent="0.2">
      <c r="A245" s="18" t="str">
        <f t="shared" si="9"/>
        <v>MARV1_11_4B_323</v>
      </c>
      <c r="B245" s="5">
        <v>323</v>
      </c>
      <c r="C245" s="5">
        <v>5</v>
      </c>
      <c r="D245" s="5">
        <v>2</v>
      </c>
      <c r="E245" s="5">
        <v>215</v>
      </c>
      <c r="F245" s="7">
        <v>21.16199817</v>
      </c>
      <c r="H245" s="5">
        <v>2</v>
      </c>
      <c r="I245" s="10" t="s">
        <v>35</v>
      </c>
      <c r="K245" s="10">
        <v>223</v>
      </c>
      <c r="L245" s="5" t="s">
        <v>22</v>
      </c>
      <c r="Y245">
        <f t="shared" si="10"/>
        <v>0</v>
      </c>
      <c r="Z245">
        <f t="shared" si="11"/>
        <v>8</v>
      </c>
      <c r="AB245" t="s">
        <v>59</v>
      </c>
      <c r="AC245" t="s">
        <v>40</v>
      </c>
      <c r="AD245" t="s">
        <v>68</v>
      </c>
      <c r="AE245" t="s">
        <v>309</v>
      </c>
      <c r="AF245">
        <v>1710</v>
      </c>
      <c r="AG245">
        <v>2516414.057</v>
      </c>
      <c r="AH245">
        <v>6860431.9560000002</v>
      </c>
      <c r="AI245">
        <v>201.34200000000001</v>
      </c>
      <c r="AJ245" t="s">
        <v>54</v>
      </c>
    </row>
    <row r="246" spans="1:36" ht="15.95" customHeight="1" x14ac:dyDescent="0.2">
      <c r="A246" s="18" t="str">
        <f t="shared" si="9"/>
        <v>MARV1_11_4B_304</v>
      </c>
      <c r="B246" s="5">
        <v>304</v>
      </c>
      <c r="C246" s="5">
        <v>5</v>
      </c>
      <c r="D246" s="5">
        <v>2</v>
      </c>
      <c r="E246" s="5">
        <v>310</v>
      </c>
      <c r="F246" s="7">
        <v>25.930007929999999</v>
      </c>
      <c r="H246" s="5">
        <v>2</v>
      </c>
      <c r="I246" s="10">
        <v>11</v>
      </c>
      <c r="K246" s="10">
        <v>326</v>
      </c>
      <c r="L246" s="5" t="s">
        <v>22</v>
      </c>
      <c r="Y246">
        <f t="shared" si="10"/>
        <v>0</v>
      </c>
      <c r="Z246">
        <f t="shared" si="11"/>
        <v>16</v>
      </c>
      <c r="AB246" t="s">
        <v>51</v>
      </c>
      <c r="AC246" t="s">
        <v>40</v>
      </c>
      <c r="AD246" t="s">
        <v>68</v>
      </c>
      <c r="AE246" t="s">
        <v>310</v>
      </c>
      <c r="AF246">
        <v>1706</v>
      </c>
      <c r="AG246">
        <v>2516408.4010000001</v>
      </c>
      <c r="AH246">
        <v>6860433.6200000001</v>
      </c>
      <c r="AI246">
        <v>206.6</v>
      </c>
      <c r="AJ246" t="s">
        <v>54</v>
      </c>
    </row>
    <row r="247" spans="1:36" ht="15.95" customHeight="1" x14ac:dyDescent="0.2">
      <c r="A247" s="18" t="str">
        <f t="shared" si="9"/>
        <v>MARV1_11_4B_326</v>
      </c>
      <c r="B247" s="5">
        <v>326</v>
      </c>
      <c r="C247" s="5">
        <v>5</v>
      </c>
      <c r="D247" s="5">
        <v>2</v>
      </c>
      <c r="E247" s="5">
        <v>263</v>
      </c>
      <c r="F247" s="7">
        <v>21.785999390000001</v>
      </c>
      <c r="H247" s="5">
        <v>2</v>
      </c>
      <c r="I247" s="10">
        <v>11</v>
      </c>
      <c r="K247" s="10">
        <v>268</v>
      </c>
      <c r="L247" s="5" t="s">
        <v>22</v>
      </c>
      <c r="Y247">
        <f t="shared" si="10"/>
        <v>0</v>
      </c>
      <c r="Z247">
        <f t="shared" si="11"/>
        <v>5</v>
      </c>
      <c r="AB247" t="s">
        <v>51</v>
      </c>
      <c r="AC247" t="s">
        <v>40</v>
      </c>
      <c r="AD247" t="s">
        <v>68</v>
      </c>
      <c r="AE247" t="s">
        <v>311</v>
      </c>
      <c r="AF247">
        <v>1711</v>
      </c>
      <c r="AG247">
        <v>2516411.213</v>
      </c>
      <c r="AH247">
        <v>6860436.8870000001</v>
      </c>
      <c r="AI247">
        <v>202.24600000000001</v>
      </c>
      <c r="AJ247" t="s">
        <v>54</v>
      </c>
    </row>
    <row r="248" spans="1:36" ht="15.95" customHeight="1" x14ac:dyDescent="0.2">
      <c r="A248" s="18" t="str">
        <f t="shared" si="9"/>
        <v>MARV1_11_4C_443</v>
      </c>
      <c r="B248" s="5">
        <v>443</v>
      </c>
      <c r="C248" s="5">
        <v>5</v>
      </c>
      <c r="D248" s="5">
        <v>2</v>
      </c>
      <c r="E248" s="5">
        <v>286</v>
      </c>
      <c r="F248" s="7">
        <v>25.727997559999999</v>
      </c>
      <c r="H248" s="5">
        <v>2</v>
      </c>
      <c r="I248" s="10">
        <v>11</v>
      </c>
      <c r="K248" s="10">
        <v>297</v>
      </c>
      <c r="L248" s="5" t="s">
        <v>22</v>
      </c>
      <c r="Y248">
        <f t="shared" si="10"/>
        <v>0</v>
      </c>
      <c r="Z248">
        <f t="shared" si="11"/>
        <v>11</v>
      </c>
      <c r="AB248" t="s">
        <v>51</v>
      </c>
      <c r="AC248" t="s">
        <v>39</v>
      </c>
      <c r="AD248" t="s">
        <v>52</v>
      </c>
      <c r="AE248" t="s">
        <v>312</v>
      </c>
      <c r="AF248">
        <v>1799</v>
      </c>
      <c r="AG248">
        <v>2516404.6460000002</v>
      </c>
      <c r="AH248">
        <v>6860438.7699999996</v>
      </c>
      <c r="AI248">
        <v>207.018</v>
      </c>
      <c r="AJ248" t="s">
        <v>54</v>
      </c>
    </row>
    <row r="249" spans="1:36" ht="15.95" customHeight="1" x14ac:dyDescent="0.2">
      <c r="A249" s="18" t="str">
        <f t="shared" si="9"/>
        <v>MARV1_11_4C_472</v>
      </c>
      <c r="B249" s="5">
        <v>472</v>
      </c>
      <c r="C249" s="5">
        <v>5</v>
      </c>
      <c r="D249" s="5">
        <v>2</v>
      </c>
      <c r="E249" s="5">
        <v>278</v>
      </c>
      <c r="F249" s="7">
        <v>23.355001829999999</v>
      </c>
      <c r="H249" s="5">
        <v>2</v>
      </c>
      <c r="I249" s="10">
        <v>11</v>
      </c>
      <c r="K249" s="10">
        <v>279</v>
      </c>
      <c r="L249" s="5" t="s">
        <v>22</v>
      </c>
      <c r="Y249">
        <f t="shared" si="10"/>
        <v>0</v>
      </c>
      <c r="Z249">
        <f t="shared" si="11"/>
        <v>1</v>
      </c>
      <c r="AB249" t="s">
        <v>51</v>
      </c>
      <c r="AC249" t="s">
        <v>39</v>
      </c>
      <c r="AD249" t="s">
        <v>52</v>
      </c>
      <c r="AE249" t="s">
        <v>313</v>
      </c>
      <c r="AF249">
        <v>1812</v>
      </c>
      <c r="AG249">
        <v>2516412.2769999998</v>
      </c>
      <c r="AH249">
        <v>6860439.5779999997</v>
      </c>
      <c r="AI249">
        <v>203.625</v>
      </c>
      <c r="AJ249" t="s">
        <v>54</v>
      </c>
    </row>
    <row r="250" spans="1:36" ht="15.95" customHeight="1" x14ac:dyDescent="0.2">
      <c r="A250" s="18" t="str">
        <f t="shared" si="9"/>
        <v>MARV1_11_4C_474</v>
      </c>
      <c r="B250" s="5">
        <v>474</v>
      </c>
      <c r="C250" s="5">
        <v>5</v>
      </c>
      <c r="D250" s="5">
        <v>2</v>
      </c>
      <c r="E250" s="5">
        <v>222</v>
      </c>
      <c r="F250" s="7">
        <v>21.19300183</v>
      </c>
      <c r="H250" s="5">
        <v>2</v>
      </c>
      <c r="I250" s="10" t="s">
        <v>23</v>
      </c>
      <c r="K250" s="10">
        <v>236</v>
      </c>
      <c r="L250" s="5" t="s">
        <v>22</v>
      </c>
      <c r="Y250">
        <f t="shared" si="10"/>
        <v>0</v>
      </c>
      <c r="Z250">
        <f t="shared" si="11"/>
        <v>14</v>
      </c>
      <c r="AB250" t="s">
        <v>59</v>
      </c>
      <c r="AC250" t="s">
        <v>39</v>
      </c>
      <c r="AD250" t="s">
        <v>52</v>
      </c>
      <c r="AE250" t="s">
        <v>314</v>
      </c>
      <c r="AF250">
        <v>1813</v>
      </c>
      <c r="AG250">
        <v>2516406.7740000002</v>
      </c>
      <c r="AH250">
        <v>6860441.2779999999</v>
      </c>
      <c r="AI250">
        <v>201.96299999999999</v>
      </c>
      <c r="AJ250" t="s">
        <v>54</v>
      </c>
    </row>
    <row r="251" spans="1:36" ht="15.95" customHeight="1" x14ac:dyDescent="0.2">
      <c r="A251" s="18" t="str">
        <f t="shared" si="9"/>
        <v>MARV1_11_4C_476</v>
      </c>
      <c r="B251" s="5">
        <v>476</v>
      </c>
      <c r="C251" s="5">
        <v>5</v>
      </c>
      <c r="D251" s="5">
        <v>2</v>
      </c>
      <c r="E251" s="5">
        <v>248</v>
      </c>
      <c r="F251" s="7">
        <v>23.076999390000001</v>
      </c>
      <c r="H251" s="5">
        <v>2</v>
      </c>
      <c r="I251" s="10">
        <v>11</v>
      </c>
      <c r="K251" s="10">
        <v>258</v>
      </c>
      <c r="L251" s="5" t="s">
        <v>22</v>
      </c>
      <c r="Y251">
        <f t="shared" si="10"/>
        <v>0</v>
      </c>
      <c r="Z251">
        <f t="shared" si="11"/>
        <v>10</v>
      </c>
      <c r="AB251" t="s">
        <v>51</v>
      </c>
      <c r="AC251" t="s">
        <v>39</v>
      </c>
      <c r="AD251" t="s">
        <v>52</v>
      </c>
      <c r="AE251" t="s">
        <v>315</v>
      </c>
      <c r="AF251">
        <v>1814</v>
      </c>
      <c r="AG251">
        <v>2516406.6710000001</v>
      </c>
      <c r="AH251">
        <v>6860444.0369999995</v>
      </c>
      <c r="AI251">
        <v>203.78700000000001</v>
      </c>
      <c r="AJ251" t="s">
        <v>54</v>
      </c>
    </row>
    <row r="252" spans="1:36" ht="15.95" customHeight="1" x14ac:dyDescent="0.2">
      <c r="A252" s="18" t="str">
        <f t="shared" si="9"/>
        <v>MARV1_11_4A_99</v>
      </c>
      <c r="B252" s="5">
        <v>99</v>
      </c>
      <c r="C252" s="5">
        <v>6</v>
      </c>
      <c r="D252" s="5">
        <v>2</v>
      </c>
      <c r="E252" s="5">
        <v>326</v>
      </c>
      <c r="F252" s="7">
        <v>24.18800061</v>
      </c>
      <c r="H252" s="5">
        <v>2</v>
      </c>
      <c r="I252" s="10" t="s">
        <v>26</v>
      </c>
      <c r="K252" s="10">
        <v>294</v>
      </c>
      <c r="L252" s="5" t="s">
        <v>24</v>
      </c>
      <c r="Y252">
        <f t="shared" si="10"/>
        <v>0</v>
      </c>
      <c r="Z252">
        <f t="shared" si="11"/>
        <v>-32</v>
      </c>
      <c r="AB252" t="s">
        <v>59</v>
      </c>
      <c r="AC252" t="s">
        <v>41</v>
      </c>
      <c r="AD252" t="s">
        <v>99</v>
      </c>
      <c r="AE252" t="s">
        <v>316</v>
      </c>
      <c r="AF252">
        <v>1600</v>
      </c>
      <c r="AG252">
        <v>2516422.6839999999</v>
      </c>
      <c r="AH252">
        <v>6860335.4000000004</v>
      </c>
      <c r="AI252">
        <v>205.678</v>
      </c>
      <c r="AJ252" t="s">
        <v>54</v>
      </c>
    </row>
    <row r="253" spans="1:36" ht="15.95" customHeight="1" x14ac:dyDescent="0.2">
      <c r="A253" s="18" t="str">
        <f t="shared" si="9"/>
        <v>MARV1_11_4A_830</v>
      </c>
      <c r="B253" s="5">
        <v>830</v>
      </c>
      <c r="C253" s="5">
        <v>6</v>
      </c>
      <c r="D253" s="5">
        <v>2</v>
      </c>
      <c r="E253" s="5">
        <v>242</v>
      </c>
      <c r="F253" s="7">
        <v>21.181000000000001</v>
      </c>
      <c r="H253" s="5">
        <v>2</v>
      </c>
      <c r="I253" s="10">
        <v>11</v>
      </c>
      <c r="K253" s="10">
        <v>248</v>
      </c>
      <c r="L253" s="5" t="s">
        <v>22</v>
      </c>
      <c r="Y253">
        <f t="shared" si="10"/>
        <v>0</v>
      </c>
      <c r="Z253">
        <f t="shared" si="11"/>
        <v>6</v>
      </c>
      <c r="AB253" t="s">
        <v>51</v>
      </c>
      <c r="AC253" t="s">
        <v>41</v>
      </c>
      <c r="AD253" t="s">
        <v>99</v>
      </c>
      <c r="AE253" t="s">
        <v>317</v>
      </c>
      <c r="AF253">
        <v>1645</v>
      </c>
      <c r="AG253">
        <v>2516418.5729999999</v>
      </c>
      <c r="AH253">
        <v>6860340.1960000005</v>
      </c>
      <c r="AI253">
        <v>203.03100000000001</v>
      </c>
      <c r="AJ253" t="s">
        <v>54</v>
      </c>
    </row>
    <row r="254" spans="1:36" ht="15.95" customHeight="1" x14ac:dyDescent="0.2">
      <c r="A254" s="18" t="str">
        <f t="shared" si="9"/>
        <v>MARV1_11_4A_103</v>
      </c>
      <c r="B254" s="5">
        <v>103</v>
      </c>
      <c r="C254" s="5">
        <v>6</v>
      </c>
      <c r="D254" s="5">
        <v>2</v>
      </c>
      <c r="E254" s="5">
        <v>313</v>
      </c>
      <c r="F254" s="7">
        <v>23.043008539999999</v>
      </c>
      <c r="H254" s="5">
        <v>2</v>
      </c>
      <c r="I254" s="10">
        <v>11</v>
      </c>
      <c r="K254" s="10">
        <v>323</v>
      </c>
      <c r="L254" s="5" t="s">
        <v>22</v>
      </c>
      <c r="Y254">
        <f t="shared" si="10"/>
        <v>0</v>
      </c>
      <c r="Z254">
        <f t="shared" si="11"/>
        <v>10</v>
      </c>
      <c r="AB254" t="s">
        <v>51</v>
      </c>
      <c r="AC254" t="s">
        <v>41</v>
      </c>
      <c r="AD254" t="s">
        <v>99</v>
      </c>
      <c r="AE254" t="s">
        <v>318</v>
      </c>
      <c r="AF254">
        <v>1601</v>
      </c>
      <c r="AG254">
        <v>2516417.2119999998</v>
      </c>
      <c r="AH254">
        <v>6860342.7829999998</v>
      </c>
      <c r="AI254">
        <v>204.85300000000001</v>
      </c>
      <c r="AJ254" t="s">
        <v>54</v>
      </c>
    </row>
    <row r="255" spans="1:36" ht="15.95" customHeight="1" x14ac:dyDescent="0.2">
      <c r="A255" s="18" t="str">
        <f t="shared" si="9"/>
        <v>MARV1_11_4A_133</v>
      </c>
      <c r="B255" s="5">
        <v>133</v>
      </c>
      <c r="C255" s="5">
        <v>6</v>
      </c>
      <c r="D255" s="5">
        <v>2</v>
      </c>
      <c r="E255" s="5">
        <v>297</v>
      </c>
      <c r="F255" s="7">
        <v>24.23499756</v>
      </c>
      <c r="H255" s="5">
        <v>2</v>
      </c>
      <c r="I255" s="10" t="s">
        <v>23</v>
      </c>
      <c r="K255" s="10">
        <v>312</v>
      </c>
      <c r="L255" s="5" t="s">
        <v>22</v>
      </c>
      <c r="Y255">
        <f t="shared" si="10"/>
        <v>0</v>
      </c>
      <c r="Z255">
        <f t="shared" si="11"/>
        <v>15</v>
      </c>
      <c r="AB255" t="s">
        <v>59</v>
      </c>
      <c r="AC255" t="s">
        <v>41</v>
      </c>
      <c r="AD255" t="s">
        <v>99</v>
      </c>
      <c r="AE255" t="s">
        <v>319</v>
      </c>
      <c r="AF255">
        <v>1618</v>
      </c>
      <c r="AG255">
        <v>2516424.7239999999</v>
      </c>
      <c r="AH255">
        <v>6860344.0820000004</v>
      </c>
      <c r="AI255">
        <v>205.52500000000001</v>
      </c>
      <c r="AJ255" t="s">
        <v>54</v>
      </c>
    </row>
    <row r="256" spans="1:36" ht="15.95" customHeight="1" x14ac:dyDescent="0.2">
      <c r="A256" s="18" t="str">
        <f t="shared" si="9"/>
        <v>MARV1_11_4A_136</v>
      </c>
      <c r="B256" s="5">
        <v>136</v>
      </c>
      <c r="C256" s="5">
        <v>6</v>
      </c>
      <c r="D256" s="5">
        <v>2</v>
      </c>
      <c r="E256" s="5">
        <v>351</v>
      </c>
      <c r="F256" s="7">
        <v>22.33501038</v>
      </c>
      <c r="H256" s="5">
        <v>2</v>
      </c>
      <c r="I256" s="10">
        <v>11</v>
      </c>
      <c r="K256" s="10">
        <v>362</v>
      </c>
      <c r="L256" s="5" t="s">
        <v>22</v>
      </c>
      <c r="Y256">
        <f t="shared" si="10"/>
        <v>0</v>
      </c>
      <c r="Z256">
        <f t="shared" si="11"/>
        <v>11</v>
      </c>
      <c r="AB256" t="s">
        <v>51</v>
      </c>
      <c r="AC256" t="s">
        <v>41</v>
      </c>
      <c r="AD256" t="s">
        <v>99</v>
      </c>
      <c r="AE256" t="s">
        <v>320</v>
      </c>
      <c r="AF256">
        <v>1620</v>
      </c>
      <c r="AG256">
        <v>2516424.6869999999</v>
      </c>
      <c r="AH256">
        <v>6860350.2000000002</v>
      </c>
      <c r="AI256">
        <v>203.815</v>
      </c>
      <c r="AJ256" t="s">
        <v>54</v>
      </c>
    </row>
    <row r="257" spans="1:36" ht="15.95" customHeight="1" x14ac:dyDescent="0.2">
      <c r="A257" s="18" t="str">
        <f t="shared" si="9"/>
        <v>MARV1_11_4A_109</v>
      </c>
      <c r="B257" s="5">
        <v>109</v>
      </c>
      <c r="C257" s="5">
        <v>6</v>
      </c>
      <c r="D257" s="5">
        <v>3</v>
      </c>
      <c r="E257" s="5">
        <v>397</v>
      </c>
      <c r="F257" s="7">
        <v>24.270998169999999</v>
      </c>
      <c r="H257" s="5">
        <v>3</v>
      </c>
      <c r="I257" s="10">
        <v>11</v>
      </c>
      <c r="K257" s="10">
        <v>306</v>
      </c>
      <c r="V257" s="5" t="s">
        <v>29</v>
      </c>
      <c r="Y257">
        <f t="shared" si="10"/>
        <v>0</v>
      </c>
      <c r="Z257">
        <f t="shared" si="11"/>
        <v>-91</v>
      </c>
      <c r="AB257" t="s">
        <v>51</v>
      </c>
      <c r="AC257" t="s">
        <v>41</v>
      </c>
      <c r="AD257" t="s">
        <v>99</v>
      </c>
      <c r="AE257" t="s">
        <v>321</v>
      </c>
      <c r="AF257">
        <v>1603</v>
      </c>
      <c r="AG257">
        <v>2516419.1510000001</v>
      </c>
      <c r="AH257">
        <v>6860355.2170000002</v>
      </c>
      <c r="AI257">
        <v>205.95099999999999</v>
      </c>
      <c r="AJ257" t="s">
        <v>54</v>
      </c>
    </row>
    <row r="258" spans="1:36" ht="15.95" customHeight="1" x14ac:dyDescent="0.2">
      <c r="A258" s="18" t="str">
        <f t="shared" si="9"/>
        <v>MARV1_11_4A_111</v>
      </c>
      <c r="B258" s="5">
        <v>111</v>
      </c>
      <c r="C258" s="5">
        <v>6</v>
      </c>
      <c r="D258" s="5">
        <v>2</v>
      </c>
      <c r="E258" s="5">
        <v>239</v>
      </c>
      <c r="F258" s="7">
        <v>19.917999389999999</v>
      </c>
      <c r="H258" s="5">
        <v>2</v>
      </c>
      <c r="I258" s="10" t="s">
        <v>23</v>
      </c>
      <c r="K258" s="10">
        <v>257</v>
      </c>
      <c r="L258" s="5" t="s">
        <v>22</v>
      </c>
      <c r="Y258">
        <f t="shared" si="10"/>
        <v>0</v>
      </c>
      <c r="Z258">
        <f t="shared" si="11"/>
        <v>18</v>
      </c>
      <c r="AB258" t="s">
        <v>59</v>
      </c>
      <c r="AC258" t="s">
        <v>41</v>
      </c>
      <c r="AD258" t="s">
        <v>99</v>
      </c>
      <c r="AE258" t="s">
        <v>322</v>
      </c>
      <c r="AF258">
        <v>1604</v>
      </c>
      <c r="AG258">
        <v>2516417.9569999999</v>
      </c>
      <c r="AH258">
        <v>6860358.7369999997</v>
      </c>
      <c r="AI258">
        <v>201.37799999999999</v>
      </c>
      <c r="AJ258" t="s">
        <v>54</v>
      </c>
    </row>
    <row r="259" spans="1:36" ht="15.95" customHeight="1" x14ac:dyDescent="0.2">
      <c r="A259" s="18" t="str">
        <f t="shared" ref="A259:A287" si="12">AE259</f>
        <v>MARV1_11_4A_138</v>
      </c>
      <c r="B259" s="5">
        <v>138</v>
      </c>
      <c r="C259" s="5">
        <v>6</v>
      </c>
      <c r="D259" s="5">
        <v>3</v>
      </c>
      <c r="E259" s="5">
        <v>300</v>
      </c>
      <c r="F259" s="7">
        <v>24.496005490000002</v>
      </c>
      <c r="H259" s="5">
        <v>3</v>
      </c>
      <c r="I259" s="10" t="s">
        <v>31</v>
      </c>
      <c r="K259" s="10">
        <v>311</v>
      </c>
      <c r="Y259">
        <f t="shared" ref="Y259:Y285" si="13">H259-D259</f>
        <v>0</v>
      </c>
      <c r="Z259">
        <f t="shared" ref="Z259:Z285" si="14">K259-E259</f>
        <v>11</v>
      </c>
      <c r="AB259" t="s">
        <v>59</v>
      </c>
      <c r="AC259" t="s">
        <v>41</v>
      </c>
      <c r="AD259" t="s">
        <v>99</v>
      </c>
      <c r="AE259" t="s">
        <v>323</v>
      </c>
      <c r="AF259">
        <v>1622</v>
      </c>
      <c r="AG259">
        <v>2516423.7790000001</v>
      </c>
      <c r="AH259">
        <v>6860360.0240000002</v>
      </c>
      <c r="AI259">
        <v>205.10599999999999</v>
      </c>
      <c r="AJ259" t="s">
        <v>54</v>
      </c>
    </row>
    <row r="260" spans="1:36" ht="15.95" customHeight="1" x14ac:dyDescent="0.2">
      <c r="A260" s="18" t="str">
        <f t="shared" si="12"/>
        <v>MARV1_11_4A_139</v>
      </c>
      <c r="B260" s="5">
        <v>139</v>
      </c>
      <c r="C260" s="5">
        <v>6</v>
      </c>
      <c r="D260" s="5">
        <v>2</v>
      </c>
      <c r="E260" s="5">
        <v>207</v>
      </c>
      <c r="F260" s="7">
        <v>21.356011599999999</v>
      </c>
      <c r="H260" s="5">
        <v>2</v>
      </c>
      <c r="I260" s="10">
        <v>11</v>
      </c>
      <c r="K260" s="10">
        <v>222</v>
      </c>
      <c r="L260" s="5" t="s">
        <v>24</v>
      </c>
      <c r="V260" s="5" t="s">
        <v>37</v>
      </c>
      <c r="Y260">
        <f t="shared" si="13"/>
        <v>0</v>
      </c>
      <c r="Z260">
        <f t="shared" si="14"/>
        <v>15</v>
      </c>
      <c r="AB260" t="s">
        <v>51</v>
      </c>
      <c r="AC260" t="s">
        <v>41</v>
      </c>
      <c r="AD260" t="s">
        <v>99</v>
      </c>
      <c r="AE260" t="s">
        <v>324</v>
      </c>
      <c r="AF260">
        <v>1623</v>
      </c>
      <c r="AG260">
        <v>2516419.9950000001</v>
      </c>
      <c r="AH260">
        <v>6860364.4000000004</v>
      </c>
      <c r="AI260">
        <v>202.11600000000001</v>
      </c>
      <c r="AJ260" t="s">
        <v>54</v>
      </c>
    </row>
    <row r="261" spans="1:36" ht="15.95" customHeight="1" x14ac:dyDescent="0.2">
      <c r="A261" s="18" t="str">
        <f t="shared" si="12"/>
        <v>MARV1_11_4A_140</v>
      </c>
      <c r="B261" s="5">
        <v>140</v>
      </c>
      <c r="C261" s="5">
        <v>6</v>
      </c>
      <c r="D261" s="5">
        <v>3</v>
      </c>
      <c r="E261" s="5">
        <v>284</v>
      </c>
      <c r="F261" s="7">
        <v>23.32100732</v>
      </c>
      <c r="H261" s="5">
        <v>3</v>
      </c>
      <c r="I261" s="10">
        <v>11</v>
      </c>
      <c r="K261" s="10">
        <v>297</v>
      </c>
      <c r="Y261">
        <f t="shared" si="13"/>
        <v>0</v>
      </c>
      <c r="Z261">
        <f t="shared" si="14"/>
        <v>13</v>
      </c>
      <c r="AB261" t="s">
        <v>51</v>
      </c>
      <c r="AC261" t="s">
        <v>41</v>
      </c>
      <c r="AD261" t="s">
        <v>99</v>
      </c>
      <c r="AE261" t="s">
        <v>325</v>
      </c>
      <c r="AF261">
        <v>1624</v>
      </c>
      <c r="AG261">
        <v>2516421.3829999999</v>
      </c>
      <c r="AH261">
        <v>6860367.4900000002</v>
      </c>
      <c r="AI261">
        <v>203.601</v>
      </c>
      <c r="AJ261" t="s">
        <v>54</v>
      </c>
    </row>
    <row r="262" spans="1:36" ht="15.95" customHeight="1" x14ac:dyDescent="0.2">
      <c r="A262" s="18" t="str">
        <f t="shared" si="12"/>
        <v>MARV1_11_4A_141</v>
      </c>
      <c r="B262" s="5">
        <v>141</v>
      </c>
      <c r="C262" s="5">
        <v>6</v>
      </c>
      <c r="D262" s="5">
        <v>2</v>
      </c>
      <c r="E262" s="5">
        <v>182</v>
      </c>
      <c r="F262" s="7">
        <v>19.408007319999999</v>
      </c>
      <c r="H262" s="5">
        <v>2</v>
      </c>
      <c r="I262" s="10" t="s">
        <v>23</v>
      </c>
      <c r="K262" s="10">
        <v>200</v>
      </c>
      <c r="L262" s="5" t="s">
        <v>22</v>
      </c>
      <c r="Y262">
        <f t="shared" si="13"/>
        <v>0</v>
      </c>
      <c r="Z262">
        <f t="shared" si="14"/>
        <v>18</v>
      </c>
      <c r="AB262" t="s">
        <v>59</v>
      </c>
      <c r="AC262" t="s">
        <v>41</v>
      </c>
      <c r="AD262" t="s">
        <v>99</v>
      </c>
      <c r="AE262" t="s">
        <v>326</v>
      </c>
      <c r="AF262">
        <v>1625</v>
      </c>
      <c r="AG262">
        <v>2516415.66</v>
      </c>
      <c r="AH262">
        <v>6860370.3190000001</v>
      </c>
      <c r="AI262">
        <v>199.93799999999999</v>
      </c>
      <c r="AJ262" t="s">
        <v>54</v>
      </c>
    </row>
    <row r="263" spans="1:36" ht="15.95" customHeight="1" x14ac:dyDescent="0.2">
      <c r="A263" s="18" t="str">
        <f t="shared" si="12"/>
        <v>MARV1_11_4A_143</v>
      </c>
      <c r="B263" s="5">
        <v>143</v>
      </c>
      <c r="C263" s="5">
        <v>6</v>
      </c>
      <c r="D263" s="5">
        <v>2</v>
      </c>
      <c r="E263" s="5">
        <v>289</v>
      </c>
      <c r="F263" s="7">
        <v>25.67299878</v>
      </c>
      <c r="H263" s="5">
        <v>2</v>
      </c>
      <c r="I263" s="10">
        <v>11</v>
      </c>
      <c r="K263" s="10">
        <v>307</v>
      </c>
      <c r="L263" s="5" t="s">
        <v>24</v>
      </c>
      <c r="Y263">
        <f t="shared" si="13"/>
        <v>0</v>
      </c>
      <c r="Z263">
        <f t="shared" si="14"/>
        <v>18</v>
      </c>
      <c r="AB263" t="s">
        <v>51</v>
      </c>
      <c r="AC263" t="s">
        <v>41</v>
      </c>
      <c r="AD263" t="s">
        <v>99</v>
      </c>
      <c r="AE263" t="s">
        <v>327</v>
      </c>
      <c r="AF263">
        <v>1626</v>
      </c>
      <c r="AG263">
        <v>2516423.5610000002</v>
      </c>
      <c r="AH263">
        <v>6860376.284</v>
      </c>
      <c r="AI263">
        <v>204.24299999999999</v>
      </c>
      <c r="AJ263" t="s">
        <v>54</v>
      </c>
    </row>
    <row r="264" spans="1:36" ht="15.95" customHeight="1" x14ac:dyDescent="0.2">
      <c r="A264" s="18" t="str">
        <f t="shared" si="12"/>
        <v>MARV1_11_4A_145</v>
      </c>
      <c r="B264" s="5">
        <v>145</v>
      </c>
      <c r="C264" s="5">
        <v>6</v>
      </c>
      <c r="D264" s="5">
        <v>2</v>
      </c>
      <c r="E264" s="5">
        <v>264</v>
      </c>
      <c r="F264" s="7">
        <v>24.332007319999999</v>
      </c>
      <c r="H264" s="5">
        <v>2</v>
      </c>
      <c r="I264" s="10" t="s">
        <v>23</v>
      </c>
      <c r="K264" s="10">
        <v>281</v>
      </c>
      <c r="L264" s="5" t="s">
        <v>24</v>
      </c>
      <c r="Y264">
        <f t="shared" si="13"/>
        <v>0</v>
      </c>
      <c r="Z264">
        <f t="shared" si="14"/>
        <v>17</v>
      </c>
      <c r="AB264" t="s">
        <v>59</v>
      </c>
      <c r="AC264" t="s">
        <v>41</v>
      </c>
      <c r="AD264" t="s">
        <v>99</v>
      </c>
      <c r="AE264" t="s">
        <v>328</v>
      </c>
      <c r="AF264">
        <v>1627</v>
      </c>
      <c r="AG264">
        <v>2516417.2570000002</v>
      </c>
      <c r="AH264">
        <v>6860377.3899999997</v>
      </c>
      <c r="AI264">
        <v>204.61199999999999</v>
      </c>
      <c r="AJ264" t="s">
        <v>54</v>
      </c>
    </row>
    <row r="265" spans="1:36" ht="15.95" customHeight="1" x14ac:dyDescent="0.2">
      <c r="A265" s="18" t="str">
        <f t="shared" si="12"/>
        <v>MARV1_11_4A_827</v>
      </c>
      <c r="B265" s="5">
        <v>827</v>
      </c>
      <c r="C265" s="5">
        <v>6</v>
      </c>
      <c r="D265" s="5">
        <v>2</v>
      </c>
      <c r="E265" s="5">
        <v>68</v>
      </c>
      <c r="H265" s="5">
        <v>2</v>
      </c>
      <c r="I265" s="10">
        <v>22</v>
      </c>
      <c r="Y265">
        <f t="shared" si="13"/>
        <v>0</v>
      </c>
      <c r="Z265">
        <f t="shared" si="14"/>
        <v>-68</v>
      </c>
      <c r="AB265" t="s">
        <v>77</v>
      </c>
      <c r="AC265" t="s">
        <v>41</v>
      </c>
      <c r="AD265" t="s">
        <v>99</v>
      </c>
      <c r="AE265" t="s">
        <v>329</v>
      </c>
      <c r="AF265">
        <v>1644</v>
      </c>
      <c r="AG265">
        <v>2516416.11</v>
      </c>
      <c r="AH265">
        <v>6860380.5700000003</v>
      </c>
      <c r="AI265">
        <v>186.69200000000001</v>
      </c>
      <c r="AJ265" t="s">
        <v>79</v>
      </c>
    </row>
    <row r="266" spans="1:36" ht="15.95" customHeight="1" x14ac:dyDescent="0.2">
      <c r="A266" s="18" t="str">
        <f t="shared" si="12"/>
        <v>MARV1_11_4A_148</v>
      </c>
      <c r="B266" s="5">
        <v>148</v>
      </c>
      <c r="C266" s="5">
        <v>6</v>
      </c>
      <c r="D266" s="5">
        <v>2</v>
      </c>
      <c r="E266" s="5">
        <v>226</v>
      </c>
      <c r="F266" s="7">
        <v>22.459010379999999</v>
      </c>
      <c r="H266" s="5">
        <v>2</v>
      </c>
      <c r="I266" s="10">
        <v>11</v>
      </c>
      <c r="K266" s="10">
        <v>240</v>
      </c>
      <c r="L266" s="5" t="s">
        <v>22</v>
      </c>
      <c r="Y266">
        <f t="shared" si="13"/>
        <v>0</v>
      </c>
      <c r="Z266">
        <f t="shared" si="14"/>
        <v>14</v>
      </c>
      <c r="AB266" t="s">
        <v>51</v>
      </c>
      <c r="AC266" t="s">
        <v>41</v>
      </c>
      <c r="AD266" t="s">
        <v>99</v>
      </c>
      <c r="AE266" t="s">
        <v>330</v>
      </c>
      <c r="AF266">
        <v>1628</v>
      </c>
      <c r="AG266">
        <v>2516421.8289999999</v>
      </c>
      <c r="AH266">
        <v>6860381.0599999996</v>
      </c>
      <c r="AI266">
        <v>201.43899999999999</v>
      </c>
      <c r="AJ266" t="s">
        <v>54</v>
      </c>
    </row>
    <row r="267" spans="1:36" ht="15.95" customHeight="1" x14ac:dyDescent="0.2">
      <c r="A267" s="18" t="str">
        <f t="shared" si="12"/>
        <v>MARV1_11_4A_149</v>
      </c>
      <c r="B267" s="5">
        <v>149</v>
      </c>
      <c r="C267" s="5">
        <v>6</v>
      </c>
      <c r="D267" s="5">
        <v>2</v>
      </c>
      <c r="E267" s="5">
        <v>286</v>
      </c>
      <c r="F267" s="7">
        <v>23.196998780000001</v>
      </c>
      <c r="H267" s="5">
        <v>2</v>
      </c>
      <c r="I267" s="10">
        <v>11</v>
      </c>
      <c r="K267" s="10">
        <v>306</v>
      </c>
      <c r="L267" s="5" t="s">
        <v>22</v>
      </c>
      <c r="Y267">
        <f t="shared" si="13"/>
        <v>0</v>
      </c>
      <c r="Z267">
        <f t="shared" si="14"/>
        <v>20</v>
      </c>
      <c r="AB267" t="s">
        <v>51</v>
      </c>
      <c r="AC267" t="s">
        <v>41</v>
      </c>
      <c r="AD267" t="s">
        <v>99</v>
      </c>
      <c r="AE267" t="s">
        <v>331</v>
      </c>
      <c r="AF267">
        <v>1629</v>
      </c>
      <c r="AG267">
        <v>2516417.9720000001</v>
      </c>
      <c r="AH267">
        <v>6860383.7039999999</v>
      </c>
      <c r="AI267">
        <v>203.767</v>
      </c>
      <c r="AJ267" t="s">
        <v>54</v>
      </c>
    </row>
    <row r="268" spans="1:36" ht="15.95" customHeight="1" x14ac:dyDescent="0.2">
      <c r="A268" s="18" t="str">
        <f t="shared" si="12"/>
        <v>MARV1_11_4A_824</v>
      </c>
      <c r="B268" s="5">
        <v>824</v>
      </c>
      <c r="C268" s="5">
        <v>6</v>
      </c>
      <c r="D268" s="5">
        <v>2</v>
      </c>
      <c r="E268" s="5">
        <v>61</v>
      </c>
      <c r="H268" s="5">
        <v>2</v>
      </c>
      <c r="I268" s="10" t="s">
        <v>26</v>
      </c>
      <c r="K268" s="10">
        <v>63</v>
      </c>
      <c r="L268" s="5" t="s">
        <v>22</v>
      </c>
      <c r="Y268">
        <f t="shared" si="13"/>
        <v>0</v>
      </c>
      <c r="Z268">
        <f t="shared" si="14"/>
        <v>2</v>
      </c>
      <c r="AB268" t="s">
        <v>59</v>
      </c>
      <c r="AC268" t="s">
        <v>41</v>
      </c>
      <c r="AD268" t="s">
        <v>99</v>
      </c>
      <c r="AE268" t="s">
        <v>332</v>
      </c>
      <c r="AF268">
        <v>1643</v>
      </c>
      <c r="AG268">
        <v>2516420.25</v>
      </c>
      <c r="AH268">
        <v>6860385.6100000003</v>
      </c>
      <c r="AI268">
        <v>185.154</v>
      </c>
      <c r="AJ268" t="s">
        <v>74</v>
      </c>
    </row>
    <row r="269" spans="1:36" ht="15.95" customHeight="1" x14ac:dyDescent="0.2">
      <c r="A269" s="18" t="str">
        <f t="shared" si="12"/>
        <v>MARV1_11_4A_176</v>
      </c>
      <c r="B269" s="5">
        <v>176</v>
      </c>
      <c r="C269" s="5">
        <v>6</v>
      </c>
      <c r="D269" s="5">
        <v>2</v>
      </c>
      <c r="E269" s="5">
        <v>273</v>
      </c>
      <c r="F269" s="7">
        <v>25.317001220000002</v>
      </c>
      <c r="H269" s="5">
        <v>2</v>
      </c>
      <c r="I269" s="10">
        <v>11</v>
      </c>
      <c r="K269" s="10">
        <v>293</v>
      </c>
      <c r="L269" s="5" t="s">
        <v>22</v>
      </c>
      <c r="Y269">
        <f t="shared" si="13"/>
        <v>0</v>
      </c>
      <c r="Z269">
        <f t="shared" si="14"/>
        <v>20</v>
      </c>
      <c r="AB269" t="s">
        <v>51</v>
      </c>
      <c r="AC269" t="s">
        <v>41</v>
      </c>
      <c r="AD269" t="s">
        <v>99</v>
      </c>
      <c r="AE269" t="s">
        <v>333</v>
      </c>
      <c r="AF269">
        <v>1638</v>
      </c>
      <c r="AG269">
        <v>2516422.0269999998</v>
      </c>
      <c r="AH269">
        <v>6860387.7829999998</v>
      </c>
      <c r="AI269">
        <v>203.947</v>
      </c>
      <c r="AJ269" t="s">
        <v>54</v>
      </c>
    </row>
    <row r="270" spans="1:36" ht="15.95" customHeight="1" x14ac:dyDescent="0.2">
      <c r="A270" s="18" t="str">
        <f t="shared" si="12"/>
        <v>MARV1_11_4B_281</v>
      </c>
      <c r="B270" s="5">
        <v>281</v>
      </c>
      <c r="C270" s="5">
        <v>6</v>
      </c>
      <c r="D270" s="5">
        <v>3</v>
      </c>
      <c r="E270" s="5">
        <v>233</v>
      </c>
      <c r="F270" s="7">
        <v>23.48100183</v>
      </c>
      <c r="H270" s="5">
        <v>3</v>
      </c>
      <c r="I270" s="10">
        <v>11</v>
      </c>
      <c r="K270" s="10">
        <v>258</v>
      </c>
      <c r="Y270">
        <f t="shared" si="13"/>
        <v>0</v>
      </c>
      <c r="Z270">
        <f t="shared" si="14"/>
        <v>25</v>
      </c>
      <c r="AB270" t="s">
        <v>51</v>
      </c>
      <c r="AC270" t="s">
        <v>40</v>
      </c>
      <c r="AD270" t="s">
        <v>68</v>
      </c>
      <c r="AE270" t="s">
        <v>334</v>
      </c>
      <c r="AF270">
        <v>1693</v>
      </c>
      <c r="AG270">
        <v>2516416.6869999999</v>
      </c>
      <c r="AH270">
        <v>6860391.199</v>
      </c>
      <c r="AI270">
        <v>203.501</v>
      </c>
      <c r="AJ270" t="s">
        <v>54</v>
      </c>
    </row>
    <row r="271" spans="1:36" ht="15.95" customHeight="1" x14ac:dyDescent="0.2">
      <c r="A271" s="18" t="str">
        <f t="shared" si="12"/>
        <v>MARV1_11_4B_283</v>
      </c>
      <c r="B271" s="5">
        <v>283</v>
      </c>
      <c r="C271" s="5">
        <v>6</v>
      </c>
      <c r="D271" s="5">
        <v>2</v>
      </c>
      <c r="E271" s="5">
        <v>270</v>
      </c>
      <c r="F271" s="7">
        <v>25.01000793</v>
      </c>
      <c r="H271" s="5">
        <v>2</v>
      </c>
      <c r="I271" s="10" t="s">
        <v>23</v>
      </c>
      <c r="K271" s="10">
        <v>297</v>
      </c>
      <c r="L271" s="5" t="s">
        <v>22</v>
      </c>
      <c r="Y271">
        <f t="shared" si="13"/>
        <v>0</v>
      </c>
      <c r="Z271">
        <f t="shared" si="14"/>
        <v>27</v>
      </c>
      <c r="AB271" t="s">
        <v>59</v>
      </c>
      <c r="AC271" t="s">
        <v>40</v>
      </c>
      <c r="AD271" t="s">
        <v>68</v>
      </c>
      <c r="AE271" t="s">
        <v>335</v>
      </c>
      <c r="AF271">
        <v>1694</v>
      </c>
      <c r="AG271">
        <v>2516417.5920000002</v>
      </c>
      <c r="AH271">
        <v>6860394.7189999996</v>
      </c>
      <c r="AI271">
        <v>204.93</v>
      </c>
      <c r="AJ271" t="s">
        <v>54</v>
      </c>
    </row>
    <row r="272" spans="1:36" ht="15.95" customHeight="1" x14ac:dyDescent="0.2">
      <c r="A272" s="18" t="str">
        <f t="shared" si="12"/>
        <v>MARV1_11_4B_288</v>
      </c>
      <c r="B272" s="5">
        <v>288</v>
      </c>
      <c r="C272" s="5">
        <v>6</v>
      </c>
      <c r="D272" s="5">
        <v>2</v>
      </c>
      <c r="E272" s="5">
        <v>425</v>
      </c>
      <c r="F272" s="7">
        <v>26.35900977</v>
      </c>
      <c r="H272" s="5">
        <v>2</v>
      </c>
      <c r="I272" s="10">
        <v>11</v>
      </c>
      <c r="K272" s="10">
        <v>437</v>
      </c>
      <c r="L272" s="5" t="s">
        <v>24</v>
      </c>
      <c r="Y272">
        <f t="shared" si="13"/>
        <v>0</v>
      </c>
      <c r="Z272">
        <f t="shared" si="14"/>
        <v>12</v>
      </c>
      <c r="AB272" t="s">
        <v>51</v>
      </c>
      <c r="AC272" t="s">
        <v>40</v>
      </c>
      <c r="AD272" t="s">
        <v>68</v>
      </c>
      <c r="AE272" t="s">
        <v>336</v>
      </c>
      <c r="AF272">
        <v>1696</v>
      </c>
      <c r="AG272">
        <v>2516417.0980000002</v>
      </c>
      <c r="AH272">
        <v>6860400.8190000001</v>
      </c>
      <c r="AI272">
        <v>205.44900000000001</v>
      </c>
      <c r="AJ272" t="s">
        <v>54</v>
      </c>
    </row>
    <row r="273" spans="1:36" ht="15.95" customHeight="1" x14ac:dyDescent="0.2">
      <c r="A273" s="18" t="str">
        <f t="shared" si="12"/>
        <v>MARV1_11_4B_310</v>
      </c>
      <c r="B273" s="5">
        <v>310</v>
      </c>
      <c r="C273" s="5">
        <v>6</v>
      </c>
      <c r="D273" s="5">
        <v>2</v>
      </c>
      <c r="E273" s="5">
        <v>257</v>
      </c>
      <c r="F273" s="7">
        <v>21.35000732</v>
      </c>
      <c r="H273" s="5">
        <v>2</v>
      </c>
      <c r="I273" s="10">
        <v>11</v>
      </c>
      <c r="K273" s="10">
        <v>273</v>
      </c>
      <c r="L273" s="5" t="s">
        <v>22</v>
      </c>
      <c r="Y273">
        <f t="shared" si="13"/>
        <v>0</v>
      </c>
      <c r="Z273">
        <f t="shared" si="14"/>
        <v>16</v>
      </c>
      <c r="AB273" t="s">
        <v>51</v>
      </c>
      <c r="AC273" t="s">
        <v>40</v>
      </c>
      <c r="AD273" t="s">
        <v>68</v>
      </c>
      <c r="AE273" t="s">
        <v>337</v>
      </c>
      <c r="AF273">
        <v>1708</v>
      </c>
      <c r="AG273">
        <v>2516422.9950000001</v>
      </c>
      <c r="AH273">
        <v>6860404.1380000003</v>
      </c>
      <c r="AI273">
        <v>198.88</v>
      </c>
      <c r="AJ273" t="s">
        <v>54</v>
      </c>
    </row>
    <row r="274" spans="1:36" ht="15.95" customHeight="1" x14ac:dyDescent="0.2">
      <c r="A274" s="18" t="str">
        <f t="shared" si="12"/>
        <v>MARV1_11_4B_837</v>
      </c>
      <c r="B274" s="5">
        <v>837</v>
      </c>
      <c r="C274" s="5">
        <v>6</v>
      </c>
      <c r="D274" s="5">
        <v>2</v>
      </c>
      <c r="E274" s="5">
        <v>265</v>
      </c>
      <c r="F274" s="7">
        <v>22.295000000000002</v>
      </c>
      <c r="H274" s="5">
        <v>2</v>
      </c>
      <c r="I274" s="10">
        <v>11</v>
      </c>
      <c r="K274" s="10">
        <v>281</v>
      </c>
      <c r="L274" s="5" t="s">
        <v>22</v>
      </c>
      <c r="Y274">
        <f t="shared" si="13"/>
        <v>0</v>
      </c>
      <c r="Z274">
        <f t="shared" si="14"/>
        <v>16</v>
      </c>
      <c r="AB274" t="s">
        <v>51</v>
      </c>
      <c r="AC274" t="s">
        <v>40</v>
      </c>
      <c r="AD274" t="s">
        <v>68</v>
      </c>
      <c r="AE274" t="s">
        <v>338</v>
      </c>
      <c r="AF274">
        <v>1736</v>
      </c>
      <c r="AG274">
        <v>2516413.5970000001</v>
      </c>
      <c r="AH274">
        <v>6860421.2769999998</v>
      </c>
      <c r="AI274">
        <v>201.39500000000001</v>
      </c>
      <c r="AJ274" t="s">
        <v>54</v>
      </c>
    </row>
    <row r="275" spans="1:36" ht="15.95" customHeight="1" x14ac:dyDescent="0.2">
      <c r="A275" s="18" t="str">
        <f t="shared" si="12"/>
        <v>MARV1_11_4A_132</v>
      </c>
      <c r="B275" s="5">
        <v>132</v>
      </c>
      <c r="C275" s="5">
        <v>7</v>
      </c>
      <c r="D275" s="5">
        <v>3</v>
      </c>
      <c r="E275" s="5">
        <v>228</v>
      </c>
      <c r="F275" s="7">
        <v>22.974996950000001</v>
      </c>
      <c r="H275" s="5">
        <v>3</v>
      </c>
      <c r="I275" s="10">
        <v>11</v>
      </c>
      <c r="K275" s="10">
        <v>242</v>
      </c>
      <c r="Y275">
        <f t="shared" si="13"/>
        <v>0</v>
      </c>
      <c r="Z275">
        <f t="shared" si="14"/>
        <v>14</v>
      </c>
      <c r="AB275" t="s">
        <v>51</v>
      </c>
      <c r="AC275" t="s">
        <v>41</v>
      </c>
      <c r="AD275" t="s">
        <v>99</v>
      </c>
      <c r="AE275" t="s">
        <v>339</v>
      </c>
      <c r="AF275">
        <v>1617</v>
      </c>
      <c r="AG275">
        <v>2516428.9410000001</v>
      </c>
      <c r="AH275">
        <v>6860342.0630000001</v>
      </c>
      <c r="AI275">
        <v>204.125</v>
      </c>
      <c r="AJ275" t="s">
        <v>54</v>
      </c>
    </row>
    <row r="276" spans="1:36" ht="15.95" customHeight="1" x14ac:dyDescent="0.2">
      <c r="A276" s="18" t="str">
        <f t="shared" si="12"/>
        <v>MARV1_11_4A_134</v>
      </c>
      <c r="B276" s="5">
        <v>134</v>
      </c>
      <c r="C276" s="5">
        <v>7</v>
      </c>
      <c r="D276" s="5">
        <v>2</v>
      </c>
      <c r="E276" s="5">
        <v>264</v>
      </c>
      <c r="F276" s="7">
        <v>20.573006100000001</v>
      </c>
      <c r="H276" s="5">
        <v>2</v>
      </c>
      <c r="I276" s="10">
        <v>11</v>
      </c>
      <c r="K276" s="10">
        <v>283</v>
      </c>
      <c r="L276" s="5" t="s">
        <v>24</v>
      </c>
      <c r="Y276">
        <f t="shared" si="13"/>
        <v>0</v>
      </c>
      <c r="Z276">
        <f t="shared" si="14"/>
        <v>19</v>
      </c>
      <c r="AB276" t="s">
        <v>51</v>
      </c>
      <c r="AC276" t="s">
        <v>41</v>
      </c>
      <c r="AD276" t="s">
        <v>99</v>
      </c>
      <c r="AE276" t="s">
        <v>340</v>
      </c>
      <c r="AF276">
        <v>1619</v>
      </c>
      <c r="AG276">
        <v>2516431.9759999998</v>
      </c>
      <c r="AH276">
        <v>6860347.3169999998</v>
      </c>
      <c r="AI276">
        <v>200.82300000000001</v>
      </c>
      <c r="AJ276" t="s">
        <v>54</v>
      </c>
    </row>
    <row r="277" spans="1:36" ht="15.95" customHeight="1" x14ac:dyDescent="0.2">
      <c r="A277" s="18" t="str">
        <f t="shared" si="12"/>
        <v>MARV1_11_4A_157</v>
      </c>
      <c r="B277" s="5">
        <v>157</v>
      </c>
      <c r="C277" s="5">
        <v>7</v>
      </c>
      <c r="D277" s="5">
        <v>2</v>
      </c>
      <c r="E277" s="5">
        <v>282</v>
      </c>
      <c r="F277" s="7">
        <v>24.269003659999999</v>
      </c>
      <c r="H277" s="5">
        <v>2</v>
      </c>
      <c r="I277" s="10" t="s">
        <v>23</v>
      </c>
      <c r="K277" s="10">
        <v>297</v>
      </c>
      <c r="L277" s="5" t="s">
        <v>24</v>
      </c>
      <c r="Y277">
        <f t="shared" si="13"/>
        <v>0</v>
      </c>
      <c r="Z277">
        <f t="shared" si="14"/>
        <v>15</v>
      </c>
      <c r="AB277" t="s">
        <v>59</v>
      </c>
      <c r="AC277" t="s">
        <v>41</v>
      </c>
      <c r="AD277" t="s">
        <v>99</v>
      </c>
      <c r="AE277" t="s">
        <v>341</v>
      </c>
      <c r="AF277">
        <v>1631</v>
      </c>
      <c r="AG277">
        <v>2516432.8480000002</v>
      </c>
      <c r="AH277">
        <v>6860352.2319999998</v>
      </c>
      <c r="AI277">
        <v>203.959</v>
      </c>
      <c r="AJ277" t="s">
        <v>54</v>
      </c>
    </row>
    <row r="278" spans="1:36" ht="15.95" customHeight="1" x14ac:dyDescent="0.2">
      <c r="A278" s="18" t="str">
        <f t="shared" si="12"/>
        <v>MARV1_11_4A_137</v>
      </c>
      <c r="B278" s="5">
        <v>137</v>
      </c>
      <c r="C278" s="5">
        <v>7</v>
      </c>
      <c r="D278" s="5">
        <v>3</v>
      </c>
      <c r="E278" s="5">
        <v>255</v>
      </c>
      <c r="F278" s="7">
        <v>26.389007929999998</v>
      </c>
      <c r="H278" s="5">
        <v>3</v>
      </c>
      <c r="I278" s="10">
        <v>11</v>
      </c>
      <c r="K278" s="10">
        <v>273</v>
      </c>
      <c r="Y278">
        <f t="shared" si="13"/>
        <v>0</v>
      </c>
      <c r="Z278">
        <f t="shared" si="14"/>
        <v>18</v>
      </c>
      <c r="AB278" t="s">
        <v>51</v>
      </c>
      <c r="AC278" t="s">
        <v>41</v>
      </c>
      <c r="AD278" t="s">
        <v>99</v>
      </c>
      <c r="AE278" t="s">
        <v>342</v>
      </c>
      <c r="AF278">
        <v>1621</v>
      </c>
      <c r="AG278">
        <v>2516428.3470000001</v>
      </c>
      <c r="AH278">
        <v>6860357.318</v>
      </c>
      <c r="AI278">
        <v>206.309</v>
      </c>
      <c r="AJ278" t="s">
        <v>54</v>
      </c>
    </row>
    <row r="279" spans="1:36" ht="15.95" customHeight="1" x14ac:dyDescent="0.2">
      <c r="A279" s="18" t="str">
        <f t="shared" si="12"/>
        <v>MARV1_11_4A_163</v>
      </c>
      <c r="B279" s="5">
        <v>163</v>
      </c>
      <c r="C279" s="5">
        <v>7</v>
      </c>
      <c r="D279" s="5">
        <v>2</v>
      </c>
      <c r="E279" s="5">
        <v>216</v>
      </c>
      <c r="F279" s="7">
        <v>20.04701099</v>
      </c>
      <c r="H279" s="5">
        <v>2</v>
      </c>
      <c r="I279" s="10" t="s">
        <v>23</v>
      </c>
      <c r="K279" s="10">
        <v>220</v>
      </c>
      <c r="L279" s="5" t="s">
        <v>22</v>
      </c>
      <c r="Y279">
        <f t="shared" si="13"/>
        <v>0</v>
      </c>
      <c r="Z279">
        <f t="shared" si="14"/>
        <v>4</v>
      </c>
      <c r="AB279" t="s">
        <v>59</v>
      </c>
      <c r="AC279" t="s">
        <v>41</v>
      </c>
      <c r="AD279" t="s">
        <v>99</v>
      </c>
      <c r="AE279" t="s">
        <v>343</v>
      </c>
      <c r="AF279">
        <v>1632</v>
      </c>
      <c r="AG279">
        <v>2516429.9989999998</v>
      </c>
      <c r="AH279">
        <v>6860360.9060000004</v>
      </c>
      <c r="AI279">
        <v>199.667</v>
      </c>
      <c r="AJ279" t="s">
        <v>54</v>
      </c>
    </row>
    <row r="280" spans="1:36" ht="15.95" customHeight="1" x14ac:dyDescent="0.2">
      <c r="A280" s="18" t="str">
        <f t="shared" si="12"/>
        <v>MARV1_11_4A_164</v>
      </c>
      <c r="B280" s="5">
        <v>164</v>
      </c>
      <c r="C280" s="5">
        <v>7</v>
      </c>
      <c r="D280" s="5">
        <v>2</v>
      </c>
      <c r="E280" s="5">
        <v>283</v>
      </c>
      <c r="F280" s="7">
        <v>24.677002439999999</v>
      </c>
      <c r="H280" s="5">
        <v>2</v>
      </c>
      <c r="I280" s="10">
        <v>11</v>
      </c>
      <c r="K280" s="10">
        <v>299</v>
      </c>
      <c r="L280" s="5" t="s">
        <v>22</v>
      </c>
      <c r="Y280">
        <f t="shared" si="13"/>
        <v>0</v>
      </c>
      <c r="Z280">
        <f t="shared" si="14"/>
        <v>16</v>
      </c>
      <c r="AB280" t="s">
        <v>51</v>
      </c>
      <c r="AC280" t="s">
        <v>41</v>
      </c>
      <c r="AD280" t="s">
        <v>99</v>
      </c>
      <c r="AE280" t="s">
        <v>344</v>
      </c>
      <c r="AF280">
        <v>1633</v>
      </c>
      <c r="AG280">
        <v>2516432.466</v>
      </c>
      <c r="AH280">
        <v>6860364.182</v>
      </c>
      <c r="AI280">
        <v>203.58699999999999</v>
      </c>
      <c r="AJ280" t="s">
        <v>54</v>
      </c>
    </row>
    <row r="281" spans="1:36" ht="15.95" customHeight="1" x14ac:dyDescent="0.2">
      <c r="A281" s="18" t="str">
        <f t="shared" si="12"/>
        <v>MARV1_11_4A_809</v>
      </c>
      <c r="B281" s="5">
        <v>809</v>
      </c>
      <c r="C281" s="5">
        <v>7</v>
      </c>
      <c r="D281" s="5">
        <v>2</v>
      </c>
      <c r="E281" s="5">
        <v>96</v>
      </c>
      <c r="H281" s="5">
        <v>2</v>
      </c>
      <c r="I281" s="10">
        <v>22</v>
      </c>
      <c r="Y281">
        <f t="shared" si="13"/>
        <v>0</v>
      </c>
      <c r="Z281">
        <f t="shared" si="14"/>
        <v>-96</v>
      </c>
      <c r="AB281" t="s">
        <v>77</v>
      </c>
      <c r="AC281" t="s">
        <v>41</v>
      </c>
      <c r="AD281" t="s">
        <v>99</v>
      </c>
      <c r="AE281" t="s">
        <v>345</v>
      </c>
      <c r="AF281">
        <v>1639</v>
      </c>
      <c r="AG281">
        <v>2516426.36</v>
      </c>
      <c r="AH281">
        <v>6860364.2300000004</v>
      </c>
      <c r="AI281">
        <v>189.34200000000001</v>
      </c>
      <c r="AJ281" t="s">
        <v>79</v>
      </c>
    </row>
    <row r="282" spans="1:36" ht="15.95" customHeight="1" x14ac:dyDescent="0.2">
      <c r="A282" s="18" t="str">
        <f t="shared" si="12"/>
        <v>MARV1_11_4A_165</v>
      </c>
      <c r="B282" s="5">
        <v>165</v>
      </c>
      <c r="C282" s="5">
        <v>7</v>
      </c>
      <c r="D282" s="5">
        <v>2</v>
      </c>
      <c r="E282" s="5">
        <v>207</v>
      </c>
      <c r="F282" s="7">
        <v>18.896998780000001</v>
      </c>
      <c r="H282" s="5">
        <v>2</v>
      </c>
      <c r="I282" s="10">
        <v>11</v>
      </c>
      <c r="K282" s="10">
        <v>218</v>
      </c>
      <c r="L282" s="5" t="s">
        <v>22</v>
      </c>
      <c r="Y282">
        <f t="shared" si="13"/>
        <v>0</v>
      </c>
      <c r="Z282">
        <f t="shared" si="14"/>
        <v>11</v>
      </c>
      <c r="AB282" t="s">
        <v>51</v>
      </c>
      <c r="AC282" t="s">
        <v>41</v>
      </c>
      <c r="AD282" t="s">
        <v>99</v>
      </c>
      <c r="AE282" t="s">
        <v>346</v>
      </c>
      <c r="AF282">
        <v>1634</v>
      </c>
      <c r="AG282">
        <v>2516431.7779999999</v>
      </c>
      <c r="AH282">
        <v>6860367.3729999997</v>
      </c>
      <c r="AI282">
        <v>197.46700000000001</v>
      </c>
      <c r="AJ282" t="s">
        <v>54</v>
      </c>
    </row>
    <row r="283" spans="1:36" ht="15.95" customHeight="1" x14ac:dyDescent="0.2">
      <c r="A283" s="18" t="str">
        <f t="shared" si="12"/>
        <v>MARV1_11_4A_167</v>
      </c>
      <c r="B283" s="5">
        <v>167</v>
      </c>
      <c r="C283" s="5">
        <v>7</v>
      </c>
      <c r="D283" s="5">
        <v>3</v>
      </c>
      <c r="E283" s="5">
        <v>277</v>
      </c>
      <c r="F283" s="7">
        <v>26.089998779999998</v>
      </c>
      <c r="H283" s="5">
        <v>3</v>
      </c>
      <c r="I283" s="10">
        <v>11</v>
      </c>
      <c r="K283" s="10">
        <v>294</v>
      </c>
      <c r="Y283">
        <f t="shared" si="13"/>
        <v>0</v>
      </c>
      <c r="Z283">
        <f t="shared" si="14"/>
        <v>17</v>
      </c>
      <c r="AB283" t="s">
        <v>51</v>
      </c>
      <c r="AC283" t="s">
        <v>41</v>
      </c>
      <c r="AD283" t="s">
        <v>99</v>
      </c>
      <c r="AE283" t="s">
        <v>347</v>
      </c>
      <c r="AF283">
        <v>1635</v>
      </c>
      <c r="AG283">
        <v>2516427.963</v>
      </c>
      <c r="AH283">
        <v>6860370.7970000003</v>
      </c>
      <c r="AI283">
        <v>204.91</v>
      </c>
      <c r="AJ283" t="s">
        <v>54</v>
      </c>
    </row>
    <row r="284" spans="1:36" ht="15.95" customHeight="1" x14ac:dyDescent="0.2">
      <c r="A284" s="18" t="str">
        <f t="shared" si="12"/>
        <v>MARV1_11_4A_170</v>
      </c>
      <c r="B284" s="5">
        <v>170</v>
      </c>
      <c r="C284" s="5">
        <v>7</v>
      </c>
      <c r="D284" s="5">
        <v>2</v>
      </c>
      <c r="E284" s="5">
        <v>301</v>
      </c>
      <c r="F284" s="7">
        <v>20.45400854</v>
      </c>
      <c r="H284" s="5">
        <v>2</v>
      </c>
      <c r="I284" s="10" t="s">
        <v>38</v>
      </c>
      <c r="K284" s="10">
        <v>314</v>
      </c>
      <c r="L284" s="5" t="s">
        <v>24</v>
      </c>
      <c r="Y284">
        <f t="shared" si="13"/>
        <v>0</v>
      </c>
      <c r="Z284">
        <f t="shared" si="14"/>
        <v>13</v>
      </c>
      <c r="AB284" t="s">
        <v>59</v>
      </c>
      <c r="AC284" t="s">
        <v>41</v>
      </c>
      <c r="AD284" t="s">
        <v>99</v>
      </c>
      <c r="AE284" t="s">
        <v>348</v>
      </c>
      <c r="AF284">
        <v>1636</v>
      </c>
      <c r="AG284">
        <v>2516428.4190000002</v>
      </c>
      <c r="AH284">
        <v>6860379.7630000003</v>
      </c>
      <c r="AI284">
        <v>197.51400000000001</v>
      </c>
      <c r="AJ284" t="s">
        <v>54</v>
      </c>
    </row>
    <row r="285" spans="1:36" ht="15.95" customHeight="1" x14ac:dyDescent="0.2">
      <c r="A285" s="18" t="str">
        <f t="shared" si="12"/>
        <v>MARV1_11_4A_173</v>
      </c>
      <c r="B285" s="5">
        <v>173</v>
      </c>
      <c r="C285" s="5">
        <v>7</v>
      </c>
      <c r="D285" s="5">
        <v>2</v>
      </c>
      <c r="E285" s="5">
        <v>310</v>
      </c>
      <c r="F285" s="7">
        <v>25.108999390000001</v>
      </c>
      <c r="H285" s="5">
        <v>2</v>
      </c>
      <c r="I285" s="10">
        <v>11</v>
      </c>
      <c r="K285" s="10">
        <v>328</v>
      </c>
      <c r="L285" s="5" t="s">
        <v>28</v>
      </c>
      <c r="Y285">
        <f t="shared" si="13"/>
        <v>0</v>
      </c>
      <c r="Z285">
        <f t="shared" si="14"/>
        <v>18</v>
      </c>
      <c r="AB285" t="s">
        <v>51</v>
      </c>
      <c r="AC285" t="s">
        <v>41</v>
      </c>
      <c r="AD285" t="s">
        <v>99</v>
      </c>
      <c r="AE285" t="s">
        <v>349</v>
      </c>
      <c r="AF285">
        <v>1637</v>
      </c>
      <c r="AG285">
        <v>2516426.0060000001</v>
      </c>
      <c r="AH285">
        <v>6860384.8119999999</v>
      </c>
      <c r="AI285">
        <v>202.56899999999999</v>
      </c>
      <c r="AJ285" t="s">
        <v>54</v>
      </c>
    </row>
    <row r="286" spans="1:36" ht="15.95" customHeight="1" x14ac:dyDescent="0.2">
      <c r="AB286" t="s">
        <v>350</v>
      </c>
    </row>
    <row r="287" spans="1:36" ht="15.95" customHeight="1" x14ac:dyDescent="0.2">
      <c r="A287" s="18" t="str">
        <f t="shared" si="12"/>
        <v>MARV1_11_4C_872</v>
      </c>
      <c r="B287" s="5">
        <v>872</v>
      </c>
      <c r="H287" s="5">
        <v>2</v>
      </c>
      <c r="I287" s="10">
        <v>11</v>
      </c>
      <c r="K287" s="10">
        <v>428</v>
      </c>
      <c r="L287" s="5" t="s">
        <v>24</v>
      </c>
      <c r="V287" s="5" t="s">
        <v>30</v>
      </c>
      <c r="AB287" t="s">
        <v>51</v>
      </c>
      <c r="AD287" s="15" t="s">
        <v>52</v>
      </c>
      <c r="AE287" s="15" t="s">
        <v>358</v>
      </c>
      <c r="AG287" s="18">
        <v>2516379.0099999998</v>
      </c>
      <c r="AH287" s="18">
        <v>6860436.7000000002</v>
      </c>
      <c r="AI287" s="18">
        <v>210.9</v>
      </c>
    </row>
    <row r="288" spans="1:36" ht="15.95" customHeight="1" x14ac:dyDescent="0.2">
      <c r="AB288" t="s">
        <v>350</v>
      </c>
    </row>
    <row r="289" spans="21:33" ht="15.95" customHeight="1" x14ac:dyDescent="0.2">
      <c r="U289" s="5">
        <v>357</v>
      </c>
      <c r="V289">
        <v>2516376.7620000001</v>
      </c>
      <c r="W289">
        <v>6860431.3650000002</v>
      </c>
      <c r="X289">
        <v>207.32900000000001</v>
      </c>
      <c r="AB289" t="s">
        <v>350</v>
      </c>
      <c r="AG289" s="15" t="s">
        <v>359</v>
      </c>
    </row>
    <row r="290" spans="21:33" ht="15.95" customHeight="1" x14ac:dyDescent="0.2">
      <c r="U290" s="5">
        <v>395</v>
      </c>
      <c r="V290">
        <v>2516382.6039999998</v>
      </c>
      <c r="W290">
        <v>6860441.0609999998</v>
      </c>
      <c r="X290">
        <v>208.083</v>
      </c>
      <c r="AB290" t="s">
        <v>350</v>
      </c>
    </row>
    <row r="291" spans="21:33" ht="15.95" customHeight="1" x14ac:dyDescent="0.2">
      <c r="AB291" t="s">
        <v>350</v>
      </c>
    </row>
    <row r="292" spans="21:33" ht="15.95" customHeight="1" x14ac:dyDescent="0.2">
      <c r="AB292" t="s">
        <v>350</v>
      </c>
    </row>
    <row r="293" spans="21:33" ht="15.95" customHeight="1" x14ac:dyDescent="0.2">
      <c r="AB293" t="s">
        <v>350</v>
      </c>
    </row>
    <row r="294" spans="21:33" ht="15.95" customHeight="1" x14ac:dyDescent="0.2">
      <c r="AB294" t="s">
        <v>350</v>
      </c>
    </row>
    <row r="295" spans="21:33" ht="15.95" customHeight="1" x14ac:dyDescent="0.2">
      <c r="AB295" t="s">
        <v>350</v>
      </c>
    </row>
    <row r="296" spans="21:33" ht="15.95" customHeight="1" x14ac:dyDescent="0.2">
      <c r="AB296" t="s">
        <v>350</v>
      </c>
    </row>
    <row r="297" spans="21:33" ht="15.95" customHeight="1" x14ac:dyDescent="0.2">
      <c r="AB297" t="s">
        <v>350</v>
      </c>
    </row>
    <row r="298" spans="21:33" ht="15.95" customHeight="1" x14ac:dyDescent="0.2">
      <c r="AB298" t="s">
        <v>350</v>
      </c>
    </row>
    <row r="299" spans="21:33" ht="15.95" customHeight="1" x14ac:dyDescent="0.2">
      <c r="AB299" t="s">
        <v>350</v>
      </c>
    </row>
    <row r="300" spans="21:33" ht="15.95" customHeight="1" x14ac:dyDescent="0.2">
      <c r="AB300" t="s">
        <v>350</v>
      </c>
    </row>
    <row r="301" spans="21:33" ht="15.95" customHeight="1" x14ac:dyDescent="0.2">
      <c r="AB301" t="s">
        <v>350</v>
      </c>
    </row>
    <row r="302" spans="21:33" ht="15.95" customHeight="1" x14ac:dyDescent="0.2">
      <c r="AB302" t="s">
        <v>350</v>
      </c>
    </row>
    <row r="303" spans="21:33" ht="15.95" customHeight="1" x14ac:dyDescent="0.2">
      <c r="AB303" t="s">
        <v>350</v>
      </c>
    </row>
    <row r="304" spans="21:33" ht="15.95" customHeight="1" x14ac:dyDescent="0.2">
      <c r="AB304" t="s">
        <v>350</v>
      </c>
    </row>
    <row r="305" spans="28:28" ht="15.95" customHeight="1" x14ac:dyDescent="0.2">
      <c r="AB305" t="s">
        <v>350</v>
      </c>
    </row>
    <row r="306" spans="28:28" ht="15.95" customHeight="1" x14ac:dyDescent="0.2">
      <c r="AB306" t="s">
        <v>350</v>
      </c>
    </row>
    <row r="307" spans="28:28" ht="15.95" customHeight="1" x14ac:dyDescent="0.2">
      <c r="AB307" t="s">
        <v>350</v>
      </c>
    </row>
    <row r="308" spans="28:28" ht="15.95" customHeight="1" x14ac:dyDescent="0.2">
      <c r="AB308" t="s">
        <v>350</v>
      </c>
    </row>
    <row r="309" spans="28:28" ht="15.95" customHeight="1" x14ac:dyDescent="0.2">
      <c r="AB309" t="s">
        <v>350</v>
      </c>
    </row>
    <row r="310" spans="28:28" ht="15.95" customHeight="1" x14ac:dyDescent="0.2">
      <c r="AB310" t="s">
        <v>350</v>
      </c>
    </row>
    <row r="311" spans="28:28" ht="15.95" customHeight="1" x14ac:dyDescent="0.2">
      <c r="AB311" t="s">
        <v>350</v>
      </c>
    </row>
    <row r="312" spans="28:28" ht="15.95" customHeight="1" x14ac:dyDescent="0.2">
      <c r="AB312" t="s">
        <v>350</v>
      </c>
    </row>
    <row r="313" spans="28:28" ht="15.95" customHeight="1" x14ac:dyDescent="0.2">
      <c r="AB313" t="s">
        <v>350</v>
      </c>
    </row>
    <row r="314" spans="28:28" ht="15.95" customHeight="1" x14ac:dyDescent="0.2">
      <c r="AB314" t="s">
        <v>350</v>
      </c>
    </row>
    <row r="315" spans="28:28" ht="15.95" customHeight="1" x14ac:dyDescent="0.2">
      <c r="AB315" t="s">
        <v>350</v>
      </c>
    </row>
    <row r="316" spans="28:28" ht="15.95" customHeight="1" x14ac:dyDescent="0.2">
      <c r="AB316" t="s">
        <v>350</v>
      </c>
    </row>
    <row r="317" spans="28:28" ht="15.95" customHeight="1" x14ac:dyDescent="0.2">
      <c r="AB317" t="s">
        <v>350</v>
      </c>
    </row>
    <row r="318" spans="28:28" ht="15.95" customHeight="1" x14ac:dyDescent="0.2">
      <c r="AB318" t="s">
        <v>350</v>
      </c>
    </row>
    <row r="319" spans="28:28" ht="15.95" customHeight="1" x14ac:dyDescent="0.2">
      <c r="AB319" t="s">
        <v>350</v>
      </c>
    </row>
    <row r="320" spans="28:28" ht="15.95" customHeight="1" x14ac:dyDescent="0.2">
      <c r="AB320" t="s">
        <v>350</v>
      </c>
    </row>
    <row r="321" spans="28:28" ht="15.95" customHeight="1" x14ac:dyDescent="0.2">
      <c r="AB321" t="s">
        <v>350</v>
      </c>
    </row>
    <row r="322" spans="28:28" ht="15.95" customHeight="1" x14ac:dyDescent="0.2">
      <c r="AB322" t="s">
        <v>350</v>
      </c>
    </row>
    <row r="323" spans="28:28" ht="15.95" customHeight="1" x14ac:dyDescent="0.2">
      <c r="AB323" t="s">
        <v>350</v>
      </c>
    </row>
    <row r="324" spans="28:28" ht="15.95" customHeight="1" x14ac:dyDescent="0.2">
      <c r="AB324" t="s">
        <v>350</v>
      </c>
    </row>
    <row r="325" spans="28:28" ht="15.95" customHeight="1" x14ac:dyDescent="0.2">
      <c r="AB325" t="s">
        <v>350</v>
      </c>
    </row>
    <row r="326" spans="28:28" ht="15.95" customHeight="1" x14ac:dyDescent="0.2">
      <c r="AB326" t="s">
        <v>350</v>
      </c>
    </row>
    <row r="327" spans="28:28" ht="15.95" customHeight="1" x14ac:dyDescent="0.2">
      <c r="AB327" t="s">
        <v>350</v>
      </c>
    </row>
    <row r="328" spans="28:28" ht="15.95" customHeight="1" x14ac:dyDescent="0.2">
      <c r="AB328" t="s">
        <v>350</v>
      </c>
    </row>
    <row r="329" spans="28:28" ht="15.95" customHeight="1" x14ac:dyDescent="0.2">
      <c r="AB329" t="s">
        <v>350</v>
      </c>
    </row>
    <row r="330" spans="28:28" ht="15.95" customHeight="1" x14ac:dyDescent="0.2">
      <c r="AB330" t="s">
        <v>350</v>
      </c>
    </row>
    <row r="331" spans="28:28" ht="15.95" customHeight="1" x14ac:dyDescent="0.2">
      <c r="AB331" t="s">
        <v>350</v>
      </c>
    </row>
    <row r="332" spans="28:28" ht="15.95" customHeight="1" x14ac:dyDescent="0.2">
      <c r="AB332" t="s">
        <v>350</v>
      </c>
    </row>
    <row r="333" spans="28:28" ht="15.95" customHeight="1" x14ac:dyDescent="0.2">
      <c r="AB333" t="s">
        <v>350</v>
      </c>
    </row>
    <row r="334" spans="28:28" ht="15.95" customHeight="1" x14ac:dyDescent="0.2">
      <c r="AB334" t="s">
        <v>350</v>
      </c>
    </row>
    <row r="335" spans="28:28" ht="15.95" customHeight="1" x14ac:dyDescent="0.2">
      <c r="AB335" t="s">
        <v>350</v>
      </c>
    </row>
    <row r="336" spans="28:28" ht="15.95" customHeight="1" x14ac:dyDescent="0.2">
      <c r="AB336" t="s">
        <v>350</v>
      </c>
    </row>
    <row r="337" spans="28:28" ht="15.95" customHeight="1" x14ac:dyDescent="0.2">
      <c r="AB337" t="s">
        <v>350</v>
      </c>
    </row>
    <row r="338" spans="28:28" ht="15.95" customHeight="1" x14ac:dyDescent="0.2">
      <c r="AB338" t="s">
        <v>350</v>
      </c>
    </row>
    <row r="339" spans="28:28" ht="15.95" customHeight="1" x14ac:dyDescent="0.2">
      <c r="AB339" t="s">
        <v>350</v>
      </c>
    </row>
    <row r="340" spans="28:28" ht="15.95" customHeight="1" x14ac:dyDescent="0.2">
      <c r="AB340" t="s">
        <v>350</v>
      </c>
    </row>
    <row r="341" spans="28:28" ht="15.95" customHeight="1" x14ac:dyDescent="0.2">
      <c r="AB341" t="s">
        <v>350</v>
      </c>
    </row>
    <row r="342" spans="28:28" ht="15.95" customHeight="1" x14ac:dyDescent="0.2">
      <c r="AB342" t="s">
        <v>350</v>
      </c>
    </row>
    <row r="343" spans="28:28" ht="15.95" customHeight="1" x14ac:dyDescent="0.2">
      <c r="AB343" t="s">
        <v>350</v>
      </c>
    </row>
    <row r="344" spans="28:28" ht="15.95" customHeight="1" x14ac:dyDescent="0.2">
      <c r="AB344" t="s">
        <v>350</v>
      </c>
    </row>
    <row r="345" spans="28:28" ht="15.95" customHeight="1" x14ac:dyDescent="0.2">
      <c r="AB345" t="s">
        <v>350</v>
      </c>
    </row>
    <row r="346" spans="28:28" ht="15.95" customHeight="1" x14ac:dyDescent="0.2">
      <c r="AB346" t="s">
        <v>350</v>
      </c>
    </row>
    <row r="347" spans="28:28" ht="15.95" customHeight="1" x14ac:dyDescent="0.2">
      <c r="AB347" t="s">
        <v>350</v>
      </c>
    </row>
    <row r="348" spans="28:28" ht="15.95" customHeight="1" x14ac:dyDescent="0.2">
      <c r="AB348" t="s">
        <v>350</v>
      </c>
    </row>
    <row r="349" spans="28:28" ht="15.95" customHeight="1" x14ac:dyDescent="0.2">
      <c r="AB349" t="s">
        <v>350</v>
      </c>
    </row>
    <row r="350" spans="28:28" ht="15.95" customHeight="1" x14ac:dyDescent="0.2">
      <c r="AB350" t="s">
        <v>350</v>
      </c>
    </row>
    <row r="351" spans="28:28" ht="15.95" customHeight="1" x14ac:dyDescent="0.2">
      <c r="AB351" t="s">
        <v>350</v>
      </c>
    </row>
    <row r="352" spans="28:28" ht="15.95" customHeight="1" x14ac:dyDescent="0.2">
      <c r="AB352" t="s">
        <v>350</v>
      </c>
    </row>
    <row r="353" spans="28:28" ht="15.95" customHeight="1" x14ac:dyDescent="0.2">
      <c r="AB353" t="s">
        <v>350</v>
      </c>
    </row>
    <row r="354" spans="28:28" ht="15.95" customHeight="1" x14ac:dyDescent="0.2">
      <c r="AB354" t="s">
        <v>350</v>
      </c>
    </row>
    <row r="355" spans="28:28" ht="15.95" customHeight="1" x14ac:dyDescent="0.2">
      <c r="AB355" t="s">
        <v>350</v>
      </c>
    </row>
    <row r="356" spans="28:28" ht="15.95" customHeight="1" x14ac:dyDescent="0.2">
      <c r="AB356" t="s">
        <v>350</v>
      </c>
    </row>
    <row r="357" spans="28:28" ht="15.95" customHeight="1" x14ac:dyDescent="0.2">
      <c r="AB357" t="s">
        <v>350</v>
      </c>
    </row>
    <row r="358" spans="28:28" ht="15.95" customHeight="1" x14ac:dyDescent="0.2">
      <c r="AB358" t="s">
        <v>350</v>
      </c>
    </row>
    <row r="359" spans="28:28" ht="15.95" customHeight="1" x14ac:dyDescent="0.2">
      <c r="AB359" t="s">
        <v>350</v>
      </c>
    </row>
    <row r="360" spans="28:28" ht="15.95" customHeight="1" x14ac:dyDescent="0.2">
      <c r="AB360" t="s">
        <v>350</v>
      </c>
    </row>
    <row r="361" spans="28:28" ht="15.95" customHeight="1" x14ac:dyDescent="0.2">
      <c r="AB361" t="s">
        <v>350</v>
      </c>
    </row>
    <row r="362" spans="28:28" ht="15.95" customHeight="1" x14ac:dyDescent="0.2">
      <c r="AB362" t="s">
        <v>350</v>
      </c>
    </row>
    <row r="363" spans="28:28" ht="15.95" customHeight="1" x14ac:dyDescent="0.2">
      <c r="AB363" t="s">
        <v>350</v>
      </c>
    </row>
    <row r="364" spans="28:28" ht="15.95" customHeight="1" x14ac:dyDescent="0.2">
      <c r="AB364" t="s">
        <v>350</v>
      </c>
    </row>
    <row r="365" spans="28:28" ht="15.95" customHeight="1" x14ac:dyDescent="0.2">
      <c r="AB365" t="s">
        <v>350</v>
      </c>
    </row>
    <row r="366" spans="28:28" ht="15.95" customHeight="1" x14ac:dyDescent="0.2">
      <c r="AB366" t="s">
        <v>350</v>
      </c>
    </row>
    <row r="367" spans="28:28" ht="15.95" customHeight="1" x14ac:dyDescent="0.2">
      <c r="AB367" t="s">
        <v>350</v>
      </c>
    </row>
    <row r="368" spans="28:28" ht="15.95" customHeight="1" x14ac:dyDescent="0.2">
      <c r="AB368" t="s">
        <v>350</v>
      </c>
    </row>
    <row r="369" spans="28:28" ht="15.95" customHeight="1" x14ac:dyDescent="0.2">
      <c r="AB369" t="s">
        <v>350</v>
      </c>
    </row>
    <row r="370" spans="28:28" ht="15.95" customHeight="1" x14ac:dyDescent="0.2">
      <c r="AB370" t="s">
        <v>350</v>
      </c>
    </row>
    <row r="371" spans="28:28" ht="15.95" customHeight="1" x14ac:dyDescent="0.2">
      <c r="AB371" t="s">
        <v>350</v>
      </c>
    </row>
    <row r="372" spans="28:28" ht="15.95" customHeight="1" x14ac:dyDescent="0.2">
      <c r="AB372" t="s">
        <v>350</v>
      </c>
    </row>
    <row r="373" spans="28:28" ht="15.95" customHeight="1" x14ac:dyDescent="0.2">
      <c r="AB373" t="s">
        <v>350</v>
      </c>
    </row>
    <row r="374" spans="28:28" ht="15.95" customHeight="1" x14ac:dyDescent="0.2">
      <c r="AB374" t="s">
        <v>350</v>
      </c>
    </row>
    <row r="375" spans="28:28" ht="15.95" customHeight="1" x14ac:dyDescent="0.2">
      <c r="AB375" t="s">
        <v>350</v>
      </c>
    </row>
    <row r="376" spans="28:28" ht="15.95" customHeight="1" x14ac:dyDescent="0.2">
      <c r="AB376" t="s">
        <v>350</v>
      </c>
    </row>
    <row r="377" spans="28:28" ht="15.95" customHeight="1" x14ac:dyDescent="0.2">
      <c r="AB377" t="s">
        <v>350</v>
      </c>
    </row>
    <row r="378" spans="28:28" ht="15.95" customHeight="1" x14ac:dyDescent="0.2">
      <c r="AB378" t="s">
        <v>350</v>
      </c>
    </row>
    <row r="379" spans="28:28" ht="15.95" customHeight="1" x14ac:dyDescent="0.2">
      <c r="AB379" t="s">
        <v>350</v>
      </c>
    </row>
    <row r="380" spans="28:28" ht="15.95" customHeight="1" x14ac:dyDescent="0.2">
      <c r="AB380" t="s">
        <v>350</v>
      </c>
    </row>
    <row r="381" spans="28:28" ht="15.95" customHeight="1" x14ac:dyDescent="0.2">
      <c r="AB381" t="s">
        <v>350</v>
      </c>
    </row>
    <row r="382" spans="28:28" ht="15.95" customHeight="1" x14ac:dyDescent="0.2">
      <c r="AB382" t="s">
        <v>350</v>
      </c>
    </row>
    <row r="383" spans="28:28" ht="15.95" customHeight="1" x14ac:dyDescent="0.2">
      <c r="AB383" t="s">
        <v>350</v>
      </c>
    </row>
    <row r="384" spans="28:28" ht="15.95" customHeight="1" x14ac:dyDescent="0.2">
      <c r="AB384" t="s">
        <v>350</v>
      </c>
    </row>
    <row r="385" spans="28:28" ht="15.95" customHeight="1" x14ac:dyDescent="0.2">
      <c r="AB385" t="s">
        <v>350</v>
      </c>
    </row>
    <row r="386" spans="28:28" ht="15.95" customHeight="1" x14ac:dyDescent="0.2">
      <c r="AB386" t="s">
        <v>350</v>
      </c>
    </row>
    <row r="387" spans="28:28" ht="15.95" customHeight="1" x14ac:dyDescent="0.2">
      <c r="AB387" t="s">
        <v>350</v>
      </c>
    </row>
    <row r="388" spans="28:28" ht="15.95" customHeight="1" x14ac:dyDescent="0.2">
      <c r="AB388" t="s">
        <v>350</v>
      </c>
    </row>
    <row r="389" spans="28:28" ht="15.95" customHeight="1" x14ac:dyDescent="0.2">
      <c r="AB389" t="s">
        <v>350</v>
      </c>
    </row>
    <row r="390" spans="28:28" ht="15.95" customHeight="1" x14ac:dyDescent="0.2">
      <c r="AB390" t="s">
        <v>350</v>
      </c>
    </row>
    <row r="391" spans="28:28" ht="15.95" customHeight="1" x14ac:dyDescent="0.2">
      <c r="AB391" t="s">
        <v>350</v>
      </c>
    </row>
    <row r="392" spans="28:28" ht="15.95" customHeight="1" x14ac:dyDescent="0.2">
      <c r="AB392" t="s">
        <v>350</v>
      </c>
    </row>
    <row r="393" spans="28:28" ht="15.95" customHeight="1" x14ac:dyDescent="0.2">
      <c r="AB393" t="s">
        <v>350</v>
      </c>
    </row>
    <row r="394" spans="28:28" ht="15.95" customHeight="1" x14ac:dyDescent="0.2">
      <c r="AB394" t="s">
        <v>350</v>
      </c>
    </row>
    <row r="395" spans="28:28" ht="15.95" customHeight="1" x14ac:dyDescent="0.2">
      <c r="AB395" t="s">
        <v>350</v>
      </c>
    </row>
    <row r="396" spans="28:28" ht="15.95" customHeight="1" x14ac:dyDescent="0.2">
      <c r="AB396" t="s">
        <v>350</v>
      </c>
    </row>
    <row r="397" spans="28:28" ht="15.95" customHeight="1" x14ac:dyDescent="0.2">
      <c r="AB397" t="s">
        <v>350</v>
      </c>
    </row>
    <row r="398" spans="28:28" ht="15.95" customHeight="1" x14ac:dyDescent="0.2">
      <c r="AB398" t="s">
        <v>350</v>
      </c>
    </row>
    <row r="399" spans="28:28" ht="15.95" customHeight="1" x14ac:dyDescent="0.2">
      <c r="AB399" t="s">
        <v>350</v>
      </c>
    </row>
    <row r="400" spans="28:28" ht="15.95" customHeight="1" x14ac:dyDescent="0.2">
      <c r="AB400" t="s">
        <v>350</v>
      </c>
    </row>
    <row r="401" spans="28:28" ht="15.95" customHeight="1" x14ac:dyDescent="0.2">
      <c r="AB401" t="s">
        <v>350</v>
      </c>
    </row>
    <row r="402" spans="28:28" ht="15.95" customHeight="1" x14ac:dyDescent="0.2">
      <c r="AB402" t="s">
        <v>350</v>
      </c>
    </row>
    <row r="403" spans="28:28" ht="15.95" customHeight="1" x14ac:dyDescent="0.2">
      <c r="AB403" t="s">
        <v>350</v>
      </c>
    </row>
    <row r="404" spans="28:28" ht="15.95" customHeight="1" x14ac:dyDescent="0.2">
      <c r="AB404" t="s">
        <v>350</v>
      </c>
    </row>
    <row r="405" spans="28:28" ht="15.95" customHeight="1" x14ac:dyDescent="0.2">
      <c r="AB405" t="s">
        <v>350</v>
      </c>
    </row>
    <row r="406" spans="28:28" ht="15.95" customHeight="1" x14ac:dyDescent="0.2">
      <c r="AB406" t="s">
        <v>350</v>
      </c>
    </row>
    <row r="407" spans="28:28" ht="15.95" customHeight="1" x14ac:dyDescent="0.2">
      <c r="AB407" t="s">
        <v>350</v>
      </c>
    </row>
    <row r="408" spans="28:28" ht="15.95" customHeight="1" x14ac:dyDescent="0.2">
      <c r="AB408" t="s">
        <v>350</v>
      </c>
    </row>
    <row r="409" spans="28:28" ht="15.95" customHeight="1" x14ac:dyDescent="0.2">
      <c r="AB409" t="s">
        <v>350</v>
      </c>
    </row>
    <row r="410" spans="28:28" ht="15.95" customHeight="1" x14ac:dyDescent="0.2">
      <c r="AB410" t="s">
        <v>350</v>
      </c>
    </row>
    <row r="411" spans="28:28" ht="15.95" customHeight="1" x14ac:dyDescent="0.2">
      <c r="AB411" t="s">
        <v>350</v>
      </c>
    </row>
    <row r="412" spans="28:28" ht="15.95" customHeight="1" x14ac:dyDescent="0.2">
      <c r="AB412" t="s">
        <v>350</v>
      </c>
    </row>
    <row r="413" spans="28:28" ht="15.95" customHeight="1" x14ac:dyDescent="0.2">
      <c r="AB413" t="s">
        <v>350</v>
      </c>
    </row>
    <row r="414" spans="28:28" ht="15.95" customHeight="1" x14ac:dyDescent="0.2">
      <c r="AB414" t="s">
        <v>350</v>
      </c>
    </row>
    <row r="415" spans="28:28" ht="15.95" customHeight="1" x14ac:dyDescent="0.2">
      <c r="AB415" t="s">
        <v>350</v>
      </c>
    </row>
    <row r="416" spans="28:28" ht="15.95" customHeight="1" x14ac:dyDescent="0.2">
      <c r="AB416" t="s">
        <v>350</v>
      </c>
    </row>
    <row r="417" spans="28:28" ht="15.95" customHeight="1" x14ac:dyDescent="0.2">
      <c r="AB417" t="s">
        <v>350</v>
      </c>
    </row>
    <row r="418" spans="28:28" ht="15.95" customHeight="1" x14ac:dyDescent="0.2">
      <c r="AB418" t="s">
        <v>350</v>
      </c>
    </row>
    <row r="419" spans="28:28" ht="15.95" customHeight="1" x14ac:dyDescent="0.2">
      <c r="AB419" t="s">
        <v>350</v>
      </c>
    </row>
    <row r="420" spans="28:28" ht="15.95" customHeight="1" x14ac:dyDescent="0.2">
      <c r="AB420" t="s">
        <v>350</v>
      </c>
    </row>
    <row r="421" spans="28:28" ht="15.95" customHeight="1" x14ac:dyDescent="0.2">
      <c r="AB421" t="s">
        <v>350</v>
      </c>
    </row>
    <row r="422" spans="28:28" ht="15.95" customHeight="1" x14ac:dyDescent="0.2">
      <c r="AB422" t="s">
        <v>350</v>
      </c>
    </row>
    <row r="423" spans="28:28" ht="15.95" customHeight="1" x14ac:dyDescent="0.2">
      <c r="AB423" t="s">
        <v>350</v>
      </c>
    </row>
    <row r="424" spans="28:28" ht="15.95" customHeight="1" x14ac:dyDescent="0.2">
      <c r="AB424" t="s">
        <v>350</v>
      </c>
    </row>
    <row r="425" spans="28:28" ht="15.95" customHeight="1" x14ac:dyDescent="0.2">
      <c r="AB425" t="s">
        <v>350</v>
      </c>
    </row>
    <row r="426" spans="28:28" ht="15.95" customHeight="1" x14ac:dyDescent="0.2">
      <c r="AB426" t="s">
        <v>350</v>
      </c>
    </row>
    <row r="427" spans="28:28" ht="15.95" customHeight="1" x14ac:dyDescent="0.2"/>
    <row r="428" spans="28:28" ht="15.95" customHeight="1" x14ac:dyDescent="0.2"/>
    <row r="429" spans="28:28" ht="15.95" customHeight="1" x14ac:dyDescent="0.2"/>
    <row r="430" spans="28:28" ht="15.95" customHeight="1" x14ac:dyDescent="0.2"/>
    <row r="431" spans="28:28" ht="15.95" customHeight="1" x14ac:dyDescent="0.2"/>
    <row r="432" spans="28:28" ht="15.95" customHeight="1" x14ac:dyDescent="0.2"/>
    <row r="433" ht="15.95" customHeight="1" x14ac:dyDescent="0.2"/>
    <row r="434" ht="15.95" customHeight="1" x14ac:dyDescent="0.2"/>
    <row r="435" ht="15.95" customHeight="1" x14ac:dyDescent="0.2"/>
    <row r="436" ht="15.95" customHeight="1" x14ac:dyDescent="0.2"/>
    <row r="437" ht="15.95" customHeight="1" x14ac:dyDescent="0.2"/>
    <row r="438" ht="15.95" customHeight="1" x14ac:dyDescent="0.2"/>
    <row r="439" ht="15.95" customHeight="1" x14ac:dyDescent="0.2"/>
    <row r="440" ht="15.95" customHeight="1" x14ac:dyDescent="0.2"/>
    <row r="441" ht="15.95" customHeight="1" x14ac:dyDescent="0.2"/>
    <row r="442" ht="15.95" customHeight="1" x14ac:dyDescent="0.2"/>
    <row r="443" ht="15.95" customHeight="1" x14ac:dyDescent="0.2"/>
    <row r="444" ht="15.95" customHeight="1" x14ac:dyDescent="0.2"/>
    <row r="445" ht="15.95" customHeight="1" x14ac:dyDescent="0.2"/>
    <row r="446" ht="15.95" customHeight="1" x14ac:dyDescent="0.2"/>
    <row r="447" ht="15.95" customHeight="1" x14ac:dyDescent="0.2"/>
    <row r="448" ht="15.95" customHeight="1" x14ac:dyDescent="0.2"/>
    <row r="449" ht="15.95" customHeight="1" x14ac:dyDescent="0.2"/>
    <row r="450" ht="15.95" customHeight="1" x14ac:dyDescent="0.2"/>
    <row r="451" ht="15.95" customHeight="1" x14ac:dyDescent="0.2"/>
    <row r="452" ht="15.95" customHeight="1" x14ac:dyDescent="0.2"/>
    <row r="453" ht="15.95" customHeight="1" x14ac:dyDescent="0.2"/>
    <row r="454" ht="15.95" customHeight="1" x14ac:dyDescent="0.2"/>
    <row r="455" ht="15.95" customHeight="1" x14ac:dyDescent="0.2"/>
    <row r="456" ht="15.95" customHeight="1" x14ac:dyDescent="0.2"/>
    <row r="457" ht="15.95" customHeight="1" x14ac:dyDescent="0.2"/>
    <row r="458" ht="15.95" customHeight="1" x14ac:dyDescent="0.2"/>
    <row r="459" ht="15.95" customHeight="1" x14ac:dyDescent="0.2"/>
    <row r="460" ht="15.95" customHeight="1" x14ac:dyDescent="0.2"/>
    <row r="461" ht="15.95" customHeight="1" x14ac:dyDescent="0.2"/>
    <row r="462" ht="15.95" customHeight="1" x14ac:dyDescent="0.2"/>
    <row r="463" ht="15.95" customHeight="1" x14ac:dyDescent="0.2"/>
    <row r="464" ht="15.95" customHeight="1" x14ac:dyDescent="0.2"/>
    <row r="465" ht="15.95" customHeight="1" x14ac:dyDescent="0.2"/>
    <row r="466" ht="15.95" customHeight="1" x14ac:dyDescent="0.2"/>
    <row r="467" ht="15.95" customHeight="1" x14ac:dyDescent="0.2"/>
    <row r="468" ht="15.95" customHeight="1" x14ac:dyDescent="0.2"/>
    <row r="469" ht="15.95" customHeight="1" x14ac:dyDescent="0.2"/>
    <row r="470" ht="15.95" customHeight="1" x14ac:dyDescent="0.2"/>
    <row r="471" ht="15.95" customHeight="1" x14ac:dyDescent="0.2"/>
    <row r="472" ht="15.95" customHeight="1" x14ac:dyDescent="0.2"/>
    <row r="473" ht="15.95" customHeight="1" x14ac:dyDescent="0.2"/>
    <row r="474" ht="15.95" customHeight="1" x14ac:dyDescent="0.2"/>
    <row r="475" ht="15.95" customHeight="1" x14ac:dyDescent="0.2"/>
    <row r="476" ht="15.95" customHeight="1" x14ac:dyDescent="0.2"/>
    <row r="477" ht="15.95" customHeight="1" x14ac:dyDescent="0.2"/>
    <row r="478" ht="15.95" customHeight="1" x14ac:dyDescent="0.2"/>
    <row r="479" ht="15.95" customHeight="1" x14ac:dyDescent="0.2"/>
    <row r="480" ht="15.95" customHeight="1" x14ac:dyDescent="0.2"/>
    <row r="481" ht="15.95" customHeight="1" x14ac:dyDescent="0.2"/>
    <row r="482" ht="15.95" customHeight="1" x14ac:dyDescent="0.2"/>
    <row r="483" ht="15.95" customHeight="1" x14ac:dyDescent="0.2"/>
    <row r="484" ht="15.95" customHeight="1" x14ac:dyDescent="0.2"/>
    <row r="485" ht="15.95" customHeight="1" x14ac:dyDescent="0.2"/>
    <row r="486" ht="15.95" customHeight="1" x14ac:dyDescent="0.2"/>
    <row r="487" ht="15.95" customHeight="1" x14ac:dyDescent="0.2"/>
    <row r="488" ht="15.95" customHeight="1" x14ac:dyDescent="0.2"/>
    <row r="489" ht="15.95" customHeight="1" x14ac:dyDescent="0.2"/>
    <row r="490" ht="15.95" customHeight="1" x14ac:dyDescent="0.2"/>
    <row r="491" ht="15.95" customHeight="1" x14ac:dyDescent="0.2"/>
    <row r="492" ht="15.95" customHeight="1" x14ac:dyDescent="0.2"/>
    <row r="493" ht="15.95" customHeight="1" x14ac:dyDescent="0.2"/>
    <row r="494" ht="15.95" customHeight="1" x14ac:dyDescent="0.2"/>
    <row r="495" ht="15.95" customHeight="1" x14ac:dyDescent="0.2"/>
    <row r="496" ht="15.95" customHeight="1" x14ac:dyDescent="0.2"/>
    <row r="497" ht="15.95" customHeight="1" x14ac:dyDescent="0.2"/>
    <row r="498" ht="15.95" customHeight="1" x14ac:dyDescent="0.2"/>
    <row r="499" ht="15.95" customHeight="1" x14ac:dyDescent="0.2"/>
    <row r="500" ht="15.95" customHeight="1" x14ac:dyDescent="0.2"/>
    <row r="501" ht="15.95" customHeight="1" x14ac:dyDescent="0.2"/>
  </sheetData>
  <phoneticPr fontId="1" type="noConversion"/>
  <printOptions gridLines="1"/>
  <pageMargins left="0.39370078740157483" right="0.35433070866141736" top="0.55118110236220474" bottom="0.74803149606299213" header="0.31496062992125984" footer="0.31496062992125984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285"/>
  <sheetViews>
    <sheetView workbookViewId="0">
      <selection activeCell="M13" sqref="M13"/>
    </sheetView>
  </sheetViews>
  <sheetFormatPr defaultRowHeight="12.75" x14ac:dyDescent="0.2"/>
  <cols>
    <col min="2" max="2" width="4" bestFit="1" customWidth="1"/>
  </cols>
  <sheetData>
    <row r="1" spans="1:17" x14ac:dyDescent="0.2">
      <c r="A1" t="s">
        <v>46</v>
      </c>
      <c r="B1" t="s">
        <v>17</v>
      </c>
      <c r="C1" t="s">
        <v>3</v>
      </c>
      <c r="D1" t="s">
        <v>18</v>
      </c>
      <c r="E1" t="s">
        <v>7</v>
      </c>
      <c r="F1" t="s">
        <v>42</v>
      </c>
      <c r="G1" t="s">
        <v>47</v>
      </c>
      <c r="H1" t="s">
        <v>48</v>
      </c>
      <c r="I1" t="s">
        <v>50</v>
      </c>
    </row>
    <row r="2" spans="1:17" x14ac:dyDescent="0.2">
      <c r="A2">
        <v>1685</v>
      </c>
      <c r="B2">
        <v>263</v>
      </c>
      <c r="C2">
        <v>1</v>
      </c>
      <c r="D2">
        <v>11</v>
      </c>
      <c r="E2">
        <v>228</v>
      </c>
      <c r="F2" t="s">
        <v>51</v>
      </c>
      <c r="G2">
        <v>2516398.233</v>
      </c>
      <c r="H2">
        <v>6860402.4740000004</v>
      </c>
      <c r="I2" t="s">
        <v>54</v>
      </c>
      <c r="J2">
        <f t="shared" ref="J2:J65" si="0">($G2-$N$2)*COS(-$N$5)-($H2-$N$3)*SIN(-$N$5)</f>
        <v>17.998203994724232</v>
      </c>
      <c r="K2">
        <f t="shared" ref="K2:K65" si="1">($G2-$N$2)*SIN(-$N$5)+($H2-$N$3)*COS(-$N$5)</f>
        <v>54.678858967700961</v>
      </c>
      <c r="L2">
        <f>IF(AND(J2&gt;0,K2&gt;0,J2&lt;$N$6,K2&lt;$N$7),1,0)</f>
        <v>1</v>
      </c>
      <c r="M2" s="18">
        <f>SUM(L2:L252)</f>
        <v>152</v>
      </c>
      <c r="N2">
        <v>2516395</v>
      </c>
    </row>
    <row r="3" spans="1:17" x14ac:dyDescent="0.2">
      <c r="A3">
        <v>1616</v>
      </c>
      <c r="B3">
        <v>129</v>
      </c>
      <c r="C3">
        <v>1</v>
      </c>
      <c r="D3">
        <v>11</v>
      </c>
      <c r="E3">
        <v>240</v>
      </c>
      <c r="F3" t="s">
        <v>51</v>
      </c>
      <c r="G3">
        <v>2516406.3969999999</v>
      </c>
      <c r="H3">
        <v>6860385.0530000003</v>
      </c>
      <c r="I3" t="s">
        <v>54</v>
      </c>
      <c r="J3">
        <f t="shared" si="0"/>
        <v>21.37513585567169</v>
      </c>
      <c r="K3">
        <f t="shared" si="1"/>
        <v>35.738466463648543</v>
      </c>
      <c r="L3">
        <f t="shared" ref="L3:L66" si="2">IF(AND(J3&gt;0,K3&gt;0,J3&lt;$N$6,K3&lt;$N$7),1,0)</f>
        <v>1</v>
      </c>
      <c r="N3">
        <v>6860345</v>
      </c>
    </row>
    <row r="4" spans="1:17" x14ac:dyDescent="0.2">
      <c r="A4">
        <v>1681</v>
      </c>
      <c r="B4">
        <v>258</v>
      </c>
      <c r="C4">
        <v>1</v>
      </c>
      <c r="D4">
        <v>11</v>
      </c>
      <c r="E4">
        <v>252</v>
      </c>
      <c r="F4" t="s">
        <v>51</v>
      </c>
      <c r="G4">
        <v>2516404.9369999999</v>
      </c>
      <c r="H4">
        <v>6860394.2999999998</v>
      </c>
      <c r="I4" t="s">
        <v>54</v>
      </c>
      <c r="J4">
        <f t="shared" si="0"/>
        <v>22.358183859261374</v>
      </c>
      <c r="K4">
        <f t="shared" si="1"/>
        <v>45.04825838470861</v>
      </c>
      <c r="L4">
        <f t="shared" si="2"/>
        <v>1</v>
      </c>
      <c r="N4">
        <v>15</v>
      </c>
    </row>
    <row r="5" spans="1:17" x14ac:dyDescent="0.2">
      <c r="A5">
        <v>1642</v>
      </c>
      <c r="B5">
        <v>821</v>
      </c>
      <c r="C5">
        <v>1</v>
      </c>
      <c r="D5" t="s">
        <v>35</v>
      </c>
      <c r="E5">
        <v>184</v>
      </c>
      <c r="F5" t="s">
        <v>59</v>
      </c>
      <c r="G5">
        <v>2516409.1</v>
      </c>
      <c r="H5">
        <v>6860387.3339999998</v>
      </c>
      <c r="I5" t="s">
        <v>54</v>
      </c>
      <c r="J5">
        <f t="shared" si="0"/>
        <v>24.576399606083868</v>
      </c>
      <c r="K5">
        <f t="shared" si="1"/>
        <v>37.242155393957461</v>
      </c>
      <c r="L5">
        <f t="shared" si="2"/>
        <v>1</v>
      </c>
      <c r="N5">
        <f>RADIANS(N4)</f>
        <v>0.26179938779914941</v>
      </c>
    </row>
    <row r="6" spans="1:17" x14ac:dyDescent="0.2">
      <c r="A6">
        <v>1695</v>
      </c>
      <c r="B6">
        <v>285</v>
      </c>
      <c r="C6">
        <v>1</v>
      </c>
      <c r="D6" t="s">
        <v>31</v>
      </c>
      <c r="E6">
        <v>202</v>
      </c>
      <c r="F6" t="s">
        <v>59</v>
      </c>
      <c r="G6">
        <v>2516409.9010000001</v>
      </c>
      <c r="H6">
        <v>6860394.557</v>
      </c>
      <c r="I6" t="s">
        <v>54</v>
      </c>
      <c r="J6">
        <f t="shared" si="0"/>
        <v>27.219556155755107</v>
      </c>
      <c r="K6">
        <f t="shared" si="1"/>
        <v>44.011723582345162</v>
      </c>
      <c r="L6">
        <f t="shared" si="2"/>
        <v>1</v>
      </c>
      <c r="N6">
        <v>37</v>
      </c>
    </row>
    <row r="7" spans="1:17" x14ac:dyDescent="0.2">
      <c r="A7">
        <v>1698</v>
      </c>
      <c r="B7">
        <v>290</v>
      </c>
      <c r="C7">
        <v>1</v>
      </c>
      <c r="D7" t="s">
        <v>23</v>
      </c>
      <c r="E7">
        <v>229</v>
      </c>
      <c r="F7" t="s">
        <v>59</v>
      </c>
      <c r="G7">
        <v>2516408.4569999999</v>
      </c>
      <c r="H7">
        <v>6860402.4029999999</v>
      </c>
      <c r="I7" t="s">
        <v>54</v>
      </c>
      <c r="J7">
        <f t="shared" si="0"/>
        <v>27.855453490313462</v>
      </c>
      <c r="K7">
        <f t="shared" si="1"/>
        <v>51.964112316478392</v>
      </c>
      <c r="L7">
        <f t="shared" si="2"/>
        <v>1</v>
      </c>
      <c r="N7">
        <v>120</v>
      </c>
    </row>
    <row r="8" spans="1:17" x14ac:dyDescent="0.2">
      <c r="A8">
        <v>1684</v>
      </c>
      <c r="B8">
        <v>262</v>
      </c>
      <c r="C8">
        <v>1</v>
      </c>
      <c r="D8" t="s">
        <v>36</v>
      </c>
      <c r="E8">
        <v>232</v>
      </c>
      <c r="F8" t="s">
        <v>59</v>
      </c>
      <c r="G8">
        <v>2516406.35</v>
      </c>
      <c r="H8">
        <v>6860402.5719999997</v>
      </c>
      <c r="I8" t="s">
        <v>54</v>
      </c>
      <c r="J8">
        <f t="shared" si="0"/>
        <v>25.863988193034146</v>
      </c>
      <c r="K8">
        <f t="shared" si="1"/>
        <v>52.672685508881465</v>
      </c>
      <c r="L8">
        <f t="shared" si="2"/>
        <v>1</v>
      </c>
    </row>
    <row r="9" spans="1:17" x14ac:dyDescent="0.2">
      <c r="A9">
        <v>1754</v>
      </c>
      <c r="B9">
        <v>333</v>
      </c>
      <c r="C9">
        <v>2</v>
      </c>
      <c r="D9">
        <v>11</v>
      </c>
      <c r="E9">
        <v>236</v>
      </c>
      <c r="F9" t="s">
        <v>51</v>
      </c>
      <c r="G9">
        <v>2516362.7889999999</v>
      </c>
      <c r="H9">
        <v>6860436.9979999997</v>
      </c>
      <c r="I9" t="s">
        <v>54</v>
      </c>
      <c r="J9">
        <f t="shared" si="0"/>
        <v>-7.3026022794626648</v>
      </c>
      <c r="K9">
        <f t="shared" si="1"/>
        <v>97.200064428455136</v>
      </c>
      <c r="L9">
        <f t="shared" si="2"/>
        <v>0</v>
      </c>
      <c r="N9">
        <v>0</v>
      </c>
      <c r="O9">
        <f>0</f>
        <v>0</v>
      </c>
      <c r="P9">
        <f>$N$2+COS($N$5)*$N9-SIN($N$5)*$O9</f>
        <v>2516395</v>
      </c>
      <c r="Q9">
        <f>$N$3+SIN($N$5)*$N9+COS($N$5)*$O9</f>
        <v>6860345</v>
      </c>
    </row>
    <row r="10" spans="1:17" x14ac:dyDescent="0.2">
      <c r="A10">
        <v>1756</v>
      </c>
      <c r="B10">
        <v>337</v>
      </c>
      <c r="C10">
        <v>2</v>
      </c>
      <c r="D10">
        <v>11</v>
      </c>
      <c r="E10">
        <v>253</v>
      </c>
      <c r="F10" t="s">
        <v>51</v>
      </c>
      <c r="G10">
        <v>2516358.8130000001</v>
      </c>
      <c r="H10">
        <v>6860450.5669999998</v>
      </c>
      <c r="I10" t="s">
        <v>54</v>
      </c>
      <c r="J10">
        <f t="shared" si="0"/>
        <v>-7.6312077415556807</v>
      </c>
      <c r="K10">
        <f t="shared" si="1"/>
        <v>111.33577648877466</v>
      </c>
      <c r="L10">
        <f t="shared" si="2"/>
        <v>0</v>
      </c>
      <c r="N10">
        <v>0</v>
      </c>
      <c r="O10">
        <f>N7</f>
        <v>120</v>
      </c>
      <c r="P10">
        <f>$N$2+COS($N$5)*$N10-SIN($N$5)*$O10</f>
        <v>2516363.9417145876</v>
      </c>
      <c r="Q10">
        <f>$N$3+SIN($N$5)*$N10+COS($N$5)*$O10</f>
        <v>6860460.9110991545</v>
      </c>
    </row>
    <row r="11" spans="1:17" x14ac:dyDescent="0.2">
      <c r="A11">
        <v>1767</v>
      </c>
      <c r="B11">
        <v>370</v>
      </c>
      <c r="C11">
        <v>2</v>
      </c>
      <c r="D11">
        <v>11</v>
      </c>
      <c r="E11">
        <v>255</v>
      </c>
      <c r="F11" t="s">
        <v>51</v>
      </c>
      <c r="G11">
        <v>2516364.585</v>
      </c>
      <c r="H11">
        <v>6860451.5729999999</v>
      </c>
      <c r="I11" t="s">
        <v>54</v>
      </c>
      <c r="J11">
        <f t="shared" si="0"/>
        <v>-1.7955119129436916</v>
      </c>
      <c r="K11">
        <f t="shared" si="1"/>
        <v>110.81359434177095</v>
      </c>
      <c r="L11">
        <f t="shared" si="2"/>
        <v>0</v>
      </c>
      <c r="N11">
        <f>N6</f>
        <v>37</v>
      </c>
      <c r="O11">
        <f>N7</f>
        <v>120</v>
      </c>
      <c r="P11">
        <f>$N$2+COS($N$5)*$N11-SIN($N$5)*$O11</f>
        <v>2516399.6809701603</v>
      </c>
      <c r="Q11">
        <f>$N$3+SIN($N$5)*$N11+COS($N$5)*$O11</f>
        <v>6860470.4874038231</v>
      </c>
    </row>
    <row r="12" spans="1:17" x14ac:dyDescent="0.2">
      <c r="A12">
        <v>1757</v>
      </c>
      <c r="B12">
        <v>339</v>
      </c>
      <c r="C12">
        <v>2</v>
      </c>
      <c r="D12">
        <v>11</v>
      </c>
      <c r="E12">
        <v>224</v>
      </c>
      <c r="F12" t="s">
        <v>51</v>
      </c>
      <c r="G12">
        <v>2516360.912</v>
      </c>
      <c r="H12">
        <v>6860453.4469999997</v>
      </c>
      <c r="I12" t="s">
        <v>54</v>
      </c>
      <c r="J12">
        <f t="shared" si="0"/>
        <v>-4.8583305823769614</v>
      </c>
      <c r="K12">
        <f t="shared" si="1"/>
        <v>113.57438169272737</v>
      </c>
      <c r="L12">
        <f t="shared" si="2"/>
        <v>0</v>
      </c>
      <c r="N12">
        <f>N6</f>
        <v>37</v>
      </c>
      <c r="O12">
        <f>0</f>
        <v>0</v>
      </c>
      <c r="P12">
        <f>$N$2+COS($N$5)*$N12-SIN($N$5)*$O12</f>
        <v>2516430.7392555727</v>
      </c>
      <c r="Q12">
        <f>$N$3+SIN($N$5)*$N12+COS($N$5)*$O12</f>
        <v>6860354.5763046686</v>
      </c>
    </row>
    <row r="13" spans="1:17" x14ac:dyDescent="0.2">
      <c r="A13">
        <v>1759</v>
      </c>
      <c r="B13">
        <v>344</v>
      </c>
      <c r="C13">
        <v>2</v>
      </c>
      <c r="D13">
        <v>11</v>
      </c>
      <c r="E13">
        <v>264</v>
      </c>
      <c r="F13" t="s">
        <v>51</v>
      </c>
      <c r="G13">
        <v>2516357.0890000002</v>
      </c>
      <c r="H13">
        <v>6860461.7970000003</v>
      </c>
      <c r="I13" t="s">
        <v>54</v>
      </c>
      <c r="J13">
        <f t="shared" si="0"/>
        <v>-6.3899259893926548</v>
      </c>
      <c r="K13">
        <f t="shared" si="1"/>
        <v>122.62932755217113</v>
      </c>
      <c r="L13">
        <f t="shared" si="2"/>
        <v>0</v>
      </c>
      <c r="N13">
        <f>0</f>
        <v>0</v>
      </c>
      <c r="O13">
        <f>0</f>
        <v>0</v>
      </c>
      <c r="P13">
        <f>$N$2+COS($N$5)*$N13-SIN($N$5)*$O13</f>
        <v>2516395</v>
      </c>
      <c r="Q13">
        <f>$N$3+SIN($N$5)*$N13+COS($N$5)*$O13</f>
        <v>6860345</v>
      </c>
    </row>
    <row r="14" spans="1:17" x14ac:dyDescent="0.2">
      <c r="A14">
        <v>1772</v>
      </c>
      <c r="B14">
        <v>381</v>
      </c>
      <c r="C14">
        <v>2</v>
      </c>
      <c r="D14">
        <v>11</v>
      </c>
      <c r="E14">
        <v>324</v>
      </c>
      <c r="F14" t="s">
        <v>51</v>
      </c>
      <c r="G14">
        <v>2516364.0040000002</v>
      </c>
      <c r="H14">
        <v>6860468.7460000003</v>
      </c>
      <c r="I14" t="s">
        <v>54</v>
      </c>
      <c r="J14">
        <f t="shared" si="0"/>
        <v>2.0879846438554388</v>
      </c>
      <c r="K14">
        <f t="shared" si="1"/>
        <v>127.5518124221819</v>
      </c>
      <c r="L14">
        <f t="shared" si="2"/>
        <v>0</v>
      </c>
    </row>
    <row r="15" spans="1:17" x14ac:dyDescent="0.2">
      <c r="A15">
        <v>1648</v>
      </c>
      <c r="B15">
        <v>193</v>
      </c>
      <c r="C15">
        <v>2</v>
      </c>
      <c r="D15">
        <v>11</v>
      </c>
      <c r="E15">
        <v>287</v>
      </c>
      <c r="F15" t="s">
        <v>51</v>
      </c>
      <c r="G15">
        <v>2516368.5380000002</v>
      </c>
      <c r="H15">
        <v>6860405.6610000003</v>
      </c>
      <c r="I15" t="s">
        <v>54</v>
      </c>
      <c r="J15">
        <f t="shared" si="0"/>
        <v>-9.8601071200472017</v>
      </c>
      <c r="K15">
        <f t="shared" si="1"/>
        <v>65.44289612028102</v>
      </c>
      <c r="L15">
        <f t="shared" si="2"/>
        <v>0</v>
      </c>
    </row>
    <row r="16" spans="1:17" x14ac:dyDescent="0.2">
      <c r="A16">
        <v>1753</v>
      </c>
      <c r="B16">
        <v>871</v>
      </c>
      <c r="C16">
        <v>2</v>
      </c>
      <c r="D16">
        <v>11</v>
      </c>
      <c r="E16">
        <v>136</v>
      </c>
      <c r="F16" t="s">
        <v>51</v>
      </c>
      <c r="G16">
        <v>2516371.9989999998</v>
      </c>
      <c r="H16">
        <v>6860407.4000000004</v>
      </c>
      <c r="I16" t="s">
        <v>54</v>
      </c>
      <c r="J16">
        <f t="shared" si="0"/>
        <v>-6.0669515161394756</v>
      </c>
      <c r="K16">
        <f t="shared" si="1"/>
        <v>66.226868417243196</v>
      </c>
      <c r="L16">
        <f t="shared" si="2"/>
        <v>0</v>
      </c>
    </row>
    <row r="17" spans="1:12" x14ac:dyDescent="0.2">
      <c r="A17">
        <v>1649</v>
      </c>
      <c r="B17">
        <v>197</v>
      </c>
      <c r="C17">
        <v>2</v>
      </c>
      <c r="D17">
        <v>11</v>
      </c>
      <c r="E17">
        <v>268</v>
      </c>
      <c r="F17" t="s">
        <v>51</v>
      </c>
      <c r="G17">
        <v>2516368.9720000001</v>
      </c>
      <c r="H17">
        <v>6860413.9510000004</v>
      </c>
      <c r="I17" t="s">
        <v>54</v>
      </c>
      <c r="J17">
        <f t="shared" si="0"/>
        <v>-7.2952854276325603</v>
      </c>
      <c r="K17">
        <f t="shared" si="1"/>
        <v>73.338093754706847</v>
      </c>
      <c r="L17">
        <f t="shared" si="2"/>
        <v>0</v>
      </c>
    </row>
    <row r="18" spans="1:12" x14ac:dyDescent="0.2">
      <c r="A18">
        <v>1650</v>
      </c>
      <c r="B18">
        <v>198</v>
      </c>
      <c r="C18">
        <v>2</v>
      </c>
      <c r="D18">
        <v>11</v>
      </c>
      <c r="E18">
        <v>302</v>
      </c>
      <c r="F18" t="s">
        <v>51</v>
      </c>
      <c r="G18">
        <v>2516369.8319999999</v>
      </c>
      <c r="H18">
        <v>6860418.5789999999</v>
      </c>
      <c r="I18" t="s">
        <v>54</v>
      </c>
      <c r="J18">
        <f t="shared" si="0"/>
        <v>-5.2667746765292094</v>
      </c>
      <c r="K18">
        <f t="shared" si="1"/>
        <v>77.585814099593634</v>
      </c>
      <c r="L18">
        <f t="shared" si="2"/>
        <v>0</v>
      </c>
    </row>
    <row r="19" spans="1:12" x14ac:dyDescent="0.2">
      <c r="A19">
        <v>1733</v>
      </c>
      <c r="B19">
        <v>833</v>
      </c>
      <c r="C19">
        <v>2</v>
      </c>
      <c r="D19">
        <v>11</v>
      </c>
      <c r="E19">
        <v>182</v>
      </c>
      <c r="F19" t="s">
        <v>51</v>
      </c>
      <c r="G19">
        <v>2516365.1749999998</v>
      </c>
      <c r="H19">
        <v>6860424.4680000003</v>
      </c>
      <c r="I19" t="s">
        <v>54</v>
      </c>
      <c r="J19">
        <f t="shared" si="0"/>
        <v>-8.2409058929555563</v>
      </c>
      <c r="K19">
        <f t="shared" si="1"/>
        <v>84.479471584101617</v>
      </c>
      <c r="L19">
        <f t="shared" si="2"/>
        <v>0</v>
      </c>
    </row>
    <row r="20" spans="1:12" x14ac:dyDescent="0.2">
      <c r="A20">
        <v>1731</v>
      </c>
      <c r="B20">
        <v>828</v>
      </c>
      <c r="C20">
        <v>2</v>
      </c>
      <c r="D20">
        <v>11</v>
      </c>
      <c r="E20">
        <v>83</v>
      </c>
      <c r="F20" t="s">
        <v>51</v>
      </c>
      <c r="G20">
        <v>2516370.6329999999</v>
      </c>
      <c r="H20">
        <v>6860425.091</v>
      </c>
      <c r="I20" t="s">
        <v>54</v>
      </c>
      <c r="J20">
        <f t="shared" si="0"/>
        <v>-2.8076384679586432</v>
      </c>
      <c r="K20">
        <f t="shared" si="1"/>
        <v>83.668609025367459</v>
      </c>
      <c r="L20">
        <f t="shared" si="2"/>
        <v>0</v>
      </c>
    </row>
    <row r="21" spans="1:12" x14ac:dyDescent="0.2">
      <c r="A21">
        <v>1748</v>
      </c>
      <c r="B21">
        <v>860</v>
      </c>
      <c r="C21">
        <v>2</v>
      </c>
      <c r="D21">
        <v>11</v>
      </c>
      <c r="E21">
        <v>108</v>
      </c>
      <c r="F21" t="s">
        <v>51</v>
      </c>
      <c r="G21">
        <v>2516378.5419999999</v>
      </c>
      <c r="H21">
        <v>6860427.6880000001</v>
      </c>
      <c r="I21" t="s">
        <v>54</v>
      </c>
      <c r="J21">
        <f t="shared" si="0"/>
        <v>5.5040219522958029</v>
      </c>
      <c r="K21">
        <f t="shared" si="1"/>
        <v>84.130118568592962</v>
      </c>
      <c r="L21">
        <f t="shared" si="2"/>
        <v>1</v>
      </c>
    </row>
    <row r="22" spans="1:12" x14ac:dyDescent="0.2">
      <c r="A22">
        <v>1838</v>
      </c>
      <c r="B22">
        <v>837</v>
      </c>
      <c r="C22">
        <v>2</v>
      </c>
      <c r="D22">
        <v>11</v>
      </c>
      <c r="E22">
        <v>138</v>
      </c>
      <c r="F22" t="s">
        <v>51</v>
      </c>
      <c r="G22">
        <v>2516364.0299999998</v>
      </c>
      <c r="H22">
        <v>6860427.3339999998</v>
      </c>
      <c r="I22" t="s">
        <v>54</v>
      </c>
      <c r="J22">
        <f t="shared" si="0"/>
        <v>-8.6051155809514803</v>
      </c>
      <c r="K22">
        <f t="shared" si="1"/>
        <v>87.544162808367929</v>
      </c>
      <c r="L22">
        <f t="shared" si="2"/>
        <v>0</v>
      </c>
    </row>
    <row r="23" spans="1:12" x14ac:dyDescent="0.2">
      <c r="A23">
        <v>1819</v>
      </c>
      <c r="B23">
        <v>801</v>
      </c>
      <c r="C23">
        <v>2</v>
      </c>
      <c r="D23">
        <v>11</v>
      </c>
      <c r="E23">
        <v>155</v>
      </c>
      <c r="F23" t="s">
        <v>51</v>
      </c>
      <c r="G23">
        <v>2516369.017</v>
      </c>
      <c r="H23">
        <v>6860428.9979999997</v>
      </c>
      <c r="I23" t="s">
        <v>54</v>
      </c>
      <c r="J23">
        <f t="shared" si="0"/>
        <v>-3.357368594039368</v>
      </c>
      <c r="K23">
        <f t="shared" si="1"/>
        <v>87.860732805213232</v>
      </c>
      <c r="L23">
        <f t="shared" si="2"/>
        <v>0</v>
      </c>
    </row>
    <row r="24" spans="1:12" x14ac:dyDescent="0.2">
      <c r="A24">
        <v>1764</v>
      </c>
      <c r="B24">
        <v>364</v>
      </c>
      <c r="C24">
        <v>2</v>
      </c>
      <c r="D24">
        <v>11</v>
      </c>
      <c r="E24">
        <v>342</v>
      </c>
      <c r="F24" t="s">
        <v>51</v>
      </c>
      <c r="G24">
        <v>2516370.0430000001</v>
      </c>
      <c r="H24">
        <v>6860444.3820000002</v>
      </c>
      <c r="I24" t="s">
        <v>54</v>
      </c>
      <c r="J24">
        <f t="shared" si="0"/>
        <v>1.6153434937995321</v>
      </c>
      <c r="K24">
        <f t="shared" si="1"/>
        <v>102.45498737707611</v>
      </c>
      <c r="L24">
        <f t="shared" si="2"/>
        <v>1</v>
      </c>
    </row>
    <row r="25" spans="1:12" x14ac:dyDescent="0.2">
      <c r="A25">
        <v>1765</v>
      </c>
      <c r="B25">
        <v>367</v>
      </c>
      <c r="C25">
        <v>2</v>
      </c>
      <c r="D25">
        <v>11</v>
      </c>
      <c r="E25">
        <v>292</v>
      </c>
      <c r="F25" t="s">
        <v>51</v>
      </c>
      <c r="G25">
        <v>2516367.7110000001</v>
      </c>
      <c r="H25">
        <v>6860448.7439999999</v>
      </c>
      <c r="I25" t="s">
        <v>54</v>
      </c>
      <c r="J25">
        <f t="shared" si="0"/>
        <v>0.49177314162237096</v>
      </c>
      <c r="K25">
        <f t="shared" si="1"/>
        <v>107.27192184425263</v>
      </c>
      <c r="L25">
        <f t="shared" si="2"/>
        <v>1</v>
      </c>
    </row>
    <row r="26" spans="1:12" x14ac:dyDescent="0.2">
      <c r="A26">
        <v>1766</v>
      </c>
      <c r="B26">
        <v>368</v>
      </c>
      <c r="C26">
        <v>2</v>
      </c>
      <c r="D26">
        <v>11</v>
      </c>
      <c r="E26">
        <v>233</v>
      </c>
      <c r="F26" t="s">
        <v>51</v>
      </c>
      <c r="G26">
        <v>2516372.094</v>
      </c>
      <c r="H26">
        <v>6860450.824</v>
      </c>
      <c r="I26" t="s">
        <v>54</v>
      </c>
      <c r="J26">
        <f t="shared" si="0"/>
        <v>5.2637696519971229</v>
      </c>
      <c r="K26">
        <f t="shared" si="1"/>
        <v>108.14664368834369</v>
      </c>
      <c r="L26">
        <f t="shared" si="2"/>
        <v>1</v>
      </c>
    </row>
    <row r="27" spans="1:12" x14ac:dyDescent="0.2">
      <c r="A27">
        <v>1769</v>
      </c>
      <c r="B27">
        <v>375</v>
      </c>
      <c r="C27">
        <v>2</v>
      </c>
      <c r="D27">
        <v>11</v>
      </c>
      <c r="E27">
        <v>222</v>
      </c>
      <c r="F27" t="s">
        <v>51</v>
      </c>
      <c r="G27">
        <v>2516367.8119999999</v>
      </c>
      <c r="H27">
        <v>6860460.1229999997</v>
      </c>
      <c r="I27" t="s">
        <v>54</v>
      </c>
      <c r="J27">
        <f t="shared" si="0"/>
        <v>3.5344335640262976</v>
      </c>
      <c r="K27">
        <f t="shared" si="1"/>
        <v>118.23705109782831</v>
      </c>
      <c r="L27">
        <f t="shared" si="2"/>
        <v>1</v>
      </c>
    </row>
    <row r="28" spans="1:12" x14ac:dyDescent="0.2">
      <c r="A28">
        <v>1779</v>
      </c>
      <c r="B28">
        <v>407</v>
      </c>
      <c r="C28">
        <v>2</v>
      </c>
      <c r="D28">
        <v>11</v>
      </c>
      <c r="E28">
        <v>238</v>
      </c>
      <c r="F28" t="s">
        <v>51</v>
      </c>
      <c r="G28">
        <v>2516372.8280000002</v>
      </c>
      <c r="H28">
        <v>6860462.3839999996</v>
      </c>
      <c r="I28" t="s">
        <v>54</v>
      </c>
      <c r="J28">
        <f t="shared" si="0"/>
        <v>8.964707369937905</v>
      </c>
      <c r="K28">
        <f t="shared" si="1"/>
        <v>119.1227730606999</v>
      </c>
      <c r="L28">
        <f t="shared" si="2"/>
        <v>1</v>
      </c>
    </row>
    <row r="29" spans="1:12" x14ac:dyDescent="0.2">
      <c r="A29">
        <v>1820</v>
      </c>
      <c r="B29">
        <v>808</v>
      </c>
      <c r="C29">
        <v>2</v>
      </c>
      <c r="D29">
        <v>11</v>
      </c>
      <c r="E29">
        <v>107</v>
      </c>
      <c r="F29" t="s">
        <v>51</v>
      </c>
      <c r="G29">
        <v>2516365.9840000002</v>
      </c>
      <c r="H29">
        <v>6860465.3339999998</v>
      </c>
      <c r="I29" t="s">
        <v>54</v>
      </c>
      <c r="J29">
        <f t="shared" si="0"/>
        <v>3.1174271978765837</v>
      </c>
      <c r="K29">
        <f t="shared" si="1"/>
        <v>123.74361179312481</v>
      </c>
      <c r="L29">
        <f t="shared" si="2"/>
        <v>0</v>
      </c>
    </row>
    <row r="30" spans="1:12" x14ac:dyDescent="0.2">
      <c r="A30">
        <v>1782</v>
      </c>
      <c r="B30">
        <v>412</v>
      </c>
      <c r="C30">
        <v>2</v>
      </c>
      <c r="D30">
        <v>11</v>
      </c>
      <c r="E30">
        <v>311</v>
      </c>
      <c r="F30" t="s">
        <v>51</v>
      </c>
      <c r="G30">
        <v>2516373.7429999998</v>
      </c>
      <c r="H30">
        <v>6860476.71</v>
      </c>
      <c r="I30" t="s">
        <v>54</v>
      </c>
      <c r="J30">
        <f t="shared" si="0"/>
        <v>13.556371140807933</v>
      </c>
      <c r="K30">
        <f t="shared" si="1"/>
        <v>132.72380702229742</v>
      </c>
      <c r="L30">
        <f t="shared" si="2"/>
        <v>0</v>
      </c>
    </row>
    <row r="31" spans="1:12" x14ac:dyDescent="0.2">
      <c r="A31">
        <v>1559</v>
      </c>
      <c r="B31">
        <v>15</v>
      </c>
      <c r="C31">
        <v>2</v>
      </c>
      <c r="D31">
        <v>11</v>
      </c>
      <c r="E31">
        <v>348</v>
      </c>
      <c r="F31" t="s">
        <v>51</v>
      </c>
      <c r="G31">
        <v>2516383.9879999999</v>
      </c>
      <c r="H31">
        <v>6860353.2659999998</v>
      </c>
      <c r="I31" t="s">
        <v>54</v>
      </c>
      <c r="J31">
        <f t="shared" si="0"/>
        <v>-8.4973769724228898</v>
      </c>
      <c r="K31">
        <f t="shared" si="1"/>
        <v>10.834458204635869</v>
      </c>
      <c r="L31">
        <f t="shared" si="2"/>
        <v>0</v>
      </c>
    </row>
    <row r="32" spans="1:12" x14ac:dyDescent="0.2">
      <c r="A32">
        <v>1560</v>
      </c>
      <c r="B32">
        <v>21</v>
      </c>
      <c r="C32">
        <v>2</v>
      </c>
      <c r="D32">
        <v>11</v>
      </c>
      <c r="E32">
        <v>252</v>
      </c>
      <c r="F32" t="s">
        <v>51</v>
      </c>
      <c r="G32">
        <v>2516382.8149999999</v>
      </c>
      <c r="H32">
        <v>6860359.9869999997</v>
      </c>
      <c r="I32" t="s">
        <v>54</v>
      </c>
      <c r="J32">
        <f t="shared" si="0"/>
        <v>-7.8908851645042155</v>
      </c>
      <c r="K32">
        <f t="shared" si="1"/>
        <v>17.630040422923862</v>
      </c>
      <c r="L32">
        <f t="shared" si="2"/>
        <v>0</v>
      </c>
    </row>
    <row r="33" spans="1:12" x14ac:dyDescent="0.2">
      <c r="A33">
        <v>1562</v>
      </c>
      <c r="B33">
        <v>25</v>
      </c>
      <c r="C33">
        <v>2</v>
      </c>
      <c r="D33">
        <v>11</v>
      </c>
      <c r="E33">
        <v>277</v>
      </c>
      <c r="F33" t="s">
        <v>51</v>
      </c>
      <c r="G33">
        <v>2516379.6359999999</v>
      </c>
      <c r="H33">
        <v>6860367.4119999995</v>
      </c>
      <c r="I33" t="s">
        <v>54</v>
      </c>
      <c r="J33">
        <f t="shared" si="0"/>
        <v>-9.0398319564427538</v>
      </c>
      <c r="K33">
        <f t="shared" si="1"/>
        <v>25.624825427322154</v>
      </c>
      <c r="L33">
        <f t="shared" si="2"/>
        <v>0</v>
      </c>
    </row>
    <row r="34" spans="1:12" x14ac:dyDescent="0.2">
      <c r="A34">
        <v>1563</v>
      </c>
      <c r="B34">
        <v>26</v>
      </c>
      <c r="C34">
        <v>2</v>
      </c>
      <c r="D34">
        <v>11</v>
      </c>
      <c r="E34">
        <v>199</v>
      </c>
      <c r="F34" t="s">
        <v>51</v>
      </c>
      <c r="G34">
        <v>2516380.8709999998</v>
      </c>
      <c r="H34">
        <v>6860369.8779999996</v>
      </c>
      <c r="I34" t="s">
        <v>54</v>
      </c>
      <c r="J34">
        <f t="shared" si="0"/>
        <v>-7.2086657958750235</v>
      </c>
      <c r="K34">
        <f t="shared" si="1"/>
        <v>27.687156994297524</v>
      </c>
      <c r="L34">
        <f t="shared" si="2"/>
        <v>0</v>
      </c>
    </row>
    <row r="35" spans="1:12" x14ac:dyDescent="0.2">
      <c r="A35">
        <v>1579</v>
      </c>
      <c r="B35">
        <v>63</v>
      </c>
      <c r="C35">
        <v>2</v>
      </c>
      <c r="D35">
        <v>11</v>
      </c>
      <c r="E35">
        <v>237</v>
      </c>
      <c r="F35" t="s">
        <v>51</v>
      </c>
      <c r="G35">
        <v>2516384.6120000002</v>
      </c>
      <c r="H35">
        <v>6860370.9110000003</v>
      </c>
      <c r="I35" t="s">
        <v>54</v>
      </c>
      <c r="J35">
        <f t="shared" si="0"/>
        <v>-3.3277772055677231</v>
      </c>
      <c r="K35">
        <f t="shared" si="1"/>
        <v>27.716716325752195</v>
      </c>
      <c r="L35">
        <f t="shared" si="2"/>
        <v>0</v>
      </c>
    </row>
    <row r="36" spans="1:12" x14ac:dyDescent="0.2">
      <c r="A36">
        <v>1652</v>
      </c>
      <c r="B36">
        <v>206</v>
      </c>
      <c r="C36">
        <v>2</v>
      </c>
      <c r="D36">
        <v>11</v>
      </c>
      <c r="E36">
        <v>249</v>
      </c>
      <c r="F36" t="s">
        <v>51</v>
      </c>
      <c r="G36">
        <v>2516381.3820000002</v>
      </c>
      <c r="H36">
        <v>6860384.5619999999</v>
      </c>
      <c r="I36" t="s">
        <v>54</v>
      </c>
      <c r="J36">
        <f t="shared" si="0"/>
        <v>-2.9145788398711154</v>
      </c>
      <c r="K36">
        <f t="shared" si="1"/>
        <v>41.738555295719166</v>
      </c>
      <c r="L36">
        <f t="shared" si="2"/>
        <v>0</v>
      </c>
    </row>
    <row r="37" spans="1:12" x14ac:dyDescent="0.2">
      <c r="A37">
        <v>1646</v>
      </c>
      <c r="B37">
        <v>182</v>
      </c>
      <c r="C37">
        <v>2</v>
      </c>
      <c r="D37">
        <v>11</v>
      </c>
      <c r="E37">
        <v>301</v>
      </c>
      <c r="F37" t="s">
        <v>51</v>
      </c>
      <c r="G37">
        <v>2516377.787</v>
      </c>
      <c r="H37">
        <v>6860387.1730000004</v>
      </c>
      <c r="I37" t="s">
        <v>54</v>
      </c>
      <c r="J37">
        <f t="shared" si="0"/>
        <v>-5.7113056586863422</v>
      </c>
      <c r="K37">
        <f t="shared" si="1"/>
        <v>45.191042095838689</v>
      </c>
      <c r="L37">
        <f t="shared" si="2"/>
        <v>0</v>
      </c>
    </row>
    <row r="38" spans="1:12" x14ac:dyDescent="0.2">
      <c r="A38">
        <v>1655</v>
      </c>
      <c r="B38">
        <v>209</v>
      </c>
      <c r="C38">
        <v>2</v>
      </c>
      <c r="D38">
        <v>11</v>
      </c>
      <c r="E38">
        <v>211</v>
      </c>
      <c r="F38" t="s">
        <v>51</v>
      </c>
      <c r="G38">
        <v>2516383.8960000002</v>
      </c>
      <c r="H38">
        <v>6860389.8250000002</v>
      </c>
      <c r="I38" t="s">
        <v>54</v>
      </c>
      <c r="J38">
        <f t="shared" si="0"/>
        <v>0.87592332183120547</v>
      </c>
      <c r="K38">
        <f t="shared" si="1"/>
        <v>46.171551840358553</v>
      </c>
      <c r="L38">
        <f t="shared" si="2"/>
        <v>1</v>
      </c>
    </row>
    <row r="39" spans="1:12" x14ac:dyDescent="0.2">
      <c r="A39">
        <v>1656</v>
      </c>
      <c r="B39">
        <v>211</v>
      </c>
      <c r="C39">
        <v>2</v>
      </c>
      <c r="D39">
        <v>11</v>
      </c>
      <c r="E39">
        <v>293</v>
      </c>
      <c r="F39" t="s">
        <v>51</v>
      </c>
      <c r="G39">
        <v>2516379.2340000002</v>
      </c>
      <c r="H39">
        <v>6860391.7300000004</v>
      </c>
      <c r="I39" t="s">
        <v>54</v>
      </c>
      <c r="J39">
        <f t="shared" si="0"/>
        <v>-3.134172599351432</v>
      </c>
      <c r="K39">
        <f t="shared" si="1"/>
        <v>49.218254927961958</v>
      </c>
      <c r="L39">
        <f t="shared" si="2"/>
        <v>0</v>
      </c>
    </row>
    <row r="40" spans="1:12" x14ac:dyDescent="0.2">
      <c r="A40">
        <v>1658</v>
      </c>
      <c r="B40">
        <v>213</v>
      </c>
      <c r="C40">
        <v>2</v>
      </c>
      <c r="D40">
        <v>11</v>
      </c>
      <c r="E40">
        <v>308</v>
      </c>
      <c r="F40" t="s">
        <v>51</v>
      </c>
      <c r="G40">
        <v>2516381.8020000001</v>
      </c>
      <c r="H40">
        <v>6860394.3949999996</v>
      </c>
      <c r="I40" t="s">
        <v>54</v>
      </c>
      <c r="J40">
        <f t="shared" si="0"/>
        <v>3.6077677496923144E-2</v>
      </c>
      <c r="K40">
        <f t="shared" si="1"/>
        <v>51.127799946343153</v>
      </c>
      <c r="L40">
        <f t="shared" si="2"/>
        <v>1</v>
      </c>
    </row>
    <row r="41" spans="1:12" x14ac:dyDescent="0.2">
      <c r="A41">
        <v>1659</v>
      </c>
      <c r="B41">
        <v>214</v>
      </c>
      <c r="C41">
        <v>2</v>
      </c>
      <c r="D41">
        <v>11</v>
      </c>
      <c r="E41">
        <v>282</v>
      </c>
      <c r="F41" t="s">
        <v>51</v>
      </c>
      <c r="G41">
        <v>2516379.33</v>
      </c>
      <c r="H41">
        <v>6860396.3839999996</v>
      </c>
      <c r="I41" t="s">
        <v>54</v>
      </c>
      <c r="J41">
        <f t="shared" si="0"/>
        <v>-1.8368998844300819</v>
      </c>
      <c r="K41">
        <f t="shared" si="1"/>
        <v>53.68882709440048</v>
      </c>
      <c r="L41">
        <f t="shared" si="2"/>
        <v>0</v>
      </c>
    </row>
    <row r="42" spans="1:12" x14ac:dyDescent="0.2">
      <c r="A42">
        <v>1718</v>
      </c>
      <c r="B42">
        <v>814</v>
      </c>
      <c r="C42">
        <v>2</v>
      </c>
      <c r="D42">
        <v>11</v>
      </c>
      <c r="E42">
        <v>219</v>
      </c>
      <c r="F42" t="s">
        <v>51</v>
      </c>
      <c r="G42">
        <v>2516383.3459999999</v>
      </c>
      <c r="H42">
        <v>6860408.7929999996</v>
      </c>
      <c r="I42" t="s">
        <v>54</v>
      </c>
      <c r="J42">
        <f t="shared" si="0"/>
        <v>5.2539437644546148</v>
      </c>
      <c r="K42">
        <f t="shared" si="1"/>
        <v>64.635583387719748</v>
      </c>
      <c r="L42">
        <f t="shared" si="2"/>
        <v>1</v>
      </c>
    </row>
    <row r="43" spans="1:12" x14ac:dyDescent="0.2">
      <c r="A43">
        <v>1720</v>
      </c>
      <c r="B43">
        <v>817</v>
      </c>
      <c r="C43">
        <v>2</v>
      </c>
      <c r="D43">
        <v>11</v>
      </c>
      <c r="E43">
        <v>163</v>
      </c>
      <c r="F43" t="s">
        <v>51</v>
      </c>
      <c r="G43">
        <v>2516381.0720000002</v>
      </c>
      <c r="H43">
        <v>6860410.8569999998</v>
      </c>
      <c r="I43" t="s">
        <v>54</v>
      </c>
      <c r="J43">
        <f t="shared" si="0"/>
        <v>3.5916309448767993</v>
      </c>
      <c r="K43">
        <f t="shared" si="1"/>
        <v>67.217808801914487</v>
      </c>
      <c r="L43">
        <f t="shared" si="2"/>
        <v>1</v>
      </c>
    </row>
    <row r="44" spans="1:12" x14ac:dyDescent="0.2">
      <c r="A44">
        <v>1662</v>
      </c>
      <c r="B44">
        <v>219</v>
      </c>
      <c r="C44">
        <v>2</v>
      </c>
      <c r="D44">
        <v>11</v>
      </c>
      <c r="E44">
        <v>343</v>
      </c>
      <c r="F44" t="s">
        <v>51</v>
      </c>
      <c r="G44">
        <v>2516377.122</v>
      </c>
      <c r="H44">
        <v>6860411.0350000001</v>
      </c>
      <c r="I44" t="s">
        <v>54</v>
      </c>
      <c r="J44">
        <f t="shared" si="0"/>
        <v>-0.17770627903762559</v>
      </c>
      <c r="K44">
        <f t="shared" si="1"/>
        <v>68.412078827492181</v>
      </c>
      <c r="L44">
        <f t="shared" si="2"/>
        <v>0</v>
      </c>
    </row>
    <row r="45" spans="1:12" x14ac:dyDescent="0.2">
      <c r="A45">
        <v>1663</v>
      </c>
      <c r="B45">
        <v>220</v>
      </c>
      <c r="C45">
        <v>2</v>
      </c>
      <c r="D45">
        <v>11</v>
      </c>
      <c r="E45">
        <v>307</v>
      </c>
      <c r="F45" t="s">
        <v>51</v>
      </c>
      <c r="G45">
        <v>2516377.7549999999</v>
      </c>
      <c r="H45">
        <v>6860414.4970000004</v>
      </c>
      <c r="I45" t="s">
        <v>54</v>
      </c>
      <c r="J45">
        <f t="shared" si="0"/>
        <v>1.3297563031407229</v>
      </c>
      <c r="K45">
        <f t="shared" si="1"/>
        <v>71.592281582857879</v>
      </c>
      <c r="L45">
        <f t="shared" si="2"/>
        <v>1</v>
      </c>
    </row>
    <row r="46" spans="1:12" x14ac:dyDescent="0.2">
      <c r="A46">
        <v>1664</v>
      </c>
      <c r="B46">
        <v>221</v>
      </c>
      <c r="C46">
        <v>2</v>
      </c>
      <c r="D46">
        <v>11</v>
      </c>
      <c r="E46">
        <v>220</v>
      </c>
      <c r="F46" t="s">
        <v>51</v>
      </c>
      <c r="G46">
        <v>2516381.8059999999</v>
      </c>
      <c r="H46">
        <v>6860415.398</v>
      </c>
      <c r="I46" t="s">
        <v>54</v>
      </c>
      <c r="J46">
        <f t="shared" si="0"/>
        <v>5.475917784951319</v>
      </c>
      <c r="K46">
        <f t="shared" si="1"/>
        <v>71.414104800258372</v>
      </c>
      <c r="L46">
        <f t="shared" si="2"/>
        <v>1</v>
      </c>
    </row>
    <row r="47" spans="1:12" x14ac:dyDescent="0.2">
      <c r="A47">
        <v>1665</v>
      </c>
      <c r="B47">
        <v>223</v>
      </c>
      <c r="C47">
        <v>2</v>
      </c>
      <c r="D47">
        <v>11</v>
      </c>
      <c r="E47">
        <v>280</v>
      </c>
      <c r="F47" t="s">
        <v>51</v>
      </c>
      <c r="G47">
        <v>2516376.628</v>
      </c>
      <c r="H47">
        <v>6860417.784</v>
      </c>
      <c r="I47" t="s">
        <v>54</v>
      </c>
      <c r="J47">
        <f t="shared" si="0"/>
        <v>1.0918960981804382</v>
      </c>
      <c r="K47">
        <f t="shared" si="1"/>
        <v>75.058968837225919</v>
      </c>
      <c r="L47">
        <f t="shared" si="2"/>
        <v>1</v>
      </c>
    </row>
    <row r="48" spans="1:12" x14ac:dyDescent="0.2">
      <c r="A48">
        <v>1676</v>
      </c>
      <c r="B48">
        <v>248</v>
      </c>
      <c r="C48">
        <v>2</v>
      </c>
      <c r="D48">
        <v>11</v>
      </c>
      <c r="E48">
        <v>280</v>
      </c>
      <c r="F48" t="s">
        <v>51</v>
      </c>
      <c r="G48">
        <v>2516383.4479999999</v>
      </c>
      <c r="H48">
        <v>6860423.0880000005</v>
      </c>
      <c r="I48" t="s">
        <v>54</v>
      </c>
      <c r="J48">
        <f t="shared" si="0"/>
        <v>9.0522864486552148</v>
      </c>
      <c r="K48">
        <f t="shared" si="1"/>
        <v>78.417093532760717</v>
      </c>
      <c r="L48">
        <f t="shared" si="2"/>
        <v>1</v>
      </c>
    </row>
    <row r="49" spans="1:12" x14ac:dyDescent="0.2">
      <c r="A49">
        <v>1679</v>
      </c>
      <c r="B49">
        <v>252</v>
      </c>
      <c r="C49">
        <v>2</v>
      </c>
      <c r="D49">
        <v>11</v>
      </c>
      <c r="E49">
        <v>262</v>
      </c>
      <c r="F49" t="s">
        <v>51</v>
      </c>
      <c r="G49">
        <v>2516382.2370000002</v>
      </c>
      <c r="H49">
        <v>6860426.8940000003</v>
      </c>
      <c r="I49" t="s">
        <v>54</v>
      </c>
      <c r="J49">
        <f t="shared" si="0"/>
        <v>8.8676155589720889</v>
      </c>
      <c r="K49">
        <f t="shared" si="1"/>
        <v>82.406837091018787</v>
      </c>
      <c r="L49">
        <f t="shared" si="2"/>
        <v>1</v>
      </c>
    </row>
    <row r="50" spans="1:12" x14ac:dyDescent="0.2">
      <c r="A50">
        <v>1727</v>
      </c>
      <c r="B50">
        <v>824</v>
      </c>
      <c r="C50">
        <v>2</v>
      </c>
      <c r="D50">
        <v>11</v>
      </c>
      <c r="E50">
        <v>108</v>
      </c>
      <c r="F50" t="s">
        <v>51</v>
      </c>
      <c r="G50">
        <v>2516378.2519999999</v>
      </c>
      <c r="H50">
        <v>6860427.5369999995</v>
      </c>
      <c r="I50" t="s">
        <v>54</v>
      </c>
      <c r="J50">
        <f t="shared" si="0"/>
        <v>5.1848217866866726</v>
      </c>
      <c r="K50">
        <f t="shared" si="1"/>
        <v>84.059321291394525</v>
      </c>
      <c r="L50">
        <f t="shared" si="2"/>
        <v>1</v>
      </c>
    </row>
    <row r="51" spans="1:12" x14ac:dyDescent="0.2">
      <c r="A51">
        <v>1726</v>
      </c>
      <c r="B51">
        <v>823</v>
      </c>
      <c r="C51">
        <v>2</v>
      </c>
      <c r="D51">
        <v>11</v>
      </c>
      <c r="E51">
        <v>128</v>
      </c>
      <c r="F51" t="s">
        <v>51</v>
      </c>
      <c r="G51">
        <v>2516383.8020000001</v>
      </c>
      <c r="H51">
        <v>6860429.1109999996</v>
      </c>
      <c r="I51" t="s">
        <v>54</v>
      </c>
      <c r="J51">
        <f t="shared" si="0"/>
        <v>10.953091299858029</v>
      </c>
      <c r="K51">
        <f t="shared" si="1"/>
        <v>84.143242841603808</v>
      </c>
      <c r="L51">
        <f t="shared" si="2"/>
        <v>1</v>
      </c>
    </row>
    <row r="52" spans="1:12" x14ac:dyDescent="0.2">
      <c r="A52">
        <v>1822</v>
      </c>
      <c r="B52">
        <v>810</v>
      </c>
      <c r="C52">
        <v>2</v>
      </c>
      <c r="D52">
        <v>11</v>
      </c>
      <c r="E52">
        <v>133</v>
      </c>
      <c r="F52" t="s">
        <v>51</v>
      </c>
      <c r="G52">
        <v>2516382.4810000001</v>
      </c>
      <c r="H52">
        <v>6860433.1969999997</v>
      </c>
      <c r="I52" t="s">
        <v>54</v>
      </c>
      <c r="J52">
        <f t="shared" si="0"/>
        <v>10.73463790165545</v>
      </c>
      <c r="K52">
        <f t="shared" si="1"/>
        <v>88.431915726522746</v>
      </c>
      <c r="L52">
        <f t="shared" si="2"/>
        <v>1</v>
      </c>
    </row>
    <row r="53" spans="1:12" x14ac:dyDescent="0.2">
      <c r="A53">
        <v>1774</v>
      </c>
      <c r="B53">
        <v>395</v>
      </c>
      <c r="C53">
        <v>2</v>
      </c>
      <c r="D53">
        <v>11</v>
      </c>
      <c r="E53">
        <v>351</v>
      </c>
      <c r="F53" t="s">
        <v>51</v>
      </c>
      <c r="G53">
        <v>2516382.6039999998</v>
      </c>
      <c r="H53">
        <v>6860441.0609999998</v>
      </c>
      <c r="I53" t="s">
        <v>54</v>
      </c>
      <c r="J53">
        <f t="shared" si="0"/>
        <v>12.888799748673998</v>
      </c>
      <c r="K53">
        <f t="shared" si="1"/>
        <v>95.996121682054792</v>
      </c>
      <c r="L53">
        <f t="shared" si="2"/>
        <v>1</v>
      </c>
    </row>
    <row r="54" spans="1:12" x14ac:dyDescent="0.2">
      <c r="A54">
        <v>1775</v>
      </c>
      <c r="B54">
        <v>396</v>
      </c>
      <c r="C54">
        <v>2</v>
      </c>
      <c r="D54">
        <v>11</v>
      </c>
      <c r="E54">
        <v>297</v>
      </c>
      <c r="F54" t="s">
        <v>51</v>
      </c>
      <c r="G54">
        <v>2516383.781</v>
      </c>
      <c r="H54">
        <v>6860447.284</v>
      </c>
      <c r="I54" t="s">
        <v>54</v>
      </c>
      <c r="J54">
        <f t="shared" si="0"/>
        <v>15.636325364085737</v>
      </c>
      <c r="K54">
        <f t="shared" si="1"/>
        <v>101.70244808315245</v>
      </c>
      <c r="L54">
        <f t="shared" si="2"/>
        <v>1</v>
      </c>
    </row>
    <row r="55" spans="1:12" x14ac:dyDescent="0.2">
      <c r="A55">
        <v>1825</v>
      </c>
      <c r="B55">
        <v>813</v>
      </c>
      <c r="C55">
        <v>2</v>
      </c>
      <c r="D55">
        <v>11</v>
      </c>
      <c r="E55">
        <v>202</v>
      </c>
      <c r="F55" t="s">
        <v>51</v>
      </c>
      <c r="G55">
        <v>2516379.591</v>
      </c>
      <c r="H55">
        <v>6860451.9689999996</v>
      </c>
      <c r="I55" t="s">
        <v>54</v>
      </c>
      <c r="J55">
        <f t="shared" si="0"/>
        <v>12.801663378187763</v>
      </c>
      <c r="K55">
        <f t="shared" si="1"/>
        <v>107.31226237788603</v>
      </c>
      <c r="L55">
        <f t="shared" si="2"/>
        <v>1</v>
      </c>
    </row>
    <row r="56" spans="1:12" x14ac:dyDescent="0.2">
      <c r="A56">
        <v>1777</v>
      </c>
      <c r="B56">
        <v>403</v>
      </c>
      <c r="C56">
        <v>2</v>
      </c>
      <c r="D56">
        <v>11</v>
      </c>
      <c r="E56">
        <v>230</v>
      </c>
      <c r="F56" t="s">
        <v>51</v>
      </c>
      <c r="G56">
        <v>2516374.8029999998</v>
      </c>
      <c r="H56">
        <v>6860457.8370000003</v>
      </c>
      <c r="I56" t="s">
        <v>54</v>
      </c>
      <c r="J56">
        <f t="shared" si="0"/>
        <v>9.6955606785932957</v>
      </c>
      <c r="K56">
        <f t="shared" si="1"/>
        <v>114.21954071523734</v>
      </c>
      <c r="L56">
        <f t="shared" si="2"/>
        <v>1</v>
      </c>
    </row>
    <row r="57" spans="1:12" x14ac:dyDescent="0.2">
      <c r="A57">
        <v>1790</v>
      </c>
      <c r="B57">
        <v>426</v>
      </c>
      <c r="C57">
        <v>2</v>
      </c>
      <c r="D57">
        <v>11</v>
      </c>
      <c r="E57">
        <v>207</v>
      </c>
      <c r="F57" t="s">
        <v>51</v>
      </c>
      <c r="G57">
        <v>2516382.6370000001</v>
      </c>
      <c r="H57">
        <v>6860459.6469999999</v>
      </c>
      <c r="I57" t="s">
        <v>54</v>
      </c>
      <c r="J57">
        <f t="shared" si="0"/>
        <v>17.731086073526846</v>
      </c>
      <c r="K57">
        <f t="shared" si="1"/>
        <v>113.94027806102314</v>
      </c>
      <c r="L57">
        <f t="shared" si="2"/>
        <v>1</v>
      </c>
    </row>
    <row r="58" spans="1:12" x14ac:dyDescent="0.2">
      <c r="A58">
        <v>1796</v>
      </c>
      <c r="B58">
        <v>436</v>
      </c>
      <c r="C58">
        <v>2</v>
      </c>
      <c r="D58">
        <v>11</v>
      </c>
      <c r="E58">
        <v>243</v>
      </c>
      <c r="F58" t="s">
        <v>51</v>
      </c>
      <c r="G58">
        <v>2516382.4470000002</v>
      </c>
      <c r="H58">
        <v>6860476.2019999996</v>
      </c>
      <c r="I58" t="s">
        <v>54</v>
      </c>
      <c r="J58">
        <f t="shared" si="0"/>
        <v>21.832309458180994</v>
      </c>
      <c r="K58">
        <f t="shared" si="1"/>
        <v>129.9803557335058</v>
      </c>
      <c r="L58">
        <f t="shared" si="2"/>
        <v>0</v>
      </c>
    </row>
    <row r="59" spans="1:12" x14ac:dyDescent="0.2">
      <c r="A59">
        <v>1798</v>
      </c>
      <c r="B59">
        <v>438</v>
      </c>
      <c r="C59">
        <v>2</v>
      </c>
      <c r="D59">
        <v>11</v>
      </c>
      <c r="E59">
        <v>219</v>
      </c>
      <c r="F59" t="s">
        <v>51</v>
      </c>
      <c r="G59">
        <v>2516380.86</v>
      </c>
      <c r="H59">
        <v>6860480.5149999997</v>
      </c>
      <c r="I59" t="s">
        <v>54</v>
      </c>
      <c r="J59">
        <f t="shared" si="0"/>
        <v>21.415671713127956</v>
      </c>
      <c r="K59">
        <f t="shared" si="1"/>
        <v>134.55713964702264</v>
      </c>
      <c r="L59">
        <f t="shared" si="2"/>
        <v>0</v>
      </c>
    </row>
    <row r="60" spans="1:12" x14ac:dyDescent="0.2">
      <c r="A60">
        <v>1556</v>
      </c>
      <c r="B60">
        <v>4</v>
      </c>
      <c r="C60">
        <v>2</v>
      </c>
      <c r="D60">
        <v>11</v>
      </c>
      <c r="E60">
        <v>228</v>
      </c>
      <c r="F60" t="s">
        <v>51</v>
      </c>
      <c r="G60">
        <v>2516391.3139999998</v>
      </c>
      <c r="H60">
        <v>6860330.557</v>
      </c>
      <c r="I60" t="s">
        <v>54</v>
      </c>
      <c r="J60">
        <f t="shared" si="0"/>
        <v>-7.298526064321802</v>
      </c>
      <c r="K60">
        <f t="shared" si="1"/>
        <v>-12.99685970875945</v>
      </c>
      <c r="L60">
        <f t="shared" si="2"/>
        <v>0</v>
      </c>
    </row>
    <row r="61" spans="1:12" x14ac:dyDescent="0.2">
      <c r="A61">
        <v>1555</v>
      </c>
      <c r="B61">
        <v>3</v>
      </c>
      <c r="C61">
        <v>2</v>
      </c>
      <c r="D61">
        <v>11</v>
      </c>
      <c r="E61">
        <v>223</v>
      </c>
      <c r="F61" t="s">
        <v>51</v>
      </c>
      <c r="G61">
        <v>2516394.2779999999</v>
      </c>
      <c r="H61">
        <v>6860330.8739999998</v>
      </c>
      <c r="I61" t="s">
        <v>54</v>
      </c>
      <c r="J61">
        <f t="shared" si="0"/>
        <v>-4.3534762778061094</v>
      </c>
      <c r="K61">
        <f t="shared" si="1"/>
        <v>-13.457800871736332</v>
      </c>
      <c r="L61">
        <f t="shared" si="2"/>
        <v>0</v>
      </c>
    </row>
    <row r="62" spans="1:12" x14ac:dyDescent="0.2">
      <c r="A62">
        <v>1569</v>
      </c>
      <c r="B62">
        <v>43</v>
      </c>
      <c r="C62">
        <v>2</v>
      </c>
      <c r="D62">
        <v>11</v>
      </c>
      <c r="E62">
        <v>318</v>
      </c>
      <c r="F62" t="s">
        <v>51</v>
      </c>
      <c r="G62">
        <v>2516392.2489999998</v>
      </c>
      <c r="H62">
        <v>6860341.9230000004</v>
      </c>
      <c r="I62" t="s">
        <v>54</v>
      </c>
      <c r="J62">
        <f t="shared" si="0"/>
        <v>-3.4536481499520231</v>
      </c>
      <c r="K62">
        <f t="shared" si="1"/>
        <v>-2.2601425739689893</v>
      </c>
      <c r="L62">
        <f t="shared" si="2"/>
        <v>0</v>
      </c>
    </row>
    <row r="63" spans="1:12" x14ac:dyDescent="0.2">
      <c r="A63">
        <v>1571</v>
      </c>
      <c r="B63">
        <v>48</v>
      </c>
      <c r="C63">
        <v>2</v>
      </c>
      <c r="D63">
        <v>11</v>
      </c>
      <c r="E63">
        <v>358</v>
      </c>
      <c r="F63" t="s">
        <v>51</v>
      </c>
      <c r="G63">
        <v>2516390.2429999998</v>
      </c>
      <c r="H63">
        <v>6860349.0800000001</v>
      </c>
      <c r="I63" t="s">
        <v>54</v>
      </c>
      <c r="J63">
        <f t="shared" si="0"/>
        <v>-3.5389274518282345</v>
      </c>
      <c r="K63">
        <f t="shared" si="1"/>
        <v>5.1721795689399794</v>
      </c>
      <c r="L63">
        <f t="shared" si="2"/>
        <v>0</v>
      </c>
    </row>
    <row r="64" spans="1:12" x14ac:dyDescent="0.2">
      <c r="A64">
        <v>1570</v>
      </c>
      <c r="B64">
        <v>47</v>
      </c>
      <c r="C64">
        <v>2</v>
      </c>
      <c r="D64">
        <v>11</v>
      </c>
      <c r="E64">
        <v>302</v>
      </c>
      <c r="F64" t="s">
        <v>51</v>
      </c>
      <c r="G64">
        <v>2516394.5729999999</v>
      </c>
      <c r="H64">
        <v>6860349.4029999999</v>
      </c>
      <c r="I64" t="s">
        <v>54</v>
      </c>
      <c r="J64">
        <f t="shared" si="0"/>
        <v>0.72712992760687412</v>
      </c>
      <c r="K64">
        <f t="shared" si="1"/>
        <v>4.3634871453814119</v>
      </c>
      <c r="L64">
        <f t="shared" si="2"/>
        <v>1</v>
      </c>
    </row>
    <row r="65" spans="1:12" x14ac:dyDescent="0.2">
      <c r="A65">
        <v>1574</v>
      </c>
      <c r="B65">
        <v>54</v>
      </c>
      <c r="C65">
        <v>2</v>
      </c>
      <c r="D65">
        <v>11</v>
      </c>
      <c r="E65">
        <v>384</v>
      </c>
      <c r="F65" t="s">
        <v>51</v>
      </c>
      <c r="G65">
        <v>2516391.2659999998</v>
      </c>
      <c r="H65">
        <v>6860357.9139999999</v>
      </c>
      <c r="I65" t="s">
        <v>54</v>
      </c>
      <c r="J65">
        <f t="shared" si="0"/>
        <v>-0.26437788710773447</v>
      </c>
      <c r="K65">
        <f t="shared" si="1"/>
        <v>13.440396435031849</v>
      </c>
      <c r="L65">
        <f t="shared" si="2"/>
        <v>0</v>
      </c>
    </row>
    <row r="66" spans="1:12" x14ac:dyDescent="0.2">
      <c r="A66">
        <v>1576</v>
      </c>
      <c r="B66">
        <v>56</v>
      </c>
      <c r="C66">
        <v>2</v>
      </c>
      <c r="D66">
        <v>11</v>
      </c>
      <c r="E66">
        <v>207</v>
      </c>
      <c r="F66" t="s">
        <v>51</v>
      </c>
      <c r="G66">
        <v>2516386.4989999998</v>
      </c>
      <c r="H66">
        <v>6860361.7649999997</v>
      </c>
      <c r="I66" t="s">
        <v>54</v>
      </c>
      <c r="J66">
        <f t="shared" ref="J66:J129" si="3">($G66-$N$2)*COS(-$N$5)-($H66-$N$3)*SIN(-$N$5)</f>
        <v>-3.872234158384714</v>
      </c>
      <c r="K66">
        <f t="shared" ref="K66:K129" si="4">($G66-$N$2)*SIN(-$N$5)+($H66-$N$3)*COS(-$N$5)</f>
        <v>18.393967179871332</v>
      </c>
      <c r="L66">
        <f t="shared" si="2"/>
        <v>0</v>
      </c>
    </row>
    <row r="67" spans="1:12" x14ac:dyDescent="0.2">
      <c r="A67">
        <v>1575</v>
      </c>
      <c r="B67">
        <v>55</v>
      </c>
      <c r="C67">
        <v>2</v>
      </c>
      <c r="D67">
        <v>11</v>
      </c>
      <c r="E67">
        <v>262</v>
      </c>
      <c r="F67" t="s">
        <v>51</v>
      </c>
      <c r="G67">
        <v>2516390.1090000002</v>
      </c>
      <c r="H67">
        <v>6860362.432</v>
      </c>
      <c r="I67" t="s">
        <v>54</v>
      </c>
      <c r="J67">
        <f t="shared" si="3"/>
        <v>-0.21260962197945421</v>
      </c>
      <c r="K67">
        <f t="shared" si="4"/>
        <v>18.103902953451904</v>
      </c>
      <c r="L67">
        <f t="shared" ref="L67:L130" si="5">IF(AND(J67&gt;0,K67&gt;0,J67&lt;$N$6,K67&lt;$N$7),1,0)</f>
        <v>0</v>
      </c>
    </row>
    <row r="68" spans="1:12" x14ac:dyDescent="0.2">
      <c r="A68">
        <v>1561</v>
      </c>
      <c r="B68">
        <v>22</v>
      </c>
      <c r="C68">
        <v>2</v>
      </c>
      <c r="D68">
        <v>11</v>
      </c>
      <c r="E68">
        <v>229</v>
      </c>
      <c r="F68" t="s">
        <v>51</v>
      </c>
      <c r="G68">
        <v>2516385.02</v>
      </c>
      <c r="H68">
        <v>6860364.2390000001</v>
      </c>
      <c r="I68" t="s">
        <v>54</v>
      </c>
      <c r="J68">
        <f t="shared" si="3"/>
        <v>-4.6605201376040863</v>
      </c>
      <c r="K68">
        <f t="shared" si="4"/>
        <v>21.166461042151294</v>
      </c>
      <c r="L68">
        <f t="shared" si="5"/>
        <v>0</v>
      </c>
    </row>
    <row r="69" spans="1:12" x14ac:dyDescent="0.2">
      <c r="A69">
        <v>1578</v>
      </c>
      <c r="B69">
        <v>59</v>
      </c>
      <c r="C69">
        <v>2</v>
      </c>
      <c r="D69">
        <v>11</v>
      </c>
      <c r="E69">
        <v>257</v>
      </c>
      <c r="F69" t="s">
        <v>51</v>
      </c>
      <c r="G69">
        <v>2516389.787</v>
      </c>
      <c r="H69">
        <v>6860367.1629999997</v>
      </c>
      <c r="I69" t="s">
        <v>54</v>
      </c>
      <c r="J69">
        <f t="shared" si="3"/>
        <v>0.70083516409784341</v>
      </c>
      <c r="K69">
        <f t="shared" si="4"/>
        <v>22.757037769880498</v>
      </c>
      <c r="L69">
        <f t="shared" si="5"/>
        <v>1</v>
      </c>
    </row>
    <row r="70" spans="1:12" x14ac:dyDescent="0.2">
      <c r="A70">
        <v>1581</v>
      </c>
      <c r="B70">
        <v>69</v>
      </c>
      <c r="C70">
        <v>2</v>
      </c>
      <c r="D70">
        <v>11</v>
      </c>
      <c r="E70">
        <v>301</v>
      </c>
      <c r="F70" t="s">
        <v>51</v>
      </c>
      <c r="G70">
        <v>2516388.0490000001</v>
      </c>
      <c r="H70">
        <v>6860377.9309999999</v>
      </c>
      <c r="I70" t="s">
        <v>54</v>
      </c>
      <c r="J70">
        <f t="shared" si="3"/>
        <v>1.8090195558126343</v>
      </c>
      <c r="K70">
        <f t="shared" si="4"/>
        <v>33.607954567873499</v>
      </c>
      <c r="L70">
        <f t="shared" si="5"/>
        <v>1</v>
      </c>
    </row>
    <row r="71" spans="1:12" x14ac:dyDescent="0.2">
      <c r="A71">
        <v>1651</v>
      </c>
      <c r="B71">
        <v>204</v>
      </c>
      <c r="C71">
        <v>2</v>
      </c>
      <c r="D71">
        <v>11</v>
      </c>
      <c r="E71">
        <v>291</v>
      </c>
      <c r="F71" t="s">
        <v>51</v>
      </c>
      <c r="G71">
        <v>2516386.682</v>
      </c>
      <c r="H71">
        <v>6860383.9270000001</v>
      </c>
      <c r="I71" t="s">
        <v>54</v>
      </c>
      <c r="J71">
        <f t="shared" si="3"/>
        <v>2.0404779456987789</v>
      </c>
      <c r="K71">
        <f t="shared" si="4"/>
        <v>39.753451457246356</v>
      </c>
      <c r="L71">
        <f t="shared" si="5"/>
        <v>1</v>
      </c>
    </row>
    <row r="72" spans="1:12" x14ac:dyDescent="0.2">
      <c r="A72">
        <v>1653</v>
      </c>
      <c r="B72">
        <v>207</v>
      </c>
      <c r="C72">
        <v>2</v>
      </c>
      <c r="D72">
        <v>11</v>
      </c>
      <c r="E72">
        <v>222</v>
      </c>
      <c r="F72" t="s">
        <v>51</v>
      </c>
      <c r="G72">
        <v>2516387.9610000001</v>
      </c>
      <c r="H72">
        <v>6860386.3839999996</v>
      </c>
      <c r="I72" t="s">
        <v>54</v>
      </c>
      <c r="J72">
        <f t="shared" si="3"/>
        <v>3.9118154712960367</v>
      </c>
      <c r="K72">
        <f t="shared" si="4"/>
        <v>41.795701653216433</v>
      </c>
      <c r="L72">
        <f t="shared" si="5"/>
        <v>1</v>
      </c>
    </row>
    <row r="73" spans="1:12" x14ac:dyDescent="0.2">
      <c r="A73">
        <v>1667</v>
      </c>
      <c r="B73">
        <v>229</v>
      </c>
      <c r="C73">
        <v>2</v>
      </c>
      <c r="D73">
        <v>11</v>
      </c>
      <c r="E73">
        <v>305</v>
      </c>
      <c r="F73" t="s">
        <v>51</v>
      </c>
      <c r="G73">
        <v>2516393.8629999999</v>
      </c>
      <c r="H73">
        <v>6860389.8629999999</v>
      </c>
      <c r="I73" t="s">
        <v>54</v>
      </c>
      <c r="J73">
        <f t="shared" si="3"/>
        <v>10.513141155815967</v>
      </c>
      <c r="K73">
        <f t="shared" si="4"/>
        <v>43.628607599014281</v>
      </c>
      <c r="L73">
        <f t="shared" si="5"/>
        <v>1</v>
      </c>
    </row>
    <row r="74" spans="1:12" x14ac:dyDescent="0.2">
      <c r="A74">
        <v>1657</v>
      </c>
      <c r="B74">
        <v>212</v>
      </c>
      <c r="C74">
        <v>2</v>
      </c>
      <c r="D74">
        <v>11</v>
      </c>
      <c r="E74">
        <v>346</v>
      </c>
      <c r="F74" t="s">
        <v>51</v>
      </c>
      <c r="G74">
        <v>2516388.2059999998</v>
      </c>
      <c r="H74">
        <v>6860394.2249999996</v>
      </c>
      <c r="I74" t="s">
        <v>54</v>
      </c>
      <c r="J74">
        <f t="shared" si="3"/>
        <v>6.1778674310477362</v>
      </c>
      <c r="K74">
        <f t="shared" si="4"/>
        <v>49.306115391204891</v>
      </c>
      <c r="L74">
        <f t="shared" si="5"/>
        <v>1</v>
      </c>
    </row>
    <row r="75" spans="1:12" x14ac:dyDescent="0.2">
      <c r="A75">
        <v>1669</v>
      </c>
      <c r="B75">
        <v>234</v>
      </c>
      <c r="C75">
        <v>2</v>
      </c>
      <c r="D75">
        <v>11</v>
      </c>
      <c r="E75">
        <v>242</v>
      </c>
      <c r="F75" t="s">
        <v>51</v>
      </c>
      <c r="G75">
        <v>2516388.2009999999</v>
      </c>
      <c r="H75">
        <v>6860398.0899999999</v>
      </c>
      <c r="I75" t="s">
        <v>54</v>
      </c>
      <c r="J75">
        <f t="shared" si="3"/>
        <v>7.1733734114033343</v>
      </c>
      <c r="K75">
        <f t="shared" si="4"/>
        <v>53.040712805224636</v>
      </c>
      <c r="L75">
        <f t="shared" si="5"/>
        <v>1</v>
      </c>
    </row>
    <row r="76" spans="1:12" x14ac:dyDescent="0.2">
      <c r="A76">
        <v>1713</v>
      </c>
      <c r="B76">
        <v>809</v>
      </c>
      <c r="C76">
        <v>2</v>
      </c>
      <c r="D76">
        <v>11</v>
      </c>
      <c r="E76">
        <v>176</v>
      </c>
      <c r="F76" t="s">
        <v>51</v>
      </c>
      <c r="G76">
        <v>2516387.6889999998</v>
      </c>
      <c r="H76">
        <v>6860404.1840000004</v>
      </c>
      <c r="I76" t="s">
        <v>54</v>
      </c>
      <c r="J76">
        <f t="shared" si="3"/>
        <v>8.2560626492284683</v>
      </c>
      <c r="K76">
        <f t="shared" si="4"/>
        <v>59.059580142239078</v>
      </c>
      <c r="L76">
        <f t="shared" si="5"/>
        <v>1</v>
      </c>
    </row>
    <row r="77" spans="1:12" x14ac:dyDescent="0.2">
      <c r="A77">
        <v>1712</v>
      </c>
      <c r="B77">
        <v>805</v>
      </c>
      <c r="C77">
        <v>2</v>
      </c>
      <c r="D77">
        <v>11</v>
      </c>
      <c r="E77">
        <v>122</v>
      </c>
      <c r="F77" t="s">
        <v>51</v>
      </c>
      <c r="G77">
        <v>2516393.1320000002</v>
      </c>
      <c r="H77">
        <v>6860405.3470000001</v>
      </c>
      <c r="I77" t="s">
        <v>54</v>
      </c>
      <c r="J77">
        <f t="shared" si="3"/>
        <v>13.814603471519899</v>
      </c>
      <c r="K77">
        <f t="shared" si="4"/>
        <v>58.77419981532676</v>
      </c>
      <c r="L77">
        <f t="shared" si="5"/>
        <v>1</v>
      </c>
    </row>
    <row r="78" spans="1:12" x14ac:dyDescent="0.2">
      <c r="A78">
        <v>1670</v>
      </c>
      <c r="B78">
        <v>236</v>
      </c>
      <c r="C78">
        <v>2</v>
      </c>
      <c r="D78">
        <v>11</v>
      </c>
      <c r="E78">
        <v>206</v>
      </c>
      <c r="F78" t="s">
        <v>51</v>
      </c>
      <c r="G78">
        <v>2516390.2820000001</v>
      </c>
      <c r="H78">
        <v>6860405.7369999997</v>
      </c>
      <c r="I78" t="s">
        <v>54</v>
      </c>
      <c r="J78">
        <f t="shared" si="3"/>
        <v>11.162654294009304</v>
      </c>
      <c r="K78">
        <f t="shared" si="4"/>
        <v>59.888545165821931</v>
      </c>
      <c r="L78">
        <f t="shared" si="5"/>
        <v>1</v>
      </c>
    </row>
    <row r="79" spans="1:12" x14ac:dyDescent="0.2">
      <c r="A79">
        <v>1715</v>
      </c>
      <c r="B79">
        <v>811</v>
      </c>
      <c r="C79">
        <v>2</v>
      </c>
      <c r="D79">
        <v>11</v>
      </c>
      <c r="E79">
        <v>117</v>
      </c>
      <c r="F79" t="s">
        <v>51</v>
      </c>
      <c r="G79">
        <v>2516393.88</v>
      </c>
      <c r="H79">
        <v>6860408.5990000004</v>
      </c>
      <c r="I79" t="s">
        <v>54</v>
      </c>
      <c r="J79">
        <f t="shared" si="3"/>
        <v>15.37879552402571</v>
      </c>
      <c r="K79">
        <f t="shared" si="4"/>
        <v>61.721793957083626</v>
      </c>
      <c r="L79">
        <f t="shared" si="5"/>
        <v>1</v>
      </c>
    </row>
    <row r="80" spans="1:12" x14ac:dyDescent="0.2">
      <c r="A80">
        <v>1671</v>
      </c>
      <c r="B80">
        <v>239</v>
      </c>
      <c r="C80">
        <v>2</v>
      </c>
      <c r="D80">
        <v>11</v>
      </c>
      <c r="E80">
        <v>177</v>
      </c>
      <c r="F80" t="s">
        <v>51</v>
      </c>
      <c r="G80">
        <v>2516390.0109999999</v>
      </c>
      <c r="H80">
        <v>6860411.6090000002</v>
      </c>
      <c r="I80" t="s">
        <v>54</v>
      </c>
      <c r="J80">
        <f t="shared" si="3"/>
        <v>12.420673827864421</v>
      </c>
      <c r="K80">
        <f t="shared" si="4"/>
        <v>65.630601579485983</v>
      </c>
      <c r="L80">
        <f t="shared" si="5"/>
        <v>1</v>
      </c>
    </row>
    <row r="81" spans="1:12" x14ac:dyDescent="0.2">
      <c r="A81">
        <v>1688</v>
      </c>
      <c r="B81">
        <v>268</v>
      </c>
      <c r="C81">
        <v>2</v>
      </c>
      <c r="D81">
        <v>11</v>
      </c>
      <c r="E81">
        <v>235</v>
      </c>
      <c r="F81" t="s">
        <v>51</v>
      </c>
      <c r="G81">
        <v>2516394.588</v>
      </c>
      <c r="H81">
        <v>6860413.0710000005</v>
      </c>
      <c r="I81" t="s">
        <v>54</v>
      </c>
      <c r="J81">
        <f t="shared" si="3"/>
        <v>17.220109778851356</v>
      </c>
      <c r="K81">
        <f t="shared" si="4"/>
        <v>65.858170368354507</v>
      </c>
      <c r="L81">
        <f t="shared" si="5"/>
        <v>1</v>
      </c>
    </row>
    <row r="82" spans="1:12" x14ac:dyDescent="0.2">
      <c r="A82">
        <v>1721</v>
      </c>
      <c r="B82">
        <v>818</v>
      </c>
      <c r="C82">
        <v>2</v>
      </c>
      <c r="D82">
        <v>11</v>
      </c>
      <c r="E82">
        <v>112</v>
      </c>
      <c r="F82" t="s">
        <v>51</v>
      </c>
      <c r="G82">
        <v>2516384.3530000001</v>
      </c>
      <c r="H82">
        <v>6860413.9670000002</v>
      </c>
      <c r="I82" t="s">
        <v>54</v>
      </c>
      <c r="J82">
        <f t="shared" si="3"/>
        <v>7.5657608112472641</v>
      </c>
      <c r="K82">
        <f t="shared" si="4"/>
        <v>69.372652835026571</v>
      </c>
      <c r="L82">
        <f t="shared" si="5"/>
        <v>1</v>
      </c>
    </row>
    <row r="83" spans="1:12" x14ac:dyDescent="0.2">
      <c r="A83">
        <v>1674</v>
      </c>
      <c r="B83">
        <v>246</v>
      </c>
      <c r="C83">
        <v>2</v>
      </c>
      <c r="D83">
        <v>11</v>
      </c>
      <c r="E83">
        <v>187</v>
      </c>
      <c r="F83" t="s">
        <v>51</v>
      </c>
      <c r="G83">
        <v>2516387.983</v>
      </c>
      <c r="H83">
        <v>6860420.273</v>
      </c>
      <c r="I83" t="s">
        <v>54</v>
      </c>
      <c r="J83">
        <f t="shared" si="3"/>
        <v>12.704184458950419</v>
      </c>
      <c r="K83">
        <f t="shared" si="4"/>
        <v>74.52426796178267</v>
      </c>
      <c r="L83">
        <f t="shared" si="5"/>
        <v>1</v>
      </c>
    </row>
    <row r="84" spans="1:12" x14ac:dyDescent="0.2">
      <c r="A84">
        <v>1677</v>
      </c>
      <c r="B84">
        <v>250</v>
      </c>
      <c r="C84">
        <v>2</v>
      </c>
      <c r="D84">
        <v>11</v>
      </c>
      <c r="E84">
        <v>265</v>
      </c>
      <c r="F84" t="s">
        <v>51</v>
      </c>
      <c r="G84">
        <v>2516385.682</v>
      </c>
      <c r="H84">
        <v>6860425.5360000003</v>
      </c>
      <c r="I84" t="s">
        <v>54</v>
      </c>
      <c r="J84">
        <f t="shared" si="3"/>
        <v>11.843753767124849</v>
      </c>
      <c r="K84">
        <f t="shared" si="4"/>
        <v>80.203478208576243</v>
      </c>
      <c r="L84">
        <f t="shared" si="5"/>
        <v>1</v>
      </c>
    </row>
    <row r="85" spans="1:12" x14ac:dyDescent="0.2">
      <c r="A85">
        <v>1691</v>
      </c>
      <c r="B85">
        <v>274</v>
      </c>
      <c r="C85">
        <v>2</v>
      </c>
      <c r="D85">
        <v>11</v>
      </c>
      <c r="E85">
        <v>297</v>
      </c>
      <c r="F85" t="s">
        <v>51</v>
      </c>
      <c r="G85">
        <v>2516393.2969999998</v>
      </c>
      <c r="H85">
        <v>6860426.3399999999</v>
      </c>
      <c r="I85" t="s">
        <v>54</v>
      </c>
      <c r="J85">
        <f t="shared" si="3"/>
        <v>19.407369446225083</v>
      </c>
      <c r="K85">
        <f t="shared" si="4"/>
        <v>79.009175544073429</v>
      </c>
      <c r="L85">
        <f t="shared" si="5"/>
        <v>1</v>
      </c>
    </row>
    <row r="86" spans="1:12" x14ac:dyDescent="0.2">
      <c r="A86">
        <v>1678</v>
      </c>
      <c r="B86">
        <v>251</v>
      </c>
      <c r="C86">
        <v>2</v>
      </c>
      <c r="D86">
        <v>11</v>
      </c>
      <c r="E86">
        <v>282</v>
      </c>
      <c r="F86" t="s">
        <v>51</v>
      </c>
      <c r="G86">
        <v>2516387.7009999999</v>
      </c>
      <c r="H86">
        <v>6860428.1830000002</v>
      </c>
      <c r="I86" t="s">
        <v>54</v>
      </c>
      <c r="J86">
        <f t="shared" si="3"/>
        <v>14.479052022617662</v>
      </c>
      <c r="K86">
        <f t="shared" si="4"/>
        <v>82.237728218623872</v>
      </c>
      <c r="L86">
        <f t="shared" si="5"/>
        <v>1</v>
      </c>
    </row>
    <row r="87" spans="1:12" x14ac:dyDescent="0.2">
      <c r="A87">
        <v>1785</v>
      </c>
      <c r="B87">
        <v>419</v>
      </c>
      <c r="C87">
        <v>2</v>
      </c>
      <c r="D87">
        <v>11</v>
      </c>
      <c r="E87">
        <v>289</v>
      </c>
      <c r="F87" t="s">
        <v>51</v>
      </c>
      <c r="G87">
        <v>2516390.1719999998</v>
      </c>
      <c r="H87">
        <v>6860437.693</v>
      </c>
      <c r="I87" t="s">
        <v>54</v>
      </c>
      <c r="J87">
        <f t="shared" si="3"/>
        <v>19.327223858151513</v>
      </c>
      <c r="K87">
        <f t="shared" si="4"/>
        <v>90.784140965993743</v>
      </c>
      <c r="L87">
        <f t="shared" si="5"/>
        <v>1</v>
      </c>
    </row>
    <row r="88" spans="1:12" x14ac:dyDescent="0.2">
      <c r="A88">
        <v>1823</v>
      </c>
      <c r="B88">
        <v>811</v>
      </c>
      <c r="C88">
        <v>2</v>
      </c>
      <c r="D88">
        <v>11</v>
      </c>
      <c r="E88">
        <v>191</v>
      </c>
      <c r="F88" t="s">
        <v>51</v>
      </c>
      <c r="G88">
        <v>2516386.1140000001</v>
      </c>
      <c r="H88">
        <v>6860442.8059999999</v>
      </c>
      <c r="I88" t="s">
        <v>54</v>
      </c>
      <c r="J88">
        <f t="shared" si="3"/>
        <v>16.730838632915344</v>
      </c>
      <c r="K88">
        <f t="shared" si="4"/>
        <v>96.773207400664646</v>
      </c>
      <c r="L88">
        <f t="shared" si="5"/>
        <v>1</v>
      </c>
    </row>
    <row r="89" spans="1:12" x14ac:dyDescent="0.2">
      <c r="A89">
        <v>1787</v>
      </c>
      <c r="B89">
        <v>421</v>
      </c>
      <c r="C89">
        <v>2</v>
      </c>
      <c r="D89">
        <v>11</v>
      </c>
      <c r="E89">
        <v>311</v>
      </c>
      <c r="F89" t="s">
        <v>51</v>
      </c>
      <c r="G89">
        <v>2516388.9130000002</v>
      </c>
      <c r="H89">
        <v>6860445.2609999999</v>
      </c>
      <c r="I89" t="s">
        <v>54</v>
      </c>
      <c r="J89">
        <f t="shared" si="3"/>
        <v>20.069865776555968</v>
      </c>
      <c r="K89">
        <f t="shared" si="4"/>
        <v>98.420120797004444</v>
      </c>
      <c r="L89">
        <f t="shared" si="5"/>
        <v>1</v>
      </c>
    </row>
    <row r="90" spans="1:12" x14ac:dyDescent="0.2">
      <c r="A90">
        <v>1837</v>
      </c>
      <c r="B90">
        <v>836</v>
      </c>
      <c r="C90">
        <v>2</v>
      </c>
      <c r="D90">
        <v>11</v>
      </c>
      <c r="E90">
        <v>245</v>
      </c>
      <c r="F90" t="s">
        <v>51</v>
      </c>
      <c r="G90">
        <v>2516384.736</v>
      </c>
      <c r="H90">
        <v>6860451.6030000001</v>
      </c>
      <c r="I90" t="s">
        <v>54</v>
      </c>
      <c r="J90">
        <f t="shared" si="3"/>
        <v>17.67662398409626</v>
      </c>
      <c r="K90">
        <f t="shared" si="4"/>
        <v>105.62710953893229</v>
      </c>
      <c r="L90">
        <f t="shared" si="5"/>
        <v>1</v>
      </c>
    </row>
    <row r="91" spans="1:12" x14ac:dyDescent="0.2">
      <c r="A91">
        <v>1788</v>
      </c>
      <c r="B91">
        <v>422</v>
      </c>
      <c r="C91">
        <v>2</v>
      </c>
      <c r="D91">
        <v>11</v>
      </c>
      <c r="E91">
        <v>234</v>
      </c>
      <c r="F91" t="s">
        <v>51</v>
      </c>
      <c r="G91">
        <v>2516390.298</v>
      </c>
      <c r="H91">
        <v>6860453.7390000001</v>
      </c>
      <c r="I91" t="s">
        <v>54</v>
      </c>
      <c r="J91">
        <f t="shared" si="3"/>
        <v>23.601940910160451</v>
      </c>
      <c r="K91">
        <f t="shared" si="4"/>
        <v>106.25077557498916</v>
      </c>
      <c r="L91">
        <f t="shared" si="5"/>
        <v>1</v>
      </c>
    </row>
    <row r="92" spans="1:12" x14ac:dyDescent="0.2">
      <c r="A92">
        <v>1789</v>
      </c>
      <c r="B92">
        <v>423</v>
      </c>
      <c r="C92">
        <v>2</v>
      </c>
      <c r="D92">
        <v>11</v>
      </c>
      <c r="E92">
        <v>174</v>
      </c>
      <c r="F92" t="s">
        <v>51</v>
      </c>
      <c r="G92">
        <v>2516387.67</v>
      </c>
      <c r="H92">
        <v>6860454.3540000003</v>
      </c>
      <c r="I92" t="s">
        <v>54</v>
      </c>
      <c r="J92">
        <f t="shared" si="3"/>
        <v>21.222661551443494</v>
      </c>
      <c r="K92">
        <f t="shared" si="4"/>
        <v>107.52499640890902</v>
      </c>
      <c r="L92">
        <f t="shared" si="5"/>
        <v>1</v>
      </c>
    </row>
    <row r="93" spans="1:12" x14ac:dyDescent="0.2">
      <c r="A93">
        <v>1791</v>
      </c>
      <c r="B93">
        <v>427</v>
      </c>
      <c r="C93">
        <v>2</v>
      </c>
      <c r="D93">
        <v>11</v>
      </c>
      <c r="E93">
        <v>193</v>
      </c>
      <c r="F93" t="s">
        <v>51</v>
      </c>
      <c r="G93">
        <v>2516388.6639999999</v>
      </c>
      <c r="H93">
        <v>6860461.1780000003</v>
      </c>
      <c r="I93" t="s">
        <v>54</v>
      </c>
      <c r="J93">
        <f t="shared" si="3"/>
        <v>23.948972986509837</v>
      </c>
      <c r="K93">
        <f t="shared" si="4"/>
        <v>113.8592081167088</v>
      </c>
      <c r="L93">
        <f t="shared" si="5"/>
        <v>1</v>
      </c>
    </row>
    <row r="94" spans="1:12" x14ac:dyDescent="0.2">
      <c r="A94">
        <v>1826</v>
      </c>
      <c r="B94">
        <v>818</v>
      </c>
      <c r="C94">
        <v>2</v>
      </c>
      <c r="D94">
        <v>11</v>
      </c>
      <c r="E94">
        <v>137</v>
      </c>
      <c r="F94" t="s">
        <v>51</v>
      </c>
      <c r="G94">
        <v>2516390.4989999998</v>
      </c>
      <c r="H94">
        <v>6860465.7649999997</v>
      </c>
      <c r="I94" t="s">
        <v>54</v>
      </c>
      <c r="J94">
        <f t="shared" si="3"/>
        <v>26.908649837433718</v>
      </c>
      <c r="K94">
        <f t="shared" si="4"/>
        <v>117.81497693352435</v>
      </c>
      <c r="L94">
        <f t="shared" si="5"/>
        <v>1</v>
      </c>
    </row>
    <row r="95" spans="1:12" x14ac:dyDescent="0.2">
      <c r="A95">
        <v>1828</v>
      </c>
      <c r="B95">
        <v>820</v>
      </c>
      <c r="C95">
        <v>2</v>
      </c>
      <c r="D95">
        <v>11</v>
      </c>
      <c r="E95">
        <v>134</v>
      </c>
      <c r="F95" t="s">
        <v>51</v>
      </c>
      <c r="G95">
        <v>2516386.8840000001</v>
      </c>
      <c r="H95">
        <v>6860469.4139999999</v>
      </c>
      <c r="I95" t="s">
        <v>54</v>
      </c>
      <c r="J95">
        <f t="shared" si="3"/>
        <v>24.361258671265723</v>
      </c>
      <c r="K95">
        <f t="shared" si="4"/>
        <v>122.2752711218376</v>
      </c>
      <c r="L95">
        <f t="shared" si="5"/>
        <v>0</v>
      </c>
    </row>
    <row r="96" spans="1:12" x14ac:dyDescent="0.2">
      <c r="A96">
        <v>1808</v>
      </c>
      <c r="B96">
        <v>462</v>
      </c>
      <c r="C96">
        <v>2</v>
      </c>
      <c r="D96">
        <v>11</v>
      </c>
      <c r="E96">
        <v>193</v>
      </c>
      <c r="F96" t="s">
        <v>51</v>
      </c>
      <c r="G96">
        <v>2516391.56</v>
      </c>
      <c r="H96">
        <v>6860472.3899999997</v>
      </c>
      <c r="I96" t="s">
        <v>54</v>
      </c>
      <c r="J96">
        <f t="shared" si="3"/>
        <v>29.648173313142923</v>
      </c>
      <c r="K96">
        <f t="shared" si="4"/>
        <v>123.93962852577877</v>
      </c>
      <c r="L96">
        <f t="shared" si="5"/>
        <v>0</v>
      </c>
    </row>
    <row r="97" spans="1:12" x14ac:dyDescent="0.2">
      <c r="A97">
        <v>1807</v>
      </c>
      <c r="B97">
        <v>461</v>
      </c>
      <c r="C97">
        <v>2</v>
      </c>
      <c r="D97">
        <v>11</v>
      </c>
      <c r="E97">
        <v>137</v>
      </c>
      <c r="F97" t="s">
        <v>51</v>
      </c>
      <c r="G97">
        <v>2516393.8480000002</v>
      </c>
      <c r="H97">
        <v>6860472.6840000004</v>
      </c>
      <c r="I97" t="s">
        <v>54</v>
      </c>
      <c r="J97">
        <f t="shared" si="3"/>
        <v>31.93430440330091</v>
      </c>
      <c r="K97">
        <f t="shared" si="4"/>
        <v>123.63143274413716</v>
      </c>
      <c r="L97">
        <f t="shared" si="5"/>
        <v>0</v>
      </c>
    </row>
    <row r="98" spans="1:12" x14ac:dyDescent="0.2">
      <c r="A98">
        <v>1793</v>
      </c>
      <c r="B98">
        <v>433</v>
      </c>
      <c r="C98">
        <v>2</v>
      </c>
      <c r="D98">
        <v>11</v>
      </c>
      <c r="E98">
        <v>195</v>
      </c>
      <c r="F98" t="s">
        <v>51</v>
      </c>
      <c r="G98">
        <v>2516386.1850000001</v>
      </c>
      <c r="H98">
        <v>6860472.6579999998</v>
      </c>
      <c r="I98" t="s">
        <v>54</v>
      </c>
      <c r="J98">
        <f t="shared" si="3"/>
        <v>24.52568550096715</v>
      </c>
      <c r="K98">
        <f t="shared" si="4"/>
        <v>125.58964901480142</v>
      </c>
      <c r="L98">
        <f t="shared" si="5"/>
        <v>0</v>
      </c>
    </row>
    <row r="99" spans="1:12" x14ac:dyDescent="0.2">
      <c r="A99">
        <v>1795</v>
      </c>
      <c r="B99">
        <v>435</v>
      </c>
      <c r="C99">
        <v>2</v>
      </c>
      <c r="D99">
        <v>11</v>
      </c>
      <c r="E99">
        <v>246</v>
      </c>
      <c r="F99" t="s">
        <v>51</v>
      </c>
      <c r="G99">
        <v>2516385.591</v>
      </c>
      <c r="H99">
        <v>6860476.0959999999</v>
      </c>
      <c r="I99" t="s">
        <v>54</v>
      </c>
      <c r="J99">
        <f t="shared" si="3"/>
        <v>24.841745437195542</v>
      </c>
      <c r="K99">
        <f t="shared" si="4"/>
        <v>129.06424051846389</v>
      </c>
      <c r="L99">
        <f t="shared" si="5"/>
        <v>0</v>
      </c>
    </row>
    <row r="100" spans="1:12" x14ac:dyDescent="0.2">
      <c r="A100">
        <v>1810</v>
      </c>
      <c r="B100">
        <v>466</v>
      </c>
      <c r="C100">
        <v>2</v>
      </c>
      <c r="D100">
        <v>11</v>
      </c>
      <c r="E100">
        <v>271</v>
      </c>
      <c r="F100" t="s">
        <v>51</v>
      </c>
      <c r="G100">
        <v>2516392.7719999999</v>
      </c>
      <c r="H100">
        <v>6860479.2790000001</v>
      </c>
      <c r="I100" t="s">
        <v>54</v>
      </c>
      <c r="J100">
        <f t="shared" si="3"/>
        <v>32.601879816259256</v>
      </c>
      <c r="K100">
        <f t="shared" si="4"/>
        <v>130.28020286088264</v>
      </c>
      <c r="L100">
        <f t="shared" si="5"/>
        <v>0</v>
      </c>
    </row>
    <row r="101" spans="1:12" x14ac:dyDescent="0.2">
      <c r="A101">
        <v>1811</v>
      </c>
      <c r="B101">
        <v>469</v>
      </c>
      <c r="C101">
        <v>2</v>
      </c>
      <c r="D101">
        <v>11</v>
      </c>
      <c r="E101">
        <v>274</v>
      </c>
      <c r="F101" t="s">
        <v>51</v>
      </c>
      <c r="G101">
        <v>2516386.21</v>
      </c>
      <c r="H101">
        <v>6860483.074</v>
      </c>
      <c r="I101" t="s">
        <v>54</v>
      </c>
      <c r="J101">
        <f t="shared" si="3"/>
        <v>27.245692820374337</v>
      </c>
      <c r="K101">
        <f t="shared" si="4"/>
        <v>135.64426194551919</v>
      </c>
      <c r="L101">
        <f t="shared" si="5"/>
        <v>0</v>
      </c>
    </row>
    <row r="102" spans="1:12" x14ac:dyDescent="0.2">
      <c r="A102">
        <v>1564</v>
      </c>
      <c r="B102">
        <v>36</v>
      </c>
      <c r="C102">
        <v>2</v>
      </c>
      <c r="D102">
        <v>11</v>
      </c>
      <c r="E102">
        <v>231</v>
      </c>
      <c r="F102" t="s">
        <v>51</v>
      </c>
      <c r="G102">
        <v>2516399.73</v>
      </c>
      <c r="H102">
        <v>6860333.1869999999</v>
      </c>
      <c r="I102" t="s">
        <v>54</v>
      </c>
      <c r="J102">
        <f t="shared" si="3"/>
        <v>1.5113997785120121</v>
      </c>
      <c r="K102">
        <f t="shared" si="4"/>
        <v>-12.63469586936203</v>
      </c>
      <c r="L102">
        <f t="shared" si="5"/>
        <v>0</v>
      </c>
    </row>
    <row r="103" spans="1:12" x14ac:dyDescent="0.2">
      <c r="A103">
        <v>1565</v>
      </c>
      <c r="B103">
        <v>38</v>
      </c>
      <c r="C103">
        <v>2</v>
      </c>
      <c r="D103">
        <v>11</v>
      </c>
      <c r="E103">
        <v>264</v>
      </c>
      <c r="F103" t="s">
        <v>51</v>
      </c>
      <c r="G103">
        <v>2516396.7969999998</v>
      </c>
      <c r="H103">
        <v>6860335.1119999997</v>
      </c>
      <c r="I103" t="s">
        <v>54</v>
      </c>
      <c r="J103">
        <f t="shared" si="3"/>
        <v>-0.82343400840679615</v>
      </c>
      <c r="K103">
        <f t="shared" si="4"/>
        <v>-10.016172394599661</v>
      </c>
      <c r="L103">
        <f t="shared" si="5"/>
        <v>0</v>
      </c>
    </row>
    <row r="104" spans="1:12" x14ac:dyDescent="0.2">
      <c r="A104">
        <v>1566</v>
      </c>
      <c r="B104">
        <v>39</v>
      </c>
      <c r="C104">
        <v>2</v>
      </c>
      <c r="D104">
        <v>11</v>
      </c>
      <c r="E104">
        <v>287</v>
      </c>
      <c r="F104" t="s">
        <v>51</v>
      </c>
      <c r="G104">
        <v>2516394.8089999999</v>
      </c>
      <c r="H104">
        <v>6860338.0219999999</v>
      </c>
      <c r="I104" t="s">
        <v>54</v>
      </c>
      <c r="J104">
        <f t="shared" si="3"/>
        <v>-1.9905311296818076</v>
      </c>
      <c r="K104">
        <f t="shared" si="4"/>
        <v>-6.6907959783177233</v>
      </c>
      <c r="L104">
        <f t="shared" si="5"/>
        <v>0</v>
      </c>
    </row>
    <row r="105" spans="1:12" x14ac:dyDescent="0.2">
      <c r="A105">
        <v>1567</v>
      </c>
      <c r="B105">
        <v>40</v>
      </c>
      <c r="C105">
        <v>2</v>
      </c>
      <c r="D105">
        <v>11</v>
      </c>
      <c r="E105">
        <v>349</v>
      </c>
      <c r="F105" t="s">
        <v>51</v>
      </c>
      <c r="G105">
        <v>2516400.7209999999</v>
      </c>
      <c r="H105">
        <v>6860340.9950000001</v>
      </c>
      <c r="I105" t="s">
        <v>54</v>
      </c>
      <c r="J105">
        <f t="shared" si="3"/>
        <v>4.4894913764995321</v>
      </c>
      <c r="K105">
        <f t="shared" si="4"/>
        <v>-5.3492366911862206</v>
      </c>
      <c r="L105">
        <f t="shared" si="5"/>
        <v>0</v>
      </c>
    </row>
    <row r="106" spans="1:12" x14ac:dyDescent="0.2">
      <c r="A106">
        <v>1568</v>
      </c>
      <c r="B106">
        <v>42</v>
      </c>
      <c r="C106">
        <v>2</v>
      </c>
      <c r="D106">
        <v>11</v>
      </c>
      <c r="E106">
        <v>283</v>
      </c>
      <c r="F106" t="s">
        <v>51</v>
      </c>
      <c r="G106">
        <v>2516400.5350000001</v>
      </c>
      <c r="H106">
        <v>6860344.2489999998</v>
      </c>
      <c r="I106" t="s">
        <v>54</v>
      </c>
      <c r="J106">
        <f t="shared" si="3"/>
        <v>5.1520263457395101</v>
      </c>
      <c r="K106">
        <f t="shared" si="4"/>
        <v>-2.1579737103824375</v>
      </c>
      <c r="L106">
        <f t="shared" si="5"/>
        <v>0</v>
      </c>
    </row>
    <row r="107" spans="1:12" x14ac:dyDescent="0.2">
      <c r="A107">
        <v>1573</v>
      </c>
      <c r="B107">
        <v>50</v>
      </c>
      <c r="C107">
        <v>2</v>
      </c>
      <c r="D107">
        <v>11</v>
      </c>
      <c r="E107">
        <v>272</v>
      </c>
      <c r="F107" t="s">
        <v>51</v>
      </c>
      <c r="G107">
        <v>2516395.727</v>
      </c>
      <c r="H107">
        <v>6860353.9809999997</v>
      </c>
      <c r="I107" t="s">
        <v>54</v>
      </c>
      <c r="J107">
        <f t="shared" si="3"/>
        <v>3.026681919651792</v>
      </c>
      <c r="K107">
        <f t="shared" si="4"/>
        <v>8.4868183998147018</v>
      </c>
      <c r="L107">
        <f t="shared" si="5"/>
        <v>1</v>
      </c>
    </row>
    <row r="108" spans="1:12" x14ac:dyDescent="0.2">
      <c r="A108">
        <v>1590</v>
      </c>
      <c r="B108">
        <v>86</v>
      </c>
      <c r="C108">
        <v>2</v>
      </c>
      <c r="D108">
        <v>11</v>
      </c>
      <c r="E108">
        <v>272</v>
      </c>
      <c r="F108" t="s">
        <v>51</v>
      </c>
      <c r="G108">
        <v>2516401.5839999998</v>
      </c>
      <c r="H108">
        <v>6860355.3169999998</v>
      </c>
      <c r="I108" t="s">
        <v>54</v>
      </c>
      <c r="J108">
        <f t="shared" si="3"/>
        <v>9.0298917283654845</v>
      </c>
      <c r="K108">
        <f t="shared" si="4"/>
        <v>8.2613921567342725</v>
      </c>
      <c r="L108">
        <f t="shared" si="5"/>
        <v>1</v>
      </c>
    </row>
    <row r="109" spans="1:12" x14ac:dyDescent="0.2">
      <c r="A109">
        <v>1592</v>
      </c>
      <c r="B109">
        <v>88</v>
      </c>
      <c r="C109">
        <v>2</v>
      </c>
      <c r="D109">
        <v>11</v>
      </c>
      <c r="E109">
        <v>335</v>
      </c>
      <c r="F109" t="s">
        <v>51</v>
      </c>
      <c r="G109">
        <v>2516398.0989999999</v>
      </c>
      <c r="H109">
        <v>6860360.4759999998</v>
      </c>
      <c r="I109" t="s">
        <v>54</v>
      </c>
      <c r="J109">
        <f t="shared" si="3"/>
        <v>6.9988876775540714</v>
      </c>
      <c r="K109">
        <f t="shared" si="4"/>
        <v>14.146587866693721</v>
      </c>
      <c r="L109">
        <f t="shared" si="5"/>
        <v>1</v>
      </c>
    </row>
    <row r="110" spans="1:12" x14ac:dyDescent="0.2">
      <c r="A110">
        <v>1594</v>
      </c>
      <c r="B110">
        <v>91</v>
      </c>
      <c r="C110">
        <v>2</v>
      </c>
      <c r="D110">
        <v>11</v>
      </c>
      <c r="E110">
        <v>233</v>
      </c>
      <c r="F110" t="s">
        <v>51</v>
      </c>
      <c r="G110">
        <v>2516397.2310000001</v>
      </c>
      <c r="H110">
        <v>6860367.2800000003</v>
      </c>
      <c r="I110" t="s">
        <v>54</v>
      </c>
      <c r="J110">
        <f t="shared" si="3"/>
        <v>7.9214688435429021</v>
      </c>
      <c r="K110">
        <f t="shared" si="4"/>
        <v>20.943402120310999</v>
      </c>
      <c r="L110">
        <f t="shared" si="5"/>
        <v>1</v>
      </c>
    </row>
    <row r="111" spans="1:12" x14ac:dyDescent="0.2">
      <c r="A111">
        <v>1595</v>
      </c>
      <c r="B111">
        <v>92</v>
      </c>
      <c r="C111">
        <v>2</v>
      </c>
      <c r="D111">
        <v>11</v>
      </c>
      <c r="E111">
        <v>331</v>
      </c>
      <c r="F111" t="s">
        <v>51</v>
      </c>
      <c r="G111">
        <v>2516402.2570000002</v>
      </c>
      <c r="H111">
        <v>6860371.2240000004</v>
      </c>
      <c r="I111" t="s">
        <v>54</v>
      </c>
      <c r="J111">
        <f t="shared" si="3"/>
        <v>13.79699436045918</v>
      </c>
      <c r="K111">
        <f t="shared" si="4"/>
        <v>23.452189058621038</v>
      </c>
      <c r="L111">
        <f t="shared" si="5"/>
        <v>1</v>
      </c>
    </row>
    <row r="112" spans="1:12" x14ac:dyDescent="0.2">
      <c r="A112">
        <v>1596</v>
      </c>
      <c r="B112">
        <v>93</v>
      </c>
      <c r="C112">
        <v>2</v>
      </c>
      <c r="D112">
        <v>11</v>
      </c>
      <c r="E112">
        <v>247</v>
      </c>
      <c r="F112" t="s">
        <v>51</v>
      </c>
      <c r="G112">
        <v>2516396.4989999998</v>
      </c>
      <c r="H112">
        <v>6860371.5970000001</v>
      </c>
      <c r="I112" t="s">
        <v>54</v>
      </c>
      <c r="J112">
        <f t="shared" si="3"/>
        <v>8.3317329560580848</v>
      </c>
      <c r="K112">
        <f t="shared" si="4"/>
        <v>25.302759453308862</v>
      </c>
      <c r="L112">
        <f t="shared" si="5"/>
        <v>1</v>
      </c>
    </row>
    <row r="113" spans="1:12" x14ac:dyDescent="0.2">
      <c r="A113">
        <v>1599</v>
      </c>
      <c r="B113">
        <v>98</v>
      </c>
      <c r="C113">
        <v>2</v>
      </c>
      <c r="D113">
        <v>11</v>
      </c>
      <c r="E113">
        <v>285</v>
      </c>
      <c r="F113" t="s">
        <v>51</v>
      </c>
      <c r="G113">
        <v>2516398.219</v>
      </c>
      <c r="H113">
        <v>6860383.6409999998</v>
      </c>
      <c r="I113" t="s">
        <v>54</v>
      </c>
      <c r="J113">
        <f t="shared" si="3"/>
        <v>13.110341956626245</v>
      </c>
      <c r="K113">
        <f t="shared" si="4"/>
        <v>36.491201347274746</v>
      </c>
      <c r="L113">
        <f t="shared" si="5"/>
        <v>1</v>
      </c>
    </row>
    <row r="114" spans="1:12" x14ac:dyDescent="0.2">
      <c r="A114">
        <v>1680</v>
      </c>
      <c r="B114">
        <v>254</v>
      </c>
      <c r="C114">
        <v>2</v>
      </c>
      <c r="D114">
        <v>11</v>
      </c>
      <c r="E114">
        <v>245</v>
      </c>
      <c r="F114" t="s">
        <v>51</v>
      </c>
      <c r="G114">
        <v>2516400.719</v>
      </c>
      <c r="H114">
        <v>6860386.8439999996</v>
      </c>
      <c r="I114" t="s">
        <v>54</v>
      </c>
      <c r="J114">
        <f t="shared" si="3"/>
        <v>16.354153923746725</v>
      </c>
      <c r="K114">
        <f t="shared" si="4"/>
        <v>38.938014155877639</v>
      </c>
      <c r="L114">
        <f t="shared" si="5"/>
        <v>1</v>
      </c>
    </row>
    <row r="115" spans="1:12" x14ac:dyDescent="0.2">
      <c r="A115">
        <v>1682</v>
      </c>
      <c r="B115">
        <v>260</v>
      </c>
      <c r="C115">
        <v>2</v>
      </c>
      <c r="D115">
        <v>11</v>
      </c>
      <c r="E115">
        <v>251</v>
      </c>
      <c r="F115" t="s">
        <v>51</v>
      </c>
      <c r="G115">
        <v>2516402.5389999999</v>
      </c>
      <c r="H115">
        <v>6860397.915</v>
      </c>
      <c r="I115" t="s">
        <v>54</v>
      </c>
      <c r="J115">
        <f t="shared" si="3"/>
        <v>20.977524575880469</v>
      </c>
      <c r="K115">
        <f t="shared" si="4"/>
        <v>49.16072831712691</v>
      </c>
      <c r="L115">
        <f t="shared" si="5"/>
        <v>1</v>
      </c>
    </row>
    <row r="116" spans="1:12" x14ac:dyDescent="0.2">
      <c r="A116">
        <v>1683</v>
      </c>
      <c r="B116">
        <v>261</v>
      </c>
      <c r="C116">
        <v>2</v>
      </c>
      <c r="D116">
        <v>11</v>
      </c>
      <c r="E116">
        <v>340</v>
      </c>
      <c r="F116" t="s">
        <v>51</v>
      </c>
      <c r="G116">
        <v>2516400.111</v>
      </c>
      <c r="H116">
        <v>6860400.0630000001</v>
      </c>
      <c r="I116" t="s">
        <v>54</v>
      </c>
      <c r="J116">
        <f t="shared" si="3"/>
        <v>19.188199978697124</v>
      </c>
      <c r="K116">
        <f t="shared" si="4"/>
        <v>51.863949633506472</v>
      </c>
      <c r="L116">
        <f t="shared" si="5"/>
        <v>1</v>
      </c>
    </row>
    <row r="117" spans="1:12" x14ac:dyDescent="0.2">
      <c r="A117">
        <v>1749</v>
      </c>
      <c r="B117">
        <v>867</v>
      </c>
      <c r="C117">
        <v>2</v>
      </c>
      <c r="D117">
        <v>11</v>
      </c>
      <c r="E117">
        <v>89</v>
      </c>
      <c r="F117" t="s">
        <v>51</v>
      </c>
      <c r="G117">
        <v>2516397.568</v>
      </c>
      <c r="H117">
        <v>6860405.7410000004</v>
      </c>
      <c r="I117" t="s">
        <v>54</v>
      </c>
      <c r="J117">
        <f t="shared" si="3"/>
        <v>18.201425140554029</v>
      </c>
      <c r="K117">
        <f t="shared" si="4"/>
        <v>58.006653307182972</v>
      </c>
      <c r="L117">
        <f t="shared" si="5"/>
        <v>1</v>
      </c>
    </row>
    <row r="118" spans="1:12" x14ac:dyDescent="0.2">
      <c r="A118">
        <v>1687</v>
      </c>
      <c r="B118">
        <v>265</v>
      </c>
      <c r="C118">
        <v>2</v>
      </c>
      <c r="D118">
        <v>11</v>
      </c>
      <c r="E118">
        <v>277</v>
      </c>
      <c r="F118" t="s">
        <v>51</v>
      </c>
      <c r="G118">
        <v>2516402.2230000002</v>
      </c>
      <c r="H118">
        <v>6860405.8720000004</v>
      </c>
      <c r="I118" t="s">
        <v>54</v>
      </c>
      <c r="J118">
        <f t="shared" si="3"/>
        <v>22.731715157103451</v>
      </c>
      <c r="K118">
        <f t="shared" si="4"/>
        <v>56.928386935457489</v>
      </c>
      <c r="L118">
        <f t="shared" si="5"/>
        <v>1</v>
      </c>
    </row>
    <row r="119" spans="1:12" x14ac:dyDescent="0.2">
      <c r="A119">
        <v>1743</v>
      </c>
      <c r="B119">
        <v>846</v>
      </c>
      <c r="C119">
        <v>2</v>
      </c>
      <c r="D119">
        <v>11</v>
      </c>
      <c r="E119">
        <v>218</v>
      </c>
      <c r="F119" t="s">
        <v>51</v>
      </c>
      <c r="G119">
        <v>2516397.4410000001</v>
      </c>
      <c r="H119">
        <v>6860410.7170000002</v>
      </c>
      <c r="I119" t="s">
        <v>54</v>
      </c>
      <c r="J119">
        <f t="shared" si="3"/>
        <v>19.366636129124604</v>
      </c>
      <c r="K119">
        <f t="shared" si="4"/>
        <v>62.845970237288206</v>
      </c>
      <c r="L119">
        <f t="shared" si="5"/>
        <v>1</v>
      </c>
    </row>
    <row r="120" spans="1:12" x14ac:dyDescent="0.2">
      <c r="A120">
        <v>1742</v>
      </c>
      <c r="B120">
        <v>845</v>
      </c>
      <c r="C120">
        <v>2</v>
      </c>
      <c r="D120">
        <v>11</v>
      </c>
      <c r="E120">
        <v>131</v>
      </c>
      <c r="F120" t="s">
        <v>51</v>
      </c>
      <c r="G120">
        <v>2516397.3480000002</v>
      </c>
      <c r="H120">
        <v>6860413.8509999998</v>
      </c>
      <c r="I120" t="s">
        <v>54</v>
      </c>
      <c r="J120">
        <f t="shared" si="3"/>
        <v>20.087943914649493</v>
      </c>
      <c r="K120">
        <f t="shared" si="4"/>
        <v>65.897251947666632</v>
      </c>
      <c r="L120">
        <f t="shared" si="5"/>
        <v>1</v>
      </c>
    </row>
    <row r="121" spans="1:12" x14ac:dyDescent="0.2">
      <c r="A121">
        <v>1737</v>
      </c>
      <c r="B121">
        <v>838</v>
      </c>
      <c r="C121">
        <v>2</v>
      </c>
      <c r="D121">
        <v>11</v>
      </c>
      <c r="E121">
        <v>310</v>
      </c>
      <c r="F121" t="s">
        <v>51</v>
      </c>
      <c r="G121">
        <v>2516404.2250000001</v>
      </c>
      <c r="H121">
        <v>6860420.1069999998</v>
      </c>
      <c r="I121" t="s">
        <v>54</v>
      </c>
      <c r="J121">
        <f t="shared" si="3"/>
        <v>28.349787768081143</v>
      </c>
      <c r="K121">
        <f t="shared" si="4"/>
        <v>70.160185343847061</v>
      </c>
      <c r="L121">
        <f t="shared" si="5"/>
        <v>1</v>
      </c>
    </row>
    <row r="122" spans="1:12" x14ac:dyDescent="0.2">
      <c r="A122">
        <v>1738</v>
      </c>
      <c r="B122">
        <v>839</v>
      </c>
      <c r="C122">
        <v>2</v>
      </c>
      <c r="D122">
        <v>11</v>
      </c>
      <c r="E122">
        <v>291</v>
      </c>
      <c r="F122" t="s">
        <v>51</v>
      </c>
      <c r="G122">
        <v>2516400.1209999998</v>
      </c>
      <c r="H122">
        <v>6860421.4510000004</v>
      </c>
      <c r="I122" t="s">
        <v>54</v>
      </c>
      <c r="J122">
        <f t="shared" si="3"/>
        <v>24.73348097346625</v>
      </c>
      <c r="K122">
        <f t="shared" si="4"/>
        <v>72.520583016042963</v>
      </c>
      <c r="L122">
        <f t="shared" si="5"/>
        <v>1</v>
      </c>
    </row>
    <row r="123" spans="1:12" x14ac:dyDescent="0.2">
      <c r="A123">
        <v>1739</v>
      </c>
      <c r="B123">
        <v>840</v>
      </c>
      <c r="C123">
        <v>2</v>
      </c>
      <c r="D123">
        <v>11</v>
      </c>
      <c r="E123">
        <v>263</v>
      </c>
      <c r="F123" t="s">
        <v>51</v>
      </c>
      <c r="G123">
        <v>2516396.6230000001</v>
      </c>
      <c r="H123">
        <v>6860423.432</v>
      </c>
      <c r="I123" t="s">
        <v>54</v>
      </c>
      <c r="J123">
        <f t="shared" si="3"/>
        <v>21.867392961688914</v>
      </c>
      <c r="K123">
        <f t="shared" si="4"/>
        <v>75.339431097295929</v>
      </c>
      <c r="L123">
        <f t="shared" si="5"/>
        <v>1</v>
      </c>
    </row>
    <row r="124" spans="1:12" x14ac:dyDescent="0.2">
      <c r="A124">
        <v>1705</v>
      </c>
      <c r="B124">
        <v>303</v>
      </c>
      <c r="C124">
        <v>2</v>
      </c>
      <c r="D124">
        <v>11</v>
      </c>
      <c r="E124">
        <v>220</v>
      </c>
      <c r="F124" t="s">
        <v>51</v>
      </c>
      <c r="G124">
        <v>2516402.7340000002</v>
      </c>
      <c r="H124">
        <v>6860430.227</v>
      </c>
      <c r="I124" t="s">
        <v>54</v>
      </c>
      <c r="J124">
        <f t="shared" si="3"/>
        <v>29.528841097626142</v>
      </c>
      <c r="K124">
        <f t="shared" si="4"/>
        <v>80.321253902227994</v>
      </c>
      <c r="L124">
        <f t="shared" si="5"/>
        <v>1</v>
      </c>
    </row>
    <row r="125" spans="1:12" x14ac:dyDescent="0.2">
      <c r="A125">
        <v>1784</v>
      </c>
      <c r="B125">
        <v>418</v>
      </c>
      <c r="C125">
        <v>2</v>
      </c>
      <c r="D125">
        <v>11</v>
      </c>
      <c r="E125">
        <v>277</v>
      </c>
      <c r="F125" t="s">
        <v>51</v>
      </c>
      <c r="G125">
        <v>2516395.6710000001</v>
      </c>
      <c r="H125">
        <v>6860435.9879999999</v>
      </c>
      <c r="I125" t="s">
        <v>54</v>
      </c>
      <c r="J125">
        <f t="shared" si="3"/>
        <v>24.197563505287487</v>
      </c>
      <c r="K125">
        <f t="shared" si="4"/>
        <v>87.713991503002063</v>
      </c>
      <c r="L125">
        <f t="shared" si="5"/>
        <v>1</v>
      </c>
    </row>
    <row r="126" spans="1:12" x14ac:dyDescent="0.2">
      <c r="A126">
        <v>1707</v>
      </c>
      <c r="B126">
        <v>306</v>
      </c>
      <c r="C126">
        <v>2</v>
      </c>
      <c r="D126">
        <v>11</v>
      </c>
      <c r="E126">
        <v>293</v>
      </c>
      <c r="F126" t="s">
        <v>51</v>
      </c>
      <c r="G126">
        <v>2516402.4500000002</v>
      </c>
      <c r="H126">
        <v>6860436.1090000002</v>
      </c>
      <c r="I126" t="s">
        <v>54</v>
      </c>
      <c r="J126">
        <f t="shared" si="3"/>
        <v>30.77689178632339</v>
      </c>
      <c r="K126">
        <f t="shared" si="4"/>
        <v>86.076334221474269</v>
      </c>
      <c r="L126">
        <f t="shared" si="5"/>
        <v>1</v>
      </c>
    </row>
    <row r="127" spans="1:12" x14ac:dyDescent="0.2">
      <c r="A127">
        <v>1800</v>
      </c>
      <c r="B127">
        <v>446</v>
      </c>
      <c r="C127">
        <v>2</v>
      </c>
      <c r="D127">
        <v>11</v>
      </c>
      <c r="E127">
        <v>234</v>
      </c>
      <c r="F127" t="s">
        <v>51</v>
      </c>
      <c r="G127">
        <v>2516400.6469999999</v>
      </c>
      <c r="H127">
        <v>6860442.7879999997</v>
      </c>
      <c r="I127" t="s">
        <v>54</v>
      </c>
      <c r="J127">
        <f t="shared" si="3"/>
        <v>30.763979923349314</v>
      </c>
      <c r="K127">
        <f t="shared" si="4"/>
        <v>92.994403553211654</v>
      </c>
      <c r="L127">
        <f t="shared" si="5"/>
        <v>1</v>
      </c>
    </row>
    <row r="128" spans="1:12" x14ac:dyDescent="0.2">
      <c r="A128">
        <v>1801</v>
      </c>
      <c r="B128">
        <v>448</v>
      </c>
      <c r="C128">
        <v>2</v>
      </c>
      <c r="D128">
        <v>11</v>
      </c>
      <c r="E128">
        <v>293</v>
      </c>
      <c r="F128" t="s">
        <v>51</v>
      </c>
      <c r="G128">
        <v>2516399.1179999998</v>
      </c>
      <c r="H128">
        <v>6860447.2010000004</v>
      </c>
      <c r="I128" t="s">
        <v>54</v>
      </c>
      <c r="J128">
        <f t="shared" si="3"/>
        <v>30.429247781063033</v>
      </c>
      <c r="K128">
        <f t="shared" si="4"/>
        <v>97.652768545231055</v>
      </c>
      <c r="L128">
        <f t="shared" si="5"/>
        <v>1</v>
      </c>
    </row>
    <row r="129" spans="1:12" x14ac:dyDescent="0.2">
      <c r="A129">
        <v>1802</v>
      </c>
      <c r="B129">
        <v>450</v>
      </c>
      <c r="C129">
        <v>2</v>
      </c>
      <c r="D129">
        <v>11</v>
      </c>
      <c r="E129">
        <v>313</v>
      </c>
      <c r="F129" t="s">
        <v>51</v>
      </c>
      <c r="G129">
        <v>2516402.4720000001</v>
      </c>
      <c r="H129">
        <v>6860449.2560000001</v>
      </c>
      <c r="I129" t="s">
        <v>54</v>
      </c>
      <c r="J129">
        <f t="shared" si="3"/>
        <v>34.200836140318586</v>
      </c>
      <c r="K129">
        <f t="shared" si="4"/>
        <v>98.769667040620092</v>
      </c>
      <c r="L129">
        <f t="shared" si="5"/>
        <v>1</v>
      </c>
    </row>
    <row r="130" spans="1:12" x14ac:dyDescent="0.2">
      <c r="A130">
        <v>1815</v>
      </c>
      <c r="B130">
        <v>481</v>
      </c>
      <c r="C130">
        <v>2</v>
      </c>
      <c r="D130">
        <v>11</v>
      </c>
      <c r="E130">
        <v>252</v>
      </c>
      <c r="F130" t="s">
        <v>51</v>
      </c>
      <c r="G130">
        <v>2516402.5350000001</v>
      </c>
      <c r="H130">
        <v>6860456.7120000003</v>
      </c>
      <c r="I130" t="s">
        <v>54</v>
      </c>
      <c r="J130">
        <f t="shared" ref="J130:J193" si="6">($G130-$N$2)*COS(-$N$5)-($H130-$N$3)*SIN(-$N$5)</f>
        <v>36.191444267800065</v>
      </c>
      <c r="K130">
        <f t="shared" ref="K130:K193" si="7">($G130-$N$2)*SIN(-$N$5)+($H130-$N$3)*COS(-$N$5)</f>
        <v>105.955304401799</v>
      </c>
      <c r="L130">
        <f t="shared" si="5"/>
        <v>1</v>
      </c>
    </row>
    <row r="131" spans="1:12" x14ac:dyDescent="0.2">
      <c r="A131">
        <v>1833</v>
      </c>
      <c r="B131">
        <v>831</v>
      </c>
      <c r="C131">
        <v>2</v>
      </c>
      <c r="D131">
        <v>11</v>
      </c>
      <c r="E131">
        <v>250</v>
      </c>
      <c r="F131" t="s">
        <v>51</v>
      </c>
      <c r="G131">
        <v>2516397.6329999999</v>
      </c>
      <c r="H131">
        <v>6860465.8609999996</v>
      </c>
      <c r="I131" t="s">
        <v>54</v>
      </c>
      <c r="J131">
        <f t="shared" si="6"/>
        <v>33.824411310560265</v>
      </c>
      <c r="K131">
        <f t="shared" si="7"/>
        <v>116.06129074497291</v>
      </c>
      <c r="L131">
        <f t="shared" ref="L131:L194" si="8">IF(AND(J131&gt;0,K131&gt;0,J131&lt;$N$6,K131&lt;$N$7),1,0)</f>
        <v>1</v>
      </c>
    </row>
    <row r="132" spans="1:12" x14ac:dyDescent="0.2">
      <c r="A132">
        <v>1834</v>
      </c>
      <c r="B132">
        <v>832</v>
      </c>
      <c r="C132">
        <v>2</v>
      </c>
      <c r="D132">
        <v>11</v>
      </c>
      <c r="E132">
        <v>215</v>
      </c>
      <c r="F132" t="s">
        <v>51</v>
      </c>
      <c r="G132">
        <v>2516394.3280000002</v>
      </c>
      <c r="H132">
        <v>6860466.1490000002</v>
      </c>
      <c r="I132" t="s">
        <v>54</v>
      </c>
      <c r="J132">
        <f t="shared" si="6"/>
        <v>30.706566340118133</v>
      </c>
      <c r="K132">
        <f t="shared" si="7"/>
        <v>117.19487432754978</v>
      </c>
      <c r="L132">
        <f t="shared" si="8"/>
        <v>1</v>
      </c>
    </row>
    <row r="133" spans="1:12" x14ac:dyDescent="0.2">
      <c r="A133">
        <v>1816</v>
      </c>
      <c r="B133">
        <v>493</v>
      </c>
      <c r="C133">
        <v>2</v>
      </c>
      <c r="D133">
        <v>11</v>
      </c>
      <c r="E133">
        <v>318</v>
      </c>
      <c r="F133" t="s">
        <v>51</v>
      </c>
      <c r="G133">
        <v>2516402.6129999999</v>
      </c>
      <c r="H133">
        <v>6860474.0470000003</v>
      </c>
      <c r="I133" t="s">
        <v>54</v>
      </c>
      <c r="J133">
        <f t="shared" si="6"/>
        <v>40.753414628848475</v>
      </c>
      <c r="K133">
        <f t="shared" si="7"/>
        <v>122.67944071503159</v>
      </c>
      <c r="L133">
        <f t="shared" si="8"/>
        <v>0</v>
      </c>
    </row>
    <row r="134" spans="1:12" x14ac:dyDescent="0.2">
      <c r="A134">
        <v>1818</v>
      </c>
      <c r="B134">
        <v>495</v>
      </c>
      <c r="C134">
        <v>2</v>
      </c>
      <c r="D134">
        <v>11</v>
      </c>
      <c r="E134">
        <v>238</v>
      </c>
      <c r="F134" t="s">
        <v>51</v>
      </c>
      <c r="G134">
        <v>2516399.4139999999</v>
      </c>
      <c r="H134">
        <v>6860478.3770000003</v>
      </c>
      <c r="I134" t="s">
        <v>54</v>
      </c>
      <c r="J134">
        <f t="shared" si="6"/>
        <v>38.784104375841359</v>
      </c>
      <c r="K134">
        <f t="shared" si="7"/>
        <v>127.68986166822398</v>
      </c>
      <c r="L134">
        <f t="shared" si="8"/>
        <v>0</v>
      </c>
    </row>
    <row r="135" spans="1:12" x14ac:dyDescent="0.2">
      <c r="A135">
        <v>1583</v>
      </c>
      <c r="B135">
        <v>75</v>
      </c>
      <c r="C135">
        <v>2</v>
      </c>
      <c r="D135">
        <v>11</v>
      </c>
      <c r="E135">
        <v>375</v>
      </c>
      <c r="F135" t="s">
        <v>51</v>
      </c>
      <c r="G135">
        <v>2516413.5120000001</v>
      </c>
      <c r="H135">
        <v>6860336.165</v>
      </c>
      <c r="I135" t="s">
        <v>54</v>
      </c>
      <c r="J135">
        <f t="shared" si="6"/>
        <v>15.594552632892857</v>
      </c>
      <c r="K135">
        <f t="shared" si="7"/>
        <v>-13.325212838192797</v>
      </c>
      <c r="L135">
        <f t="shared" si="8"/>
        <v>0</v>
      </c>
    </row>
    <row r="136" spans="1:12" x14ac:dyDescent="0.2">
      <c r="A136">
        <v>1584</v>
      </c>
      <c r="B136">
        <v>77</v>
      </c>
      <c r="C136">
        <v>2</v>
      </c>
      <c r="D136">
        <v>11</v>
      </c>
      <c r="E136">
        <v>370</v>
      </c>
      <c r="F136" t="s">
        <v>51</v>
      </c>
      <c r="G136">
        <v>2516405.7910000002</v>
      </c>
      <c r="H136">
        <v>6860337.8169999998</v>
      </c>
      <c r="I136" t="s">
        <v>54</v>
      </c>
      <c r="J136">
        <f t="shared" si="6"/>
        <v>8.5642083906581021</v>
      </c>
      <c r="K136">
        <f t="shared" si="7"/>
        <v>-9.7311615261748585</v>
      </c>
      <c r="L136">
        <f t="shared" si="8"/>
        <v>0</v>
      </c>
    </row>
    <row r="137" spans="1:12" x14ac:dyDescent="0.2">
      <c r="A137">
        <v>1586</v>
      </c>
      <c r="B137">
        <v>79</v>
      </c>
      <c r="C137">
        <v>2</v>
      </c>
      <c r="D137">
        <v>11</v>
      </c>
      <c r="E137">
        <v>321</v>
      </c>
      <c r="F137" t="s">
        <v>51</v>
      </c>
      <c r="G137">
        <v>2516404.8489999999</v>
      </c>
      <c r="H137">
        <v>6860341.8389999997</v>
      </c>
      <c r="I137" t="s">
        <v>54</v>
      </c>
      <c r="J137">
        <f t="shared" si="6"/>
        <v>8.6952764614026066</v>
      </c>
      <c r="K137">
        <f t="shared" si="7"/>
        <v>-5.6024003123984141</v>
      </c>
      <c r="L137">
        <f t="shared" si="8"/>
        <v>0</v>
      </c>
    </row>
    <row r="138" spans="1:12" x14ac:dyDescent="0.2">
      <c r="A138">
        <v>1585</v>
      </c>
      <c r="B138">
        <v>78</v>
      </c>
      <c r="C138">
        <v>2</v>
      </c>
      <c r="D138">
        <v>11</v>
      </c>
      <c r="E138">
        <v>319</v>
      </c>
      <c r="F138" t="s">
        <v>51</v>
      </c>
      <c r="G138">
        <v>2516412.7170000002</v>
      </c>
      <c r="H138">
        <v>6860341.5219999999</v>
      </c>
      <c r="I138" t="s">
        <v>54</v>
      </c>
      <c r="J138">
        <f t="shared" si="6"/>
        <v>16.213135225638723</v>
      </c>
      <c r="K138">
        <f t="shared" si="7"/>
        <v>-7.9449870460761671</v>
      </c>
      <c r="L138">
        <f t="shared" si="8"/>
        <v>0</v>
      </c>
    </row>
    <row r="139" spans="1:12" x14ac:dyDescent="0.2">
      <c r="A139">
        <v>1587</v>
      </c>
      <c r="B139">
        <v>80</v>
      </c>
      <c r="C139">
        <v>2</v>
      </c>
      <c r="D139">
        <v>11</v>
      </c>
      <c r="E139">
        <v>329</v>
      </c>
      <c r="F139" t="s">
        <v>51</v>
      </c>
      <c r="G139">
        <v>2516409.6170000001</v>
      </c>
      <c r="H139">
        <v>6860344.9299999997</v>
      </c>
      <c r="I139" t="s">
        <v>54</v>
      </c>
      <c r="J139">
        <f t="shared" si="6"/>
        <v>14.100820469715762</v>
      </c>
      <c r="K139">
        <f t="shared" si="7"/>
        <v>-3.8507727904138247</v>
      </c>
      <c r="L139">
        <f t="shared" si="8"/>
        <v>0</v>
      </c>
    </row>
    <row r="140" spans="1:12" x14ac:dyDescent="0.2">
      <c r="A140">
        <v>1602</v>
      </c>
      <c r="B140">
        <v>108</v>
      </c>
      <c r="C140">
        <v>2</v>
      </c>
      <c r="D140">
        <v>11</v>
      </c>
      <c r="E140">
        <v>369</v>
      </c>
      <c r="F140" t="s">
        <v>51</v>
      </c>
      <c r="G140">
        <v>2516412.4139999999</v>
      </c>
      <c r="H140">
        <v>6860352.2869999995</v>
      </c>
      <c r="I140" t="s">
        <v>54</v>
      </c>
      <c r="J140">
        <f t="shared" si="6"/>
        <v>18.706646720419929</v>
      </c>
      <c r="K140">
        <f t="shared" si="7"/>
        <v>2.5316266443469271</v>
      </c>
      <c r="L140">
        <f t="shared" si="8"/>
        <v>1</v>
      </c>
    </row>
    <row r="141" spans="1:12" x14ac:dyDescent="0.2">
      <c r="A141">
        <v>1605</v>
      </c>
      <c r="B141">
        <v>113</v>
      </c>
      <c r="C141">
        <v>2</v>
      </c>
      <c r="D141">
        <v>11</v>
      </c>
      <c r="E141">
        <v>298</v>
      </c>
      <c r="F141" t="s">
        <v>51</v>
      </c>
      <c r="G141">
        <v>2516412.2009999999</v>
      </c>
      <c r="H141">
        <v>6860359.4309999999</v>
      </c>
      <c r="I141" t="s">
        <v>54</v>
      </c>
      <c r="J141">
        <f t="shared" si="6"/>
        <v>20.349907777726482</v>
      </c>
      <c r="K141">
        <f t="shared" si="7"/>
        <v>9.4873292042694359</v>
      </c>
      <c r="L141">
        <f t="shared" si="8"/>
        <v>1</v>
      </c>
    </row>
    <row r="142" spans="1:12" x14ac:dyDescent="0.2">
      <c r="A142">
        <v>1591</v>
      </c>
      <c r="B142">
        <v>87</v>
      </c>
      <c r="C142">
        <v>2</v>
      </c>
      <c r="D142">
        <v>11</v>
      </c>
      <c r="E142">
        <v>338</v>
      </c>
      <c r="F142" t="s">
        <v>51</v>
      </c>
      <c r="G142">
        <v>2516406.8450000002</v>
      </c>
      <c r="H142">
        <v>6860359.6220000004</v>
      </c>
      <c r="I142" t="s">
        <v>54</v>
      </c>
      <c r="J142">
        <f t="shared" si="6"/>
        <v>15.225843490194755</v>
      </c>
      <c r="K142">
        <f t="shared" si="7"/>
        <v>11.058055843130974</v>
      </c>
      <c r="L142">
        <f t="shared" si="8"/>
        <v>1</v>
      </c>
    </row>
    <row r="143" spans="1:12" x14ac:dyDescent="0.2">
      <c r="A143">
        <v>1593</v>
      </c>
      <c r="B143">
        <v>89</v>
      </c>
      <c r="C143">
        <v>2</v>
      </c>
      <c r="D143">
        <v>11</v>
      </c>
      <c r="E143">
        <v>328</v>
      </c>
      <c r="F143" t="s">
        <v>51</v>
      </c>
      <c r="G143">
        <v>2516404.8739999998</v>
      </c>
      <c r="H143">
        <v>6860363.7659999998</v>
      </c>
      <c r="I143" t="s">
        <v>54</v>
      </c>
      <c r="J143">
        <f t="shared" si="6"/>
        <v>14.394549808969487</v>
      </c>
      <c r="K143">
        <f t="shared" si="7"/>
        <v>15.570984804675264</v>
      </c>
      <c r="L143">
        <f t="shared" si="8"/>
        <v>1</v>
      </c>
    </row>
    <row r="144" spans="1:12" x14ac:dyDescent="0.2">
      <c r="A144">
        <v>1607</v>
      </c>
      <c r="B144">
        <v>116</v>
      </c>
      <c r="C144">
        <v>2</v>
      </c>
      <c r="D144">
        <v>11</v>
      </c>
      <c r="E144">
        <v>314</v>
      </c>
      <c r="F144" t="s">
        <v>51</v>
      </c>
      <c r="G144">
        <v>2516412.852</v>
      </c>
      <c r="H144">
        <v>6860364.1529999999</v>
      </c>
      <c r="I144" t="s">
        <v>54</v>
      </c>
      <c r="J144">
        <f t="shared" si="6"/>
        <v>22.200869021700491</v>
      </c>
      <c r="K144">
        <f t="shared" si="7"/>
        <v>13.879939757691126</v>
      </c>
      <c r="L144">
        <f t="shared" si="8"/>
        <v>1</v>
      </c>
    </row>
    <row r="145" spans="1:12" x14ac:dyDescent="0.2">
      <c r="A145">
        <v>1610</v>
      </c>
      <c r="B145">
        <v>120</v>
      </c>
      <c r="C145">
        <v>2</v>
      </c>
      <c r="D145">
        <v>11</v>
      </c>
      <c r="E145">
        <v>258</v>
      </c>
      <c r="F145" t="s">
        <v>51</v>
      </c>
      <c r="G145">
        <v>2516412.3810000001</v>
      </c>
      <c r="H145">
        <v>6860371.4189999998</v>
      </c>
      <c r="I145" t="s">
        <v>54</v>
      </c>
      <c r="J145">
        <f t="shared" si="6"/>
        <v>23.626497139282463</v>
      </c>
      <c r="K145">
        <f t="shared" si="7"/>
        <v>21.020260581560187</v>
      </c>
      <c r="L145">
        <f t="shared" si="8"/>
        <v>1</v>
      </c>
    </row>
    <row r="146" spans="1:12" x14ac:dyDescent="0.2">
      <c r="A146">
        <v>1640</v>
      </c>
      <c r="B146">
        <v>816</v>
      </c>
      <c r="C146">
        <v>2</v>
      </c>
      <c r="D146">
        <v>11</v>
      </c>
      <c r="E146">
        <v>202</v>
      </c>
      <c r="F146" t="s">
        <v>51</v>
      </c>
      <c r="G146">
        <v>2516412.9679999999</v>
      </c>
      <c r="H146">
        <v>6860379.0599999996</v>
      </c>
      <c r="I146" t="s">
        <v>54</v>
      </c>
      <c r="J146">
        <f t="shared" si="6"/>
        <v>26.171131922729032</v>
      </c>
      <c r="K146">
        <f t="shared" si="7"/>
        <v>28.248973040639576</v>
      </c>
      <c r="L146">
        <f t="shared" si="8"/>
        <v>1</v>
      </c>
    </row>
    <row r="147" spans="1:12" x14ac:dyDescent="0.2">
      <c r="A147">
        <v>1614</v>
      </c>
      <c r="B147">
        <v>126</v>
      </c>
      <c r="C147">
        <v>2</v>
      </c>
      <c r="D147">
        <v>11</v>
      </c>
      <c r="E147">
        <v>228</v>
      </c>
      <c r="F147" t="s">
        <v>51</v>
      </c>
      <c r="G147">
        <v>2516408.5989999999</v>
      </c>
      <c r="H147">
        <v>6860383.5480000004</v>
      </c>
      <c r="I147" t="s">
        <v>54</v>
      </c>
      <c r="J147">
        <f t="shared" si="6"/>
        <v>23.112581862356627</v>
      </c>
      <c r="K147">
        <f t="shared" si="7"/>
        <v>33.714828557863164</v>
      </c>
      <c r="L147">
        <f t="shared" si="8"/>
        <v>1</v>
      </c>
    </row>
    <row r="148" spans="1:12" x14ac:dyDescent="0.2">
      <c r="A148">
        <v>1630</v>
      </c>
      <c r="B148">
        <v>150</v>
      </c>
      <c r="C148">
        <v>2</v>
      </c>
      <c r="D148">
        <v>11</v>
      </c>
      <c r="E148">
        <v>212</v>
      </c>
      <c r="F148" t="s">
        <v>51</v>
      </c>
      <c r="G148">
        <v>2516412.3530000001</v>
      </c>
      <c r="H148">
        <v>6860383.9189999998</v>
      </c>
      <c r="I148" t="s">
        <v>54</v>
      </c>
      <c r="J148">
        <f t="shared" si="6"/>
        <v>26.834689279992645</v>
      </c>
      <c r="K148">
        <f t="shared" si="7"/>
        <v>33.101580343419059</v>
      </c>
      <c r="L148">
        <f t="shared" si="8"/>
        <v>1</v>
      </c>
    </row>
    <row r="149" spans="1:12" x14ac:dyDescent="0.2">
      <c r="A149">
        <v>1697</v>
      </c>
      <c r="B149">
        <v>289</v>
      </c>
      <c r="C149">
        <v>2</v>
      </c>
      <c r="D149">
        <v>11</v>
      </c>
      <c r="E149">
        <v>202</v>
      </c>
      <c r="F149" t="s">
        <v>51</v>
      </c>
      <c r="G149">
        <v>2516409.841</v>
      </c>
      <c r="H149">
        <v>6860400.2520000003</v>
      </c>
      <c r="I149" t="s">
        <v>54</v>
      </c>
      <c r="J149">
        <f t="shared" si="6"/>
        <v>28.635575068059779</v>
      </c>
      <c r="K149">
        <f t="shared" si="7"/>
        <v>49.528200306069891</v>
      </c>
      <c r="L149">
        <f t="shared" si="8"/>
        <v>1</v>
      </c>
    </row>
    <row r="150" spans="1:12" x14ac:dyDescent="0.2">
      <c r="A150">
        <v>1700</v>
      </c>
      <c r="B150">
        <v>292</v>
      </c>
      <c r="C150">
        <v>2</v>
      </c>
      <c r="D150">
        <v>11</v>
      </c>
      <c r="E150">
        <v>229</v>
      </c>
      <c r="F150" t="s">
        <v>51</v>
      </c>
      <c r="G150">
        <v>2516408.6430000002</v>
      </c>
      <c r="H150">
        <v>6860406.6720000003</v>
      </c>
      <c r="I150" t="s">
        <v>54</v>
      </c>
      <c r="J150">
        <f t="shared" si="6"/>
        <v>29.140014197841111</v>
      </c>
      <c r="K150">
        <f t="shared" si="7"/>
        <v>56.039509326769924</v>
      </c>
      <c r="L150">
        <f t="shared" si="8"/>
        <v>1</v>
      </c>
    </row>
    <row r="151" spans="1:12" x14ac:dyDescent="0.2">
      <c r="A151">
        <v>1702</v>
      </c>
      <c r="B151">
        <v>295</v>
      </c>
      <c r="C151">
        <v>2</v>
      </c>
      <c r="D151">
        <v>11</v>
      </c>
      <c r="E151">
        <v>337</v>
      </c>
      <c r="F151" t="s">
        <v>51</v>
      </c>
      <c r="G151">
        <v>2516413.503</v>
      </c>
      <c r="H151">
        <v>6860414.5899999999</v>
      </c>
      <c r="I151" t="s">
        <v>54</v>
      </c>
      <c r="J151">
        <f t="shared" si="6"/>
        <v>35.883742912497667</v>
      </c>
      <c r="K151">
        <f t="shared" si="7"/>
        <v>62.429849459773635</v>
      </c>
      <c r="L151">
        <f t="shared" si="8"/>
        <v>1</v>
      </c>
    </row>
    <row r="152" spans="1:12" x14ac:dyDescent="0.2">
      <c r="A152">
        <v>1709</v>
      </c>
      <c r="B152">
        <v>322</v>
      </c>
      <c r="C152">
        <v>2</v>
      </c>
      <c r="D152">
        <v>11</v>
      </c>
      <c r="E152">
        <v>351</v>
      </c>
      <c r="F152" t="s">
        <v>51</v>
      </c>
      <c r="G152">
        <v>2516410.4210000001</v>
      </c>
      <c r="H152">
        <v>6860428.9160000002</v>
      </c>
      <c r="I152" t="s">
        <v>54</v>
      </c>
      <c r="J152">
        <f t="shared" si="6"/>
        <v>36.614601156165278</v>
      </c>
      <c r="K152">
        <f t="shared" si="7"/>
        <v>77.065383144518663</v>
      </c>
      <c r="L152">
        <f t="shared" si="8"/>
        <v>1</v>
      </c>
    </row>
    <row r="153" spans="1:12" x14ac:dyDescent="0.2">
      <c r="A153">
        <v>1706</v>
      </c>
      <c r="B153">
        <v>304</v>
      </c>
      <c r="C153">
        <v>2</v>
      </c>
      <c r="D153">
        <v>11</v>
      </c>
      <c r="E153">
        <v>326</v>
      </c>
      <c r="F153" t="s">
        <v>51</v>
      </c>
      <c r="G153">
        <v>2516408.4010000001</v>
      </c>
      <c r="H153">
        <v>6860433.6200000001</v>
      </c>
      <c r="I153" t="s">
        <v>54</v>
      </c>
      <c r="J153">
        <f t="shared" si="6"/>
        <v>35.880915775182487</v>
      </c>
      <c r="K153">
        <f t="shared" si="7"/>
        <v>82.131912702407988</v>
      </c>
      <c r="L153">
        <f t="shared" si="8"/>
        <v>1</v>
      </c>
    </row>
    <row r="154" spans="1:12" x14ac:dyDescent="0.2">
      <c r="A154">
        <v>1711</v>
      </c>
      <c r="B154">
        <v>326</v>
      </c>
      <c r="C154">
        <v>2</v>
      </c>
      <c r="D154">
        <v>11</v>
      </c>
      <c r="E154">
        <v>268</v>
      </c>
      <c r="F154" t="s">
        <v>51</v>
      </c>
      <c r="G154">
        <v>2516411.213</v>
      </c>
      <c r="H154">
        <v>6860436.8870000001</v>
      </c>
      <c r="I154" t="s">
        <v>54</v>
      </c>
      <c r="J154">
        <f t="shared" si="6"/>
        <v>39.442661018976189</v>
      </c>
      <c r="K154">
        <f t="shared" si="7"/>
        <v>84.559793222080103</v>
      </c>
      <c r="L154">
        <f t="shared" si="8"/>
        <v>0</v>
      </c>
    </row>
    <row r="155" spans="1:12" x14ac:dyDescent="0.2">
      <c r="A155">
        <v>1799</v>
      </c>
      <c r="B155">
        <v>443</v>
      </c>
      <c r="C155">
        <v>2</v>
      </c>
      <c r="D155">
        <v>11</v>
      </c>
      <c r="E155">
        <v>297</v>
      </c>
      <c r="F155" t="s">
        <v>51</v>
      </c>
      <c r="G155">
        <v>2516404.6460000002</v>
      </c>
      <c r="H155">
        <v>6860438.7699999996</v>
      </c>
      <c r="I155" t="s">
        <v>54</v>
      </c>
      <c r="J155">
        <f t="shared" si="6"/>
        <v>33.586782379708339</v>
      </c>
      <c r="K155">
        <f t="shared" si="7"/>
        <v>88.078296221587976</v>
      </c>
      <c r="L155">
        <f t="shared" si="8"/>
        <v>1</v>
      </c>
    </row>
    <row r="156" spans="1:12" x14ac:dyDescent="0.2">
      <c r="A156">
        <v>1812</v>
      </c>
      <c r="B156">
        <v>472</v>
      </c>
      <c r="C156">
        <v>2</v>
      </c>
      <c r="D156">
        <v>11</v>
      </c>
      <c r="E156">
        <v>279</v>
      </c>
      <c r="F156" t="s">
        <v>51</v>
      </c>
      <c r="G156">
        <v>2516412.2769999998</v>
      </c>
      <c r="H156">
        <v>6860439.5779999997</v>
      </c>
      <c r="I156" t="s">
        <v>54</v>
      </c>
      <c r="J156">
        <f t="shared" si="6"/>
        <v>41.166888148213772</v>
      </c>
      <c r="K156">
        <f t="shared" si="7"/>
        <v>86.883716156346338</v>
      </c>
      <c r="L156">
        <f t="shared" si="8"/>
        <v>0</v>
      </c>
    </row>
    <row r="157" spans="1:12" x14ac:dyDescent="0.2">
      <c r="A157">
        <v>1814</v>
      </c>
      <c r="B157">
        <v>476</v>
      </c>
      <c r="C157">
        <v>2</v>
      </c>
      <c r="D157">
        <v>11</v>
      </c>
      <c r="E157">
        <v>258</v>
      </c>
      <c r="F157" t="s">
        <v>51</v>
      </c>
      <c r="G157">
        <v>2516406.6710000001</v>
      </c>
      <c r="H157">
        <v>6860444.0369999995</v>
      </c>
      <c r="I157" t="s">
        <v>54</v>
      </c>
      <c r="J157">
        <f t="shared" si="6"/>
        <v>36.905982088406795</v>
      </c>
      <c r="K157">
        <f t="shared" si="7"/>
        <v>92.641718982336812</v>
      </c>
      <c r="L157">
        <f t="shared" si="8"/>
        <v>1</v>
      </c>
    </row>
    <row r="158" spans="1:12" x14ac:dyDescent="0.2">
      <c r="A158">
        <v>1645</v>
      </c>
      <c r="B158">
        <v>830</v>
      </c>
      <c r="C158">
        <v>2</v>
      </c>
      <c r="D158">
        <v>11</v>
      </c>
      <c r="E158">
        <v>248</v>
      </c>
      <c r="F158" t="s">
        <v>51</v>
      </c>
      <c r="G158">
        <v>2516418.5729999999</v>
      </c>
      <c r="H158">
        <v>6860340.1960000005</v>
      </c>
      <c r="I158" t="s">
        <v>54</v>
      </c>
      <c r="J158">
        <f t="shared" si="6"/>
        <v>21.526402810422518</v>
      </c>
      <c r="K158">
        <f t="shared" si="7"/>
        <v>-10.741449019211572</v>
      </c>
      <c r="L158">
        <f t="shared" si="8"/>
        <v>0</v>
      </c>
    </row>
    <row r="159" spans="1:12" x14ac:dyDescent="0.2">
      <c r="A159">
        <v>1601</v>
      </c>
      <c r="B159">
        <v>103</v>
      </c>
      <c r="C159">
        <v>2</v>
      </c>
      <c r="D159">
        <v>11</v>
      </c>
      <c r="E159">
        <v>323</v>
      </c>
      <c r="F159" t="s">
        <v>51</v>
      </c>
      <c r="G159">
        <v>2516417.2119999998</v>
      </c>
      <c r="H159">
        <v>6860342.7829999998</v>
      </c>
      <c r="I159" t="s">
        <v>54</v>
      </c>
      <c r="J159">
        <f t="shared" si="6"/>
        <v>20.881342630325094</v>
      </c>
      <c r="K159">
        <f t="shared" si="7"/>
        <v>-7.8903461868274603</v>
      </c>
      <c r="L159">
        <f t="shared" si="8"/>
        <v>0</v>
      </c>
    </row>
    <row r="160" spans="1:12" x14ac:dyDescent="0.2">
      <c r="A160">
        <v>1620</v>
      </c>
      <c r="B160">
        <v>136</v>
      </c>
      <c r="C160">
        <v>2</v>
      </c>
      <c r="D160">
        <v>11</v>
      </c>
      <c r="E160">
        <v>362</v>
      </c>
      <c r="F160" t="s">
        <v>51</v>
      </c>
      <c r="G160">
        <v>2516424.6869999999</v>
      </c>
      <c r="H160">
        <v>6860350.2000000002</v>
      </c>
      <c r="I160" t="s">
        <v>54</v>
      </c>
      <c r="J160">
        <f t="shared" si="6"/>
        <v>30.021299039545724</v>
      </c>
      <c r="K160">
        <f t="shared" si="7"/>
        <v>-2.6607466950542484</v>
      </c>
      <c r="L160">
        <f t="shared" si="8"/>
        <v>0</v>
      </c>
    </row>
    <row r="161" spans="1:12" x14ac:dyDescent="0.2">
      <c r="A161">
        <v>1623</v>
      </c>
      <c r="B161">
        <v>139</v>
      </c>
      <c r="C161">
        <v>2</v>
      </c>
      <c r="D161">
        <v>11</v>
      </c>
      <c r="E161">
        <v>222</v>
      </c>
      <c r="F161" t="s">
        <v>51</v>
      </c>
      <c r="G161">
        <v>2516419.9950000001</v>
      </c>
      <c r="H161">
        <v>6860364.4000000004</v>
      </c>
      <c r="I161" t="s">
        <v>54</v>
      </c>
      <c r="J161">
        <f t="shared" si="6"/>
        <v>29.164405503288535</v>
      </c>
      <c r="K161">
        <f t="shared" si="7"/>
        <v>12.26977899800133</v>
      </c>
      <c r="L161">
        <f t="shared" si="8"/>
        <v>1</v>
      </c>
    </row>
    <row r="162" spans="1:12" x14ac:dyDescent="0.2">
      <c r="A162">
        <v>1626</v>
      </c>
      <c r="B162">
        <v>143</v>
      </c>
      <c r="C162">
        <v>2</v>
      </c>
      <c r="D162">
        <v>11</v>
      </c>
      <c r="E162">
        <v>307</v>
      </c>
      <c r="F162" t="s">
        <v>51</v>
      </c>
      <c r="G162">
        <v>2516423.5610000002</v>
      </c>
      <c r="H162">
        <v>6860376.284</v>
      </c>
      <c r="I162" t="s">
        <v>54</v>
      </c>
      <c r="J162">
        <f t="shared" si="6"/>
        <v>35.684702531837786</v>
      </c>
      <c r="K162">
        <f t="shared" si="7"/>
        <v>22.825892802382839</v>
      </c>
      <c r="L162">
        <f t="shared" si="8"/>
        <v>1</v>
      </c>
    </row>
    <row r="163" spans="1:12" x14ac:dyDescent="0.2">
      <c r="A163">
        <v>1628</v>
      </c>
      <c r="B163">
        <v>148</v>
      </c>
      <c r="C163">
        <v>2</v>
      </c>
      <c r="D163">
        <v>11</v>
      </c>
      <c r="E163">
        <v>240</v>
      </c>
      <c r="F163" t="s">
        <v>51</v>
      </c>
      <c r="G163">
        <v>2516421.8289999999</v>
      </c>
      <c r="H163">
        <v>6860381.0599999996</v>
      </c>
      <c r="I163" t="s">
        <v>54</v>
      </c>
      <c r="J163">
        <f t="shared" si="6"/>
        <v>35.247838759713893</v>
      </c>
      <c r="K163">
        <f t="shared" si="7"/>
        <v>27.887429134555592</v>
      </c>
      <c r="L163">
        <f t="shared" si="8"/>
        <v>1</v>
      </c>
    </row>
    <row r="164" spans="1:12" x14ac:dyDescent="0.2">
      <c r="A164">
        <v>1629</v>
      </c>
      <c r="B164">
        <v>149</v>
      </c>
      <c r="C164">
        <v>2</v>
      </c>
      <c r="D164">
        <v>11</v>
      </c>
      <c r="E164">
        <v>306</v>
      </c>
      <c r="F164" t="s">
        <v>51</v>
      </c>
      <c r="G164">
        <v>2516417.9720000001</v>
      </c>
      <c r="H164">
        <v>6860383.7039999999</v>
      </c>
      <c r="I164" t="s">
        <v>54</v>
      </c>
      <c r="J164">
        <f t="shared" si="6"/>
        <v>32.206580403202068</v>
      </c>
      <c r="K164">
        <f t="shared" si="7"/>
        <v>31.43960207649328</v>
      </c>
      <c r="L164">
        <f t="shared" si="8"/>
        <v>1</v>
      </c>
    </row>
    <row r="165" spans="1:12" x14ac:dyDescent="0.2">
      <c r="A165">
        <v>1638</v>
      </c>
      <c r="B165">
        <v>176</v>
      </c>
      <c r="C165">
        <v>2</v>
      </c>
      <c r="D165">
        <v>11</v>
      </c>
      <c r="E165">
        <v>293</v>
      </c>
      <c r="F165" t="s">
        <v>51</v>
      </c>
      <c r="G165">
        <v>2516422.0269999998</v>
      </c>
      <c r="H165">
        <v>6860387.7829999998</v>
      </c>
      <c r="I165" t="s">
        <v>54</v>
      </c>
      <c r="J165">
        <f t="shared" si="6"/>
        <v>37.179132513466413</v>
      </c>
      <c r="K165">
        <f t="shared" si="7"/>
        <v>34.330102294026439</v>
      </c>
      <c r="L165">
        <f t="shared" si="8"/>
        <v>0</v>
      </c>
    </row>
    <row r="166" spans="1:12" x14ac:dyDescent="0.2">
      <c r="A166">
        <v>1696</v>
      </c>
      <c r="B166">
        <v>288</v>
      </c>
      <c r="C166">
        <v>2</v>
      </c>
      <c r="D166">
        <v>11</v>
      </c>
      <c r="E166">
        <v>437</v>
      </c>
      <c r="F166" t="s">
        <v>51</v>
      </c>
      <c r="G166">
        <v>2516417.0980000002</v>
      </c>
      <c r="H166">
        <v>6860400.8190000001</v>
      </c>
      <c r="I166" t="s">
        <v>54</v>
      </c>
      <c r="J166">
        <f t="shared" si="6"/>
        <v>35.792049188171248</v>
      </c>
      <c r="K166">
        <f t="shared" si="7"/>
        <v>48.197630439023762</v>
      </c>
      <c r="L166">
        <f t="shared" si="8"/>
        <v>1</v>
      </c>
    </row>
    <row r="167" spans="1:12" x14ac:dyDescent="0.2">
      <c r="A167">
        <v>1708</v>
      </c>
      <c r="B167">
        <v>310</v>
      </c>
      <c r="C167">
        <v>2</v>
      </c>
      <c r="D167">
        <v>11</v>
      </c>
      <c r="E167">
        <v>273</v>
      </c>
      <c r="F167" t="s">
        <v>51</v>
      </c>
      <c r="G167">
        <v>2516422.9950000001</v>
      </c>
      <c r="H167">
        <v>6860404.1380000003</v>
      </c>
      <c r="I167" t="s">
        <v>54</v>
      </c>
      <c r="J167">
        <f t="shared" si="6"/>
        <v>42.347134196412711</v>
      </c>
      <c r="K167">
        <f t="shared" si="7"/>
        <v>49.877282347668007</v>
      </c>
      <c r="L167">
        <f t="shared" si="8"/>
        <v>0</v>
      </c>
    </row>
    <row r="168" spans="1:12" x14ac:dyDescent="0.2">
      <c r="A168">
        <v>1736</v>
      </c>
      <c r="B168">
        <v>837</v>
      </c>
      <c r="C168">
        <v>2</v>
      </c>
      <c r="D168">
        <v>11</v>
      </c>
      <c r="E168">
        <v>281</v>
      </c>
      <c r="F168" t="s">
        <v>51</v>
      </c>
      <c r="G168">
        <v>2516413.5970000001</v>
      </c>
      <c r="H168">
        <v>6860421.2769999998</v>
      </c>
      <c r="I168" t="s">
        <v>54</v>
      </c>
      <c r="J168">
        <f t="shared" si="6"/>
        <v>37.705262894787765</v>
      </c>
      <c r="K168">
        <f t="shared" si="7"/>
        <v>68.864666469839236</v>
      </c>
      <c r="L168">
        <f t="shared" si="8"/>
        <v>0</v>
      </c>
    </row>
    <row r="169" spans="1:12" x14ac:dyDescent="0.2">
      <c r="A169">
        <v>1619</v>
      </c>
      <c r="B169">
        <v>134</v>
      </c>
      <c r="C169">
        <v>2</v>
      </c>
      <c r="D169">
        <v>11</v>
      </c>
      <c r="E169">
        <v>283</v>
      </c>
      <c r="F169" t="s">
        <v>51</v>
      </c>
      <c r="G169">
        <v>2516431.9759999998</v>
      </c>
      <c r="H169">
        <v>6860347.3169999998</v>
      </c>
      <c r="I169" t="s">
        <v>54</v>
      </c>
      <c r="J169">
        <f t="shared" si="6"/>
        <v>36.315757080115482</v>
      </c>
      <c r="K169">
        <f t="shared" si="7"/>
        <v>-7.3320428723321553</v>
      </c>
      <c r="L169">
        <f t="shared" si="8"/>
        <v>0</v>
      </c>
    </row>
    <row r="170" spans="1:12" x14ac:dyDescent="0.2">
      <c r="A170">
        <v>1633</v>
      </c>
      <c r="B170">
        <v>164</v>
      </c>
      <c r="C170">
        <v>2</v>
      </c>
      <c r="D170">
        <v>11</v>
      </c>
      <c r="E170">
        <v>299</v>
      </c>
      <c r="F170" t="s">
        <v>51</v>
      </c>
      <c r="G170">
        <v>2516432.466</v>
      </c>
      <c r="H170">
        <v>6860364.182</v>
      </c>
      <c r="I170" t="s">
        <v>54</v>
      </c>
      <c r="J170">
        <f t="shared" si="6"/>
        <v>41.154043930924892</v>
      </c>
      <c r="K170">
        <f t="shared" si="7"/>
        <v>8.8314748560907983</v>
      </c>
      <c r="L170">
        <f t="shared" si="8"/>
        <v>0</v>
      </c>
    </row>
    <row r="171" spans="1:12" x14ac:dyDescent="0.2">
      <c r="A171">
        <v>1634</v>
      </c>
      <c r="B171">
        <v>165</v>
      </c>
      <c r="C171">
        <v>2</v>
      </c>
      <c r="D171">
        <v>11</v>
      </c>
      <c r="E171">
        <v>218</v>
      </c>
      <c r="F171" t="s">
        <v>51</v>
      </c>
      <c r="G171">
        <v>2516431.7779999999</v>
      </c>
      <c r="H171">
        <v>6860367.3729999997</v>
      </c>
      <c r="I171" t="s">
        <v>54</v>
      </c>
      <c r="J171">
        <f t="shared" si="6"/>
        <v>41.315378535188437</v>
      </c>
      <c r="K171">
        <f t="shared" si="7"/>
        <v>12.091811670485516</v>
      </c>
      <c r="L171">
        <f t="shared" si="8"/>
        <v>0</v>
      </c>
    </row>
    <row r="172" spans="1:12" x14ac:dyDescent="0.2">
      <c r="A172">
        <v>1637</v>
      </c>
      <c r="B172">
        <v>173</v>
      </c>
      <c r="C172">
        <v>2</v>
      </c>
      <c r="D172">
        <v>11</v>
      </c>
      <c r="E172">
        <v>328</v>
      </c>
      <c r="F172" t="s">
        <v>51</v>
      </c>
      <c r="G172">
        <v>2516426.0060000001</v>
      </c>
      <c r="H172">
        <v>6860384.8119999999</v>
      </c>
      <c r="I172" t="s">
        <v>54</v>
      </c>
      <c r="J172">
        <f t="shared" si="6"/>
        <v>40.253599993569573</v>
      </c>
      <c r="K172">
        <f t="shared" si="7"/>
        <v>30.43049568367897</v>
      </c>
      <c r="L172">
        <f t="shared" si="8"/>
        <v>0</v>
      </c>
    </row>
    <row r="173" spans="1:12" x14ac:dyDescent="0.2">
      <c r="A173">
        <v>1758</v>
      </c>
      <c r="B173">
        <v>341</v>
      </c>
      <c r="C173">
        <v>2</v>
      </c>
      <c r="D173" t="s">
        <v>23</v>
      </c>
      <c r="E173">
        <v>257</v>
      </c>
      <c r="F173" t="s">
        <v>59</v>
      </c>
      <c r="G173">
        <v>2516357.838</v>
      </c>
      <c r="H173">
        <v>6860456.2609999999</v>
      </c>
      <c r="I173" t="s">
        <v>54</v>
      </c>
      <c r="J173">
        <f t="shared" si="6"/>
        <v>-7.0992697794290152</v>
      </c>
      <c r="K173">
        <f t="shared" si="7"/>
        <v>117.08810671279322</v>
      </c>
      <c r="L173">
        <f t="shared" si="8"/>
        <v>0</v>
      </c>
    </row>
    <row r="174" spans="1:12" x14ac:dyDescent="0.2">
      <c r="A174">
        <v>1768</v>
      </c>
      <c r="B174">
        <v>374</v>
      </c>
      <c r="C174">
        <v>2</v>
      </c>
      <c r="D174" t="s">
        <v>23</v>
      </c>
      <c r="E174">
        <v>215</v>
      </c>
      <c r="F174" t="s">
        <v>59</v>
      </c>
      <c r="G174">
        <v>2516361.4500000002</v>
      </c>
      <c r="H174">
        <v>6860457.0360000003</v>
      </c>
      <c r="I174" t="s">
        <v>54</v>
      </c>
      <c r="J174">
        <f t="shared" si="6"/>
        <v>-3.4097609346313185</v>
      </c>
      <c r="K174">
        <f t="shared" si="7"/>
        <v>116.90184483756569</v>
      </c>
      <c r="L174">
        <f t="shared" si="8"/>
        <v>0</v>
      </c>
    </row>
    <row r="175" spans="1:12" x14ac:dyDescent="0.2">
      <c r="A175">
        <v>1773</v>
      </c>
      <c r="B175">
        <v>384</v>
      </c>
      <c r="C175">
        <v>2</v>
      </c>
      <c r="D175" t="s">
        <v>23</v>
      </c>
      <c r="E175">
        <v>262</v>
      </c>
      <c r="F175" t="s">
        <v>59</v>
      </c>
      <c r="G175">
        <v>2516359.4180000001</v>
      </c>
      <c r="H175">
        <v>6860472.5750000002</v>
      </c>
      <c r="I175" t="s">
        <v>54</v>
      </c>
      <c r="J175">
        <f t="shared" si="6"/>
        <v>-1.350733071954167</v>
      </c>
      <c r="K175">
        <f t="shared" si="7"/>
        <v>132.43728655182932</v>
      </c>
      <c r="L175">
        <f t="shared" si="8"/>
        <v>0</v>
      </c>
    </row>
    <row r="176" spans="1:12" x14ac:dyDescent="0.2">
      <c r="A176">
        <v>1836</v>
      </c>
      <c r="B176">
        <v>835</v>
      </c>
      <c r="C176">
        <v>2</v>
      </c>
      <c r="D176" t="s">
        <v>23</v>
      </c>
      <c r="E176">
        <v>202</v>
      </c>
      <c r="F176" t="s">
        <v>59</v>
      </c>
      <c r="G176">
        <v>2516371.2450000001</v>
      </c>
      <c r="H176">
        <v>6860432.8370000003</v>
      </c>
      <c r="I176" t="s">
        <v>54</v>
      </c>
      <c r="J176">
        <f t="shared" si="6"/>
        <v>-0.21167953864354772</v>
      </c>
      <c r="K176">
        <f t="shared" si="7"/>
        <v>90.992273220415015</v>
      </c>
      <c r="L176">
        <f t="shared" si="8"/>
        <v>0</v>
      </c>
    </row>
    <row r="177" spans="1:12" x14ac:dyDescent="0.2">
      <c r="A177">
        <v>1763</v>
      </c>
      <c r="B177">
        <v>362</v>
      </c>
      <c r="C177">
        <v>2</v>
      </c>
      <c r="D177" t="s">
        <v>23</v>
      </c>
      <c r="E177">
        <v>290</v>
      </c>
      <c r="F177" t="s">
        <v>59</v>
      </c>
      <c r="G177">
        <v>2516366.5440000002</v>
      </c>
      <c r="H177">
        <v>6860438.9299999997</v>
      </c>
      <c r="I177" t="s">
        <v>54</v>
      </c>
      <c r="J177">
        <f t="shared" si="6"/>
        <v>-3.175512406259589</v>
      </c>
      <c r="K177">
        <f t="shared" si="7"/>
        <v>98.094367610422836</v>
      </c>
      <c r="L177">
        <f t="shared" si="8"/>
        <v>0</v>
      </c>
    </row>
    <row r="178" spans="1:12" x14ac:dyDescent="0.2">
      <c r="A178">
        <v>1780</v>
      </c>
      <c r="B178">
        <v>408</v>
      </c>
      <c r="C178">
        <v>2</v>
      </c>
      <c r="D178" t="s">
        <v>27</v>
      </c>
      <c r="E178">
        <v>146</v>
      </c>
      <c r="F178" t="s">
        <v>59</v>
      </c>
      <c r="G178">
        <v>2516370.66</v>
      </c>
      <c r="H178">
        <v>6860465.6940000001</v>
      </c>
      <c r="I178" t="s">
        <v>54</v>
      </c>
      <c r="J178">
        <f t="shared" si="6"/>
        <v>7.7272712179063596</v>
      </c>
      <c r="K178">
        <f t="shared" si="7"/>
        <v>122.88110723601915</v>
      </c>
      <c r="L178">
        <f t="shared" si="8"/>
        <v>0</v>
      </c>
    </row>
    <row r="179" spans="1:12" x14ac:dyDescent="0.2">
      <c r="A179">
        <v>1771</v>
      </c>
      <c r="B179">
        <v>380</v>
      </c>
      <c r="C179">
        <v>2</v>
      </c>
      <c r="D179" t="s">
        <v>23</v>
      </c>
      <c r="E179">
        <v>232</v>
      </c>
      <c r="F179" t="s">
        <v>59</v>
      </c>
      <c r="G179">
        <v>2516367.9739999999</v>
      </c>
      <c r="H179">
        <v>6860468.2999999998</v>
      </c>
      <c r="I179" t="s">
        <v>54</v>
      </c>
      <c r="J179">
        <f t="shared" si="6"/>
        <v>5.8072768797358698</v>
      </c>
      <c r="K179">
        <f t="shared" si="7"/>
        <v>126.09349789422126</v>
      </c>
      <c r="L179">
        <f t="shared" si="8"/>
        <v>0</v>
      </c>
    </row>
    <row r="180" spans="1:12" x14ac:dyDescent="0.2">
      <c r="A180">
        <v>1821</v>
      </c>
      <c r="B180">
        <v>809</v>
      </c>
      <c r="C180">
        <v>2</v>
      </c>
      <c r="D180" t="s">
        <v>23</v>
      </c>
      <c r="E180">
        <v>223</v>
      </c>
      <c r="F180" t="s">
        <v>59</v>
      </c>
      <c r="G180">
        <v>2516366.2829999998</v>
      </c>
      <c r="H180">
        <v>6860475.9340000004</v>
      </c>
      <c r="I180" t="s">
        <v>54</v>
      </c>
      <c r="J180">
        <f t="shared" si="6"/>
        <v>6.149720897830111</v>
      </c>
      <c r="K180">
        <f t="shared" si="7"/>
        <v>133.90503865793369</v>
      </c>
      <c r="L180">
        <f t="shared" si="8"/>
        <v>0</v>
      </c>
    </row>
    <row r="181" spans="1:12" x14ac:dyDescent="0.2">
      <c r="A181">
        <v>1783</v>
      </c>
      <c r="B181">
        <v>413</v>
      </c>
      <c r="C181">
        <v>2</v>
      </c>
      <c r="D181" t="s">
        <v>23</v>
      </c>
      <c r="E181">
        <v>220</v>
      </c>
      <c r="F181" t="s">
        <v>59</v>
      </c>
      <c r="G181">
        <v>2516368.946</v>
      </c>
      <c r="H181">
        <v>6860478.4570000004</v>
      </c>
      <c r="I181" t="s">
        <v>54</v>
      </c>
      <c r="J181">
        <f t="shared" si="6"/>
        <v>9.3749818242122558</v>
      </c>
      <c r="K181">
        <f t="shared" si="7"/>
        <v>135.65283440055086</v>
      </c>
      <c r="L181">
        <f t="shared" si="8"/>
        <v>0</v>
      </c>
    </row>
    <row r="182" spans="1:12" x14ac:dyDescent="0.2">
      <c r="A182">
        <v>1641</v>
      </c>
      <c r="B182">
        <v>818</v>
      </c>
      <c r="C182">
        <v>2</v>
      </c>
      <c r="D182" t="s">
        <v>23</v>
      </c>
      <c r="E182">
        <v>244</v>
      </c>
      <c r="F182" t="s">
        <v>59</v>
      </c>
      <c r="G182">
        <v>2516382.3569999998</v>
      </c>
      <c r="H182">
        <v>6860379.3590000002</v>
      </c>
      <c r="I182" t="s">
        <v>54</v>
      </c>
      <c r="J182">
        <f t="shared" si="6"/>
        <v>-3.3194366512019595</v>
      </c>
      <c r="K182">
        <f t="shared" si="7"/>
        <v>36.460494652903293</v>
      </c>
      <c r="L182">
        <f t="shared" si="8"/>
        <v>0</v>
      </c>
    </row>
    <row r="183" spans="1:12" x14ac:dyDescent="0.2">
      <c r="A183">
        <v>1661</v>
      </c>
      <c r="B183">
        <v>216</v>
      </c>
      <c r="C183">
        <v>2</v>
      </c>
      <c r="D183" t="s">
        <v>23</v>
      </c>
      <c r="E183">
        <v>296</v>
      </c>
      <c r="F183" t="s">
        <v>59</v>
      </c>
      <c r="G183">
        <v>2516377.6970000002</v>
      </c>
      <c r="H183">
        <v>6860400.3899999997</v>
      </c>
      <c r="I183" t="s">
        <v>54</v>
      </c>
      <c r="J183">
        <f t="shared" si="6"/>
        <v>-2.3774276639831733</v>
      </c>
      <c r="K183">
        <f t="shared" si="7"/>
        <v>57.980977455195102</v>
      </c>
      <c r="L183">
        <f t="shared" si="8"/>
        <v>0</v>
      </c>
    </row>
    <row r="184" spans="1:12" x14ac:dyDescent="0.2">
      <c r="A184">
        <v>1717</v>
      </c>
      <c r="B184">
        <v>813</v>
      </c>
      <c r="C184">
        <v>2</v>
      </c>
      <c r="D184" t="s">
        <v>23</v>
      </c>
      <c r="E184">
        <v>137</v>
      </c>
      <c r="F184" t="s">
        <v>59</v>
      </c>
      <c r="G184">
        <v>2516382.9569999999</v>
      </c>
      <c r="H184">
        <v>6860405.3260000004</v>
      </c>
      <c r="I184" t="s">
        <v>54</v>
      </c>
      <c r="J184">
        <f t="shared" si="6"/>
        <v>3.9808729888848777</v>
      </c>
      <c r="K184">
        <f t="shared" si="7"/>
        <v>61.387399157238626</v>
      </c>
      <c r="L184">
        <f t="shared" si="8"/>
        <v>1</v>
      </c>
    </row>
    <row r="185" spans="1:12" x14ac:dyDescent="0.2">
      <c r="A185">
        <v>1730</v>
      </c>
      <c r="B185">
        <v>827</v>
      </c>
      <c r="C185">
        <v>2</v>
      </c>
      <c r="D185" t="s">
        <v>27</v>
      </c>
      <c r="E185">
        <v>86</v>
      </c>
      <c r="F185" t="s">
        <v>59</v>
      </c>
      <c r="G185">
        <v>2516374.9849999999</v>
      </c>
      <c r="H185">
        <v>6860423.9170000004</v>
      </c>
      <c r="I185" t="s">
        <v>54</v>
      </c>
      <c r="J185">
        <f t="shared" si="6"/>
        <v>1.0922171691484728</v>
      </c>
      <c r="K185">
        <f t="shared" si="7"/>
        <v>81.408231621367747</v>
      </c>
      <c r="L185">
        <f t="shared" si="8"/>
        <v>1</v>
      </c>
    </row>
    <row r="186" spans="1:12" x14ac:dyDescent="0.2">
      <c r="A186">
        <v>1776</v>
      </c>
      <c r="B186">
        <v>397</v>
      </c>
      <c r="C186">
        <v>2</v>
      </c>
      <c r="D186" t="s">
        <v>23</v>
      </c>
      <c r="E186">
        <v>281</v>
      </c>
      <c r="F186" t="s">
        <v>59</v>
      </c>
      <c r="G186">
        <v>2516375.12</v>
      </c>
      <c r="H186">
        <v>6860446.2060000002</v>
      </c>
      <c r="I186" t="s">
        <v>54</v>
      </c>
      <c r="J186">
        <f t="shared" si="6"/>
        <v>6.9914348521886964</v>
      </c>
      <c r="K186">
        <f t="shared" si="7"/>
        <v>102.90281179225093</v>
      </c>
      <c r="L186">
        <f t="shared" si="8"/>
        <v>1</v>
      </c>
    </row>
    <row r="187" spans="1:12" x14ac:dyDescent="0.2">
      <c r="A187">
        <v>1824</v>
      </c>
      <c r="B187">
        <v>812</v>
      </c>
      <c r="C187">
        <v>2</v>
      </c>
      <c r="D187" t="s">
        <v>27</v>
      </c>
      <c r="E187">
        <v>222</v>
      </c>
      <c r="F187" t="s">
        <v>59</v>
      </c>
      <c r="G187">
        <v>2516375.3089999999</v>
      </c>
      <c r="H187">
        <v>6860451.5980000002</v>
      </c>
      <c r="I187" t="s">
        <v>54</v>
      </c>
      <c r="J187">
        <f t="shared" si="6"/>
        <v>8.5695471243358909</v>
      </c>
      <c r="K187">
        <f t="shared" si="7"/>
        <v>108.06216704812691</v>
      </c>
      <c r="L187">
        <f t="shared" si="8"/>
        <v>1</v>
      </c>
    </row>
    <row r="188" spans="1:12" x14ac:dyDescent="0.2">
      <c r="A188">
        <v>1557</v>
      </c>
      <c r="B188">
        <v>5</v>
      </c>
      <c r="C188">
        <v>2</v>
      </c>
      <c r="D188" t="s">
        <v>23</v>
      </c>
      <c r="E188">
        <v>278</v>
      </c>
      <c r="F188" t="s">
        <v>59</v>
      </c>
      <c r="G188">
        <v>2516392.3480000002</v>
      </c>
      <c r="H188">
        <v>6860334.4460000005</v>
      </c>
      <c r="I188" t="s">
        <v>54</v>
      </c>
      <c r="J188">
        <f t="shared" si="6"/>
        <v>-5.2932114929879575</v>
      </c>
      <c r="K188">
        <f t="shared" si="7"/>
        <v>-9.5079930626565243</v>
      </c>
      <c r="L188">
        <f t="shared" si="8"/>
        <v>0</v>
      </c>
    </row>
    <row r="189" spans="1:12" x14ac:dyDescent="0.2">
      <c r="A189">
        <v>1558</v>
      </c>
      <c r="B189">
        <v>7</v>
      </c>
      <c r="C189">
        <v>2</v>
      </c>
      <c r="D189" t="s">
        <v>23</v>
      </c>
      <c r="E189">
        <v>314</v>
      </c>
      <c r="F189" t="s">
        <v>59</v>
      </c>
      <c r="G189">
        <v>2516387.5529999998</v>
      </c>
      <c r="H189">
        <v>6860337.5300000003</v>
      </c>
      <c r="I189" t="s">
        <v>54</v>
      </c>
      <c r="J189">
        <f t="shared" si="6"/>
        <v>-9.1266278953777586</v>
      </c>
      <c r="K189">
        <f t="shared" si="7"/>
        <v>-5.2880404932075233</v>
      </c>
      <c r="L189">
        <f t="shared" si="8"/>
        <v>0</v>
      </c>
    </row>
    <row r="190" spans="1:12" x14ac:dyDescent="0.2">
      <c r="A190">
        <v>1572</v>
      </c>
      <c r="B190">
        <v>49</v>
      </c>
      <c r="C190">
        <v>2</v>
      </c>
      <c r="D190" t="s">
        <v>23</v>
      </c>
      <c r="E190">
        <v>292</v>
      </c>
      <c r="F190" t="s">
        <v>59</v>
      </c>
      <c r="G190">
        <v>2516389.801</v>
      </c>
      <c r="H190">
        <v>6860351.5839999998</v>
      </c>
      <c r="I190" t="s">
        <v>54</v>
      </c>
      <c r="J190">
        <f t="shared" si="6"/>
        <v>-3.3177837779955253</v>
      </c>
      <c r="K190">
        <f t="shared" si="7"/>
        <v>7.7052558555867048</v>
      </c>
      <c r="L190">
        <f t="shared" si="8"/>
        <v>0</v>
      </c>
    </row>
    <row r="191" spans="1:12" x14ac:dyDescent="0.2">
      <c r="A191">
        <v>1577</v>
      </c>
      <c r="B191">
        <v>58</v>
      </c>
      <c r="C191">
        <v>2</v>
      </c>
      <c r="D191" t="s">
        <v>23</v>
      </c>
      <c r="E191">
        <v>297</v>
      </c>
      <c r="F191" t="s">
        <v>59</v>
      </c>
      <c r="G191">
        <v>2516394.125</v>
      </c>
      <c r="H191">
        <v>6860366.1919999998</v>
      </c>
      <c r="I191" t="s">
        <v>54</v>
      </c>
      <c r="J191">
        <f t="shared" si="6"/>
        <v>4.6397081057595475</v>
      </c>
      <c r="K191">
        <f t="shared" si="7"/>
        <v>20.696366774995528</v>
      </c>
      <c r="L191">
        <f t="shared" si="8"/>
        <v>1</v>
      </c>
    </row>
    <row r="192" spans="1:12" x14ac:dyDescent="0.2">
      <c r="A192">
        <v>1580</v>
      </c>
      <c r="B192">
        <v>64</v>
      </c>
      <c r="C192">
        <v>2</v>
      </c>
      <c r="D192" t="s">
        <v>23</v>
      </c>
      <c r="E192">
        <v>251</v>
      </c>
      <c r="F192" t="s">
        <v>59</v>
      </c>
      <c r="G192">
        <v>2516387.7519999999</v>
      </c>
      <c r="H192">
        <v>6860372.108</v>
      </c>
      <c r="I192" t="s">
        <v>54</v>
      </c>
      <c r="J192">
        <f t="shared" si="6"/>
        <v>1.5036285564754337E-2</v>
      </c>
      <c r="K192">
        <f t="shared" si="7"/>
        <v>28.060237737990008</v>
      </c>
      <c r="L192">
        <f t="shared" si="8"/>
        <v>1</v>
      </c>
    </row>
    <row r="193" spans="1:12" x14ac:dyDescent="0.2">
      <c r="A193">
        <v>1598</v>
      </c>
      <c r="B193">
        <v>97</v>
      </c>
      <c r="C193">
        <v>2</v>
      </c>
      <c r="D193" t="s">
        <v>23</v>
      </c>
      <c r="E193">
        <v>307</v>
      </c>
      <c r="F193" t="s">
        <v>59</v>
      </c>
      <c r="G193">
        <v>2516393.608</v>
      </c>
      <c r="H193">
        <v>6860380.8320000004</v>
      </c>
      <c r="I193" t="s">
        <v>54</v>
      </c>
      <c r="J193">
        <f t="shared" si="6"/>
        <v>7.9294352740304674</v>
      </c>
      <c r="K193">
        <f t="shared" si="7"/>
        <v>34.9713303187593</v>
      </c>
      <c r="L193">
        <f t="shared" si="8"/>
        <v>1</v>
      </c>
    </row>
    <row r="194" spans="1:12" x14ac:dyDescent="0.2">
      <c r="A194">
        <v>1751</v>
      </c>
      <c r="B194">
        <v>869</v>
      </c>
      <c r="C194">
        <v>2</v>
      </c>
      <c r="D194" t="s">
        <v>23</v>
      </c>
      <c r="E194">
        <v>127</v>
      </c>
      <c r="F194" t="s">
        <v>59</v>
      </c>
      <c r="G194">
        <v>2516388.75</v>
      </c>
      <c r="H194">
        <v>6860410.5209999997</v>
      </c>
      <c r="I194" t="s">
        <v>54</v>
      </c>
      <c r="J194">
        <f t="shared" ref="J194:J257" si="9">($G194-$N$2)*COS(-$N$5)-($H194-$N$3)*SIN(-$N$5)</f>
        <v>10.921046239782306</v>
      </c>
      <c r="K194">
        <f t="shared" ref="K194:K257" si="10">($G194-$N$2)*SIN(-$N$5)+($H194-$N$3)*COS(-$N$5)</f>
        <v>64.906045095903323</v>
      </c>
      <c r="L194">
        <f t="shared" si="8"/>
        <v>1</v>
      </c>
    </row>
    <row r="195" spans="1:12" x14ac:dyDescent="0.2">
      <c r="A195">
        <v>1719</v>
      </c>
      <c r="B195">
        <v>816</v>
      </c>
      <c r="C195">
        <v>2</v>
      </c>
      <c r="D195" t="s">
        <v>23</v>
      </c>
      <c r="E195">
        <v>103</v>
      </c>
      <c r="F195" t="s">
        <v>59</v>
      </c>
      <c r="G195">
        <v>2516386.0550000002</v>
      </c>
      <c r="H195">
        <v>6860412.3619999997</v>
      </c>
      <c r="I195" t="s">
        <v>54</v>
      </c>
      <c r="J195">
        <f t="shared" si="9"/>
        <v>8.7943620001327911</v>
      </c>
      <c r="K195">
        <f t="shared" si="10"/>
        <v>67.381831868623806</v>
      </c>
      <c r="L195">
        <f t="shared" ref="L195:L252" si="11">IF(AND(J195&gt;0,K195&gt;0,J195&lt;$N$6,K195&lt;$N$7),1,0)</f>
        <v>1</v>
      </c>
    </row>
    <row r="196" spans="1:12" x14ac:dyDescent="0.2">
      <c r="A196">
        <v>1740</v>
      </c>
      <c r="B196">
        <v>843</v>
      </c>
      <c r="C196">
        <v>2</v>
      </c>
      <c r="D196" t="s">
        <v>23</v>
      </c>
      <c r="E196">
        <v>105</v>
      </c>
      <c r="F196" t="s">
        <v>59</v>
      </c>
      <c r="G196">
        <v>2516393.622</v>
      </c>
      <c r="H196">
        <v>6860419.0539999995</v>
      </c>
      <c r="I196" t="s">
        <v>54</v>
      </c>
      <c r="J196">
        <f t="shared" si="9"/>
        <v>17.835539777250986</v>
      </c>
      <c r="K196">
        <f t="shared" si="10"/>
        <v>71.887323783722493</v>
      </c>
      <c r="L196">
        <f t="shared" si="11"/>
        <v>1</v>
      </c>
    </row>
    <row r="197" spans="1:12" x14ac:dyDescent="0.2">
      <c r="A197">
        <v>1690</v>
      </c>
      <c r="B197">
        <v>273</v>
      </c>
      <c r="C197">
        <v>2</v>
      </c>
      <c r="D197" t="s">
        <v>23</v>
      </c>
      <c r="E197">
        <v>330</v>
      </c>
      <c r="F197" t="s">
        <v>59</v>
      </c>
      <c r="G197">
        <v>2516391.841</v>
      </c>
      <c r="H197">
        <v>6860423.3859999999</v>
      </c>
      <c r="I197" t="s">
        <v>54</v>
      </c>
      <c r="J197">
        <f t="shared" si="9"/>
        <v>17.236429984157994</v>
      </c>
      <c r="K197">
        <f t="shared" si="10"/>
        <v>76.532671182912338</v>
      </c>
      <c r="L197">
        <f t="shared" si="11"/>
        <v>1</v>
      </c>
    </row>
    <row r="198" spans="1:12" x14ac:dyDescent="0.2">
      <c r="A198">
        <v>1804</v>
      </c>
      <c r="B198">
        <v>453</v>
      </c>
      <c r="C198">
        <v>2</v>
      </c>
      <c r="D198" t="s">
        <v>23</v>
      </c>
      <c r="E198">
        <v>266</v>
      </c>
      <c r="F198" t="s">
        <v>59</v>
      </c>
      <c r="G198">
        <v>2516392.608</v>
      </c>
      <c r="H198">
        <v>6860457.3890000004</v>
      </c>
      <c r="I198" t="s">
        <v>54</v>
      </c>
      <c r="J198">
        <f t="shared" si="9"/>
        <v>26.777919083662791</v>
      </c>
      <c r="K198">
        <f t="shared" si="10"/>
        <v>109.17853284710282</v>
      </c>
      <c r="L198">
        <f t="shared" si="11"/>
        <v>1</v>
      </c>
    </row>
    <row r="199" spans="1:12" x14ac:dyDescent="0.2">
      <c r="A199">
        <v>1827</v>
      </c>
      <c r="B199">
        <v>819</v>
      </c>
      <c r="C199">
        <v>2</v>
      </c>
      <c r="D199" t="s">
        <v>23</v>
      </c>
      <c r="E199">
        <v>131</v>
      </c>
      <c r="F199" t="s">
        <v>59</v>
      </c>
      <c r="G199">
        <v>2516386.0299999998</v>
      </c>
      <c r="H199">
        <v>6860467.2860000003</v>
      </c>
      <c r="I199" t="s">
        <v>54</v>
      </c>
      <c r="J199">
        <f t="shared" si="9"/>
        <v>22.98559108747699</v>
      </c>
      <c r="K199">
        <f t="shared" si="10"/>
        <v>120.44081242850991</v>
      </c>
      <c r="L199">
        <f t="shared" si="11"/>
        <v>0</v>
      </c>
    </row>
    <row r="200" spans="1:12" x14ac:dyDescent="0.2">
      <c r="A200">
        <v>1830</v>
      </c>
      <c r="B200">
        <v>822</v>
      </c>
      <c r="C200">
        <v>2</v>
      </c>
      <c r="D200" t="s">
        <v>27</v>
      </c>
      <c r="E200">
        <v>137</v>
      </c>
      <c r="F200" t="s">
        <v>59</v>
      </c>
      <c r="G200">
        <v>2516392.3679999998</v>
      </c>
      <c r="H200">
        <v>6860469.6629999997</v>
      </c>
      <c r="I200" t="s">
        <v>54</v>
      </c>
      <c r="J200">
        <f t="shared" si="9"/>
        <v>29.722841844538806</v>
      </c>
      <c r="K200">
        <f t="shared" si="10"/>
        <v>121.09642300915921</v>
      </c>
      <c r="L200">
        <f t="shared" si="11"/>
        <v>0</v>
      </c>
    </row>
    <row r="201" spans="1:12" x14ac:dyDescent="0.2">
      <c r="A201">
        <v>1835</v>
      </c>
      <c r="B201">
        <v>834</v>
      </c>
      <c r="C201">
        <v>2</v>
      </c>
      <c r="D201" t="s">
        <v>23</v>
      </c>
      <c r="E201">
        <v>157</v>
      </c>
      <c r="F201" t="s">
        <v>59</v>
      </c>
      <c r="G201">
        <v>2516391.983</v>
      </c>
      <c r="H201">
        <v>6860476.8899999997</v>
      </c>
      <c r="I201" t="s">
        <v>54</v>
      </c>
      <c r="J201">
        <f t="shared" si="9"/>
        <v>31.221445640577763</v>
      </c>
      <c r="K201">
        <f t="shared" si="10"/>
        <v>128.17681428801376</v>
      </c>
      <c r="L201">
        <f t="shared" si="11"/>
        <v>0</v>
      </c>
    </row>
    <row r="202" spans="1:12" x14ac:dyDescent="0.2">
      <c r="A202">
        <v>1588</v>
      </c>
      <c r="B202">
        <v>83</v>
      </c>
      <c r="C202">
        <v>2</v>
      </c>
      <c r="D202" t="s">
        <v>26</v>
      </c>
      <c r="E202">
        <v>345</v>
      </c>
      <c r="F202" t="s">
        <v>59</v>
      </c>
      <c r="G202">
        <v>2516401.7220000001</v>
      </c>
      <c r="H202">
        <v>6860348.6809999999</v>
      </c>
      <c r="I202" t="s">
        <v>54</v>
      </c>
      <c r="J202">
        <f t="shared" si="9"/>
        <v>7.4456663093675566</v>
      </c>
      <c r="K202">
        <f t="shared" si="10"/>
        <v>1.8157913452440202</v>
      </c>
      <c r="L202">
        <f t="shared" si="11"/>
        <v>1</v>
      </c>
    </row>
    <row r="203" spans="1:12" x14ac:dyDescent="0.2">
      <c r="A203">
        <v>1612</v>
      </c>
      <c r="B203">
        <v>124</v>
      </c>
      <c r="C203">
        <v>2</v>
      </c>
      <c r="D203" t="s">
        <v>23</v>
      </c>
      <c r="E203">
        <v>241</v>
      </c>
      <c r="F203" t="s">
        <v>59</v>
      </c>
      <c r="G203">
        <v>2516403.9500000002</v>
      </c>
      <c r="H203">
        <v>6860378.4950000001</v>
      </c>
      <c r="I203" t="s">
        <v>54</v>
      </c>
      <c r="J203">
        <f t="shared" si="9"/>
        <v>17.314180061204937</v>
      </c>
      <c r="K203">
        <f t="shared" si="10"/>
        <v>30.037255097944524</v>
      </c>
      <c r="L203">
        <f t="shared" si="11"/>
        <v>1</v>
      </c>
    </row>
    <row r="204" spans="1:12" x14ac:dyDescent="0.2">
      <c r="A204">
        <v>1597</v>
      </c>
      <c r="B204">
        <v>96</v>
      </c>
      <c r="C204">
        <v>2</v>
      </c>
      <c r="D204" t="s">
        <v>23</v>
      </c>
      <c r="E204">
        <v>273</v>
      </c>
      <c r="F204" t="s">
        <v>59</v>
      </c>
      <c r="G204">
        <v>2516398.986</v>
      </c>
      <c r="H204">
        <v>6860380.4960000003</v>
      </c>
      <c r="I204" t="s">
        <v>54</v>
      </c>
      <c r="J204">
        <f t="shared" si="9"/>
        <v>13.037221168651037</v>
      </c>
      <c r="K204">
        <f t="shared" si="10"/>
        <v>33.254850416435723</v>
      </c>
      <c r="L204">
        <f t="shared" si="11"/>
        <v>1</v>
      </c>
    </row>
    <row r="205" spans="1:12" x14ac:dyDescent="0.2">
      <c r="A205">
        <v>1668</v>
      </c>
      <c r="B205">
        <v>232</v>
      </c>
      <c r="C205">
        <v>2</v>
      </c>
      <c r="D205" t="s">
        <v>23</v>
      </c>
      <c r="E205">
        <v>338</v>
      </c>
      <c r="F205" t="s">
        <v>59</v>
      </c>
      <c r="G205">
        <v>2516397.2450000001</v>
      </c>
      <c r="H205">
        <v>6860393.1050000004</v>
      </c>
      <c r="I205" t="s">
        <v>54</v>
      </c>
      <c r="J205">
        <f t="shared" si="9"/>
        <v>14.618993644899369</v>
      </c>
      <c r="K205">
        <f t="shared" si="10"/>
        <v>45.884813117783352</v>
      </c>
      <c r="L205">
        <f t="shared" si="11"/>
        <v>1</v>
      </c>
    </row>
    <row r="206" spans="1:12" x14ac:dyDescent="0.2">
      <c r="A206">
        <v>1686</v>
      </c>
      <c r="B206">
        <v>264</v>
      </c>
      <c r="C206">
        <v>2</v>
      </c>
      <c r="D206" t="s">
        <v>23</v>
      </c>
      <c r="E206">
        <v>188</v>
      </c>
      <c r="F206" t="s">
        <v>59</v>
      </c>
      <c r="G206">
        <v>2516401.608</v>
      </c>
      <c r="H206">
        <v>6860403.8049999997</v>
      </c>
      <c r="I206" t="s">
        <v>54</v>
      </c>
      <c r="J206">
        <f t="shared" si="9"/>
        <v>21.602691807301959</v>
      </c>
      <c r="K206">
        <f t="shared" si="10"/>
        <v>55.090991964601407</v>
      </c>
      <c r="L206">
        <f t="shared" si="11"/>
        <v>1</v>
      </c>
    </row>
    <row r="207" spans="1:12" x14ac:dyDescent="0.2">
      <c r="A207">
        <v>1744</v>
      </c>
      <c r="B207">
        <v>847</v>
      </c>
      <c r="C207">
        <v>2</v>
      </c>
      <c r="D207" t="s">
        <v>23</v>
      </c>
      <c r="E207">
        <v>224</v>
      </c>
      <c r="F207" t="s">
        <v>59</v>
      </c>
      <c r="G207">
        <v>2516402.7310000001</v>
      </c>
      <c r="H207">
        <v>6860410.8300000001</v>
      </c>
      <c r="I207" t="s">
        <v>54</v>
      </c>
      <c r="J207">
        <f t="shared" si="9"/>
        <v>24.505630302299345</v>
      </c>
      <c r="K207">
        <f t="shared" si="10"/>
        <v>61.585967106956147</v>
      </c>
      <c r="L207">
        <f t="shared" si="11"/>
        <v>1</v>
      </c>
    </row>
    <row r="208" spans="1:12" x14ac:dyDescent="0.2">
      <c r="A208">
        <v>1832</v>
      </c>
      <c r="B208">
        <v>826</v>
      </c>
      <c r="C208">
        <v>2</v>
      </c>
      <c r="D208" t="s">
        <v>27</v>
      </c>
      <c r="E208">
        <v>163</v>
      </c>
      <c r="F208" t="s">
        <v>59</v>
      </c>
      <c r="G208">
        <v>2516396.997</v>
      </c>
      <c r="H208">
        <v>6860443.2130000005</v>
      </c>
      <c r="I208" t="s">
        <v>54</v>
      </c>
      <c r="J208">
        <f t="shared" si="9"/>
        <v>27.348348751845581</v>
      </c>
      <c r="K208">
        <f t="shared" si="10"/>
        <v>94.349611544704274</v>
      </c>
      <c r="L208">
        <f t="shared" si="11"/>
        <v>1</v>
      </c>
    </row>
    <row r="209" spans="1:12" x14ac:dyDescent="0.2">
      <c r="A209">
        <v>1609</v>
      </c>
      <c r="B209">
        <v>119</v>
      </c>
      <c r="C209">
        <v>2</v>
      </c>
      <c r="D209" t="s">
        <v>23</v>
      </c>
      <c r="E209">
        <v>388</v>
      </c>
      <c r="F209" t="s">
        <v>59</v>
      </c>
      <c r="G209">
        <v>2516405.6570000001</v>
      </c>
      <c r="H209">
        <v>6860368.409</v>
      </c>
      <c r="I209" t="s">
        <v>54</v>
      </c>
      <c r="J209">
        <f t="shared" si="9"/>
        <v>16.352566557682398</v>
      </c>
      <c r="K209">
        <f t="shared" si="10"/>
        <v>19.853123103897026</v>
      </c>
      <c r="L209">
        <f t="shared" si="11"/>
        <v>1</v>
      </c>
    </row>
    <row r="210" spans="1:12" x14ac:dyDescent="0.2">
      <c r="A210">
        <v>1608</v>
      </c>
      <c r="B210">
        <v>118</v>
      </c>
      <c r="C210">
        <v>2</v>
      </c>
      <c r="D210" t="s">
        <v>23</v>
      </c>
      <c r="E210">
        <v>328</v>
      </c>
      <c r="F210" t="s">
        <v>59</v>
      </c>
      <c r="G210">
        <v>2516408.3870000001</v>
      </c>
      <c r="H210">
        <v>6860368.25</v>
      </c>
      <c r="I210" t="s">
        <v>54</v>
      </c>
      <c r="J210">
        <f t="shared" si="9"/>
        <v>18.948391835266118</v>
      </c>
      <c r="K210">
        <f t="shared" si="10"/>
        <v>18.992964904406396</v>
      </c>
      <c r="L210">
        <f t="shared" si="11"/>
        <v>1</v>
      </c>
    </row>
    <row r="211" spans="1:12" x14ac:dyDescent="0.2">
      <c r="A211">
        <v>1613</v>
      </c>
      <c r="B211">
        <v>125</v>
      </c>
      <c r="C211">
        <v>2</v>
      </c>
      <c r="D211" t="s">
        <v>23</v>
      </c>
      <c r="E211">
        <v>220</v>
      </c>
      <c r="F211" t="s">
        <v>59</v>
      </c>
      <c r="G211">
        <v>2516406.1009999998</v>
      </c>
      <c r="H211">
        <v>6860380.2609999999</v>
      </c>
      <c r="I211" t="s">
        <v>54</v>
      </c>
      <c r="J211">
        <f t="shared" si="9"/>
        <v>19.848960946777996</v>
      </c>
      <c r="K211">
        <f t="shared" si="10"/>
        <v>31.186360341092175</v>
      </c>
      <c r="L211">
        <f t="shared" si="11"/>
        <v>1</v>
      </c>
    </row>
    <row r="212" spans="1:12" x14ac:dyDescent="0.2">
      <c r="A212">
        <v>1699</v>
      </c>
      <c r="B212">
        <v>291</v>
      </c>
      <c r="C212">
        <v>2</v>
      </c>
      <c r="D212" t="s">
        <v>26</v>
      </c>
      <c r="E212">
        <v>328</v>
      </c>
      <c r="F212" t="s">
        <v>59</v>
      </c>
      <c r="G212">
        <v>2516413.7400000002</v>
      </c>
      <c r="H212">
        <v>6860406.4029999999</v>
      </c>
      <c r="I212" t="s">
        <v>54</v>
      </c>
      <c r="J212">
        <f t="shared" si="9"/>
        <v>33.993715811285767</v>
      </c>
      <c r="K212">
        <f t="shared" si="10"/>
        <v>54.460474606283803</v>
      </c>
      <c r="L212">
        <f t="shared" si="11"/>
        <v>1</v>
      </c>
    </row>
    <row r="213" spans="1:12" x14ac:dyDescent="0.2">
      <c r="A213">
        <v>1704</v>
      </c>
      <c r="B213">
        <v>301</v>
      </c>
      <c r="C213">
        <v>2</v>
      </c>
      <c r="D213" t="s">
        <v>23</v>
      </c>
      <c r="E213">
        <v>274</v>
      </c>
      <c r="F213" t="s">
        <v>59</v>
      </c>
      <c r="G213">
        <v>2516406.8169999998</v>
      </c>
      <c r="H213">
        <v>6860425.9790000003</v>
      </c>
      <c r="I213" t="s">
        <v>54</v>
      </c>
      <c r="J213">
        <f t="shared" si="9"/>
        <v>32.373252942501111</v>
      </c>
      <c r="K213">
        <f t="shared" si="10"/>
        <v>75.161242831409595</v>
      </c>
      <c r="L213">
        <f t="shared" si="11"/>
        <v>1</v>
      </c>
    </row>
    <row r="214" spans="1:12" x14ac:dyDescent="0.2">
      <c r="A214">
        <v>1710</v>
      </c>
      <c r="B214">
        <v>323</v>
      </c>
      <c r="C214">
        <v>2</v>
      </c>
      <c r="D214" t="s">
        <v>35</v>
      </c>
      <c r="E214">
        <v>223</v>
      </c>
      <c r="F214" t="s">
        <v>59</v>
      </c>
      <c r="G214">
        <v>2516414.057</v>
      </c>
      <c r="H214">
        <v>6860431.9560000002</v>
      </c>
      <c r="I214" t="s">
        <v>54</v>
      </c>
      <c r="J214">
        <f t="shared" si="9"/>
        <v>40.913517357616065</v>
      </c>
      <c r="K214">
        <f t="shared" si="10"/>
        <v>79.06073160849607</v>
      </c>
      <c r="L214">
        <f t="shared" si="11"/>
        <v>0</v>
      </c>
    </row>
    <row r="215" spans="1:12" x14ac:dyDescent="0.2">
      <c r="A215">
        <v>1813</v>
      </c>
      <c r="B215">
        <v>474</v>
      </c>
      <c r="C215">
        <v>2</v>
      </c>
      <c r="D215" t="s">
        <v>23</v>
      </c>
      <c r="E215">
        <v>236</v>
      </c>
      <c r="F215" t="s">
        <v>59</v>
      </c>
      <c r="G215">
        <v>2516406.7740000002</v>
      </c>
      <c r="H215">
        <v>6860441.2779999999</v>
      </c>
      <c r="I215" t="s">
        <v>54</v>
      </c>
      <c r="J215">
        <f t="shared" si="9"/>
        <v>36.291390703292137</v>
      </c>
      <c r="K215">
        <f t="shared" si="10"/>
        <v>89.95007126630307</v>
      </c>
      <c r="L215">
        <f t="shared" si="11"/>
        <v>1</v>
      </c>
    </row>
    <row r="216" spans="1:12" x14ac:dyDescent="0.2">
      <c r="A216">
        <v>1600</v>
      </c>
      <c r="B216">
        <v>99</v>
      </c>
      <c r="C216">
        <v>2</v>
      </c>
      <c r="D216" t="s">
        <v>26</v>
      </c>
      <c r="E216">
        <v>294</v>
      </c>
      <c r="F216" t="s">
        <v>59</v>
      </c>
      <c r="G216">
        <v>2516422.6839999999</v>
      </c>
      <c r="H216">
        <v>6860335.4000000004</v>
      </c>
      <c r="I216" t="s">
        <v>54</v>
      </c>
      <c r="J216">
        <f t="shared" si="9"/>
        <v>24.256027741994433</v>
      </c>
      <c r="K216">
        <f t="shared" si="10"/>
        <v>-16.438034376605444</v>
      </c>
      <c r="L216">
        <f t="shared" si="11"/>
        <v>0</v>
      </c>
    </row>
    <row r="217" spans="1:12" x14ac:dyDescent="0.2">
      <c r="A217">
        <v>1618</v>
      </c>
      <c r="B217">
        <v>133</v>
      </c>
      <c r="C217">
        <v>2</v>
      </c>
      <c r="D217" t="s">
        <v>23</v>
      </c>
      <c r="E217">
        <v>312</v>
      </c>
      <c r="F217" t="s">
        <v>59</v>
      </c>
      <c r="G217">
        <v>2516424.7239999999</v>
      </c>
      <c r="H217">
        <v>6860344.0820000004</v>
      </c>
      <c r="I217" t="s">
        <v>54</v>
      </c>
      <c r="J217">
        <f t="shared" si="9"/>
        <v>28.473583377247916</v>
      </c>
      <c r="K217">
        <f t="shared" si="10"/>
        <v>-8.5798572047537487</v>
      </c>
      <c r="L217">
        <f t="shared" si="11"/>
        <v>0</v>
      </c>
    </row>
    <row r="218" spans="1:12" x14ac:dyDescent="0.2">
      <c r="A218">
        <v>1604</v>
      </c>
      <c r="B218">
        <v>111</v>
      </c>
      <c r="C218">
        <v>2</v>
      </c>
      <c r="D218" t="s">
        <v>23</v>
      </c>
      <c r="E218">
        <v>257</v>
      </c>
      <c r="F218" t="s">
        <v>59</v>
      </c>
      <c r="G218">
        <v>2516417.9569999999</v>
      </c>
      <c r="H218">
        <v>6860358.7369999997</v>
      </c>
      <c r="I218" t="s">
        <v>54</v>
      </c>
      <c r="J218">
        <f t="shared" si="9"/>
        <v>25.730156416560874</v>
      </c>
      <c r="K218">
        <f t="shared" si="10"/>
        <v>7.327214257071673</v>
      </c>
      <c r="L218">
        <f t="shared" si="11"/>
        <v>1</v>
      </c>
    </row>
    <row r="219" spans="1:12" x14ac:dyDescent="0.2">
      <c r="A219">
        <v>1625</v>
      </c>
      <c r="B219">
        <v>141</v>
      </c>
      <c r="C219">
        <v>2</v>
      </c>
      <c r="D219" t="s">
        <v>23</v>
      </c>
      <c r="E219">
        <v>200</v>
      </c>
      <c r="F219" t="s">
        <v>59</v>
      </c>
      <c r="G219">
        <v>2516415.66</v>
      </c>
      <c r="H219">
        <v>6860370.3190000001</v>
      </c>
      <c r="I219" t="s">
        <v>54</v>
      </c>
      <c r="J219">
        <f t="shared" si="9"/>
        <v>26.509066974261518</v>
      </c>
      <c r="K219">
        <f t="shared" si="10"/>
        <v>19.109074524085816</v>
      </c>
      <c r="L219">
        <f t="shared" si="11"/>
        <v>1</v>
      </c>
    </row>
    <row r="220" spans="1:12" x14ac:dyDescent="0.2">
      <c r="A220">
        <v>1627</v>
      </c>
      <c r="B220">
        <v>145</v>
      </c>
      <c r="C220">
        <v>2</v>
      </c>
      <c r="D220" t="s">
        <v>23</v>
      </c>
      <c r="E220">
        <v>281</v>
      </c>
      <c r="F220" t="s">
        <v>59</v>
      </c>
      <c r="G220">
        <v>2516417.2570000002</v>
      </c>
      <c r="H220">
        <v>6860377.3899999997</v>
      </c>
      <c r="I220" t="s">
        <v>54</v>
      </c>
      <c r="J220">
        <f t="shared" si="9"/>
        <v>29.881759986708367</v>
      </c>
      <c r="K220">
        <f t="shared" si="10"/>
        <v>25.525802026276345</v>
      </c>
      <c r="L220">
        <f t="shared" si="11"/>
        <v>1</v>
      </c>
    </row>
    <row r="221" spans="1:12" x14ac:dyDescent="0.2">
      <c r="A221">
        <v>1694</v>
      </c>
      <c r="B221">
        <v>283</v>
      </c>
      <c r="C221">
        <v>2</v>
      </c>
      <c r="D221" t="s">
        <v>23</v>
      </c>
      <c r="E221">
        <v>297</v>
      </c>
      <c r="F221" t="s">
        <v>59</v>
      </c>
      <c r="G221">
        <v>2516417.5920000002</v>
      </c>
      <c r="H221">
        <v>6860394.7189999996</v>
      </c>
      <c r="I221" t="s">
        <v>54</v>
      </c>
      <c r="J221">
        <f t="shared" si="9"/>
        <v>34.690420371037668</v>
      </c>
      <c r="K221">
        <f t="shared" si="10"/>
        <v>42.177626289853549</v>
      </c>
      <c r="L221">
        <f t="shared" si="11"/>
        <v>1</v>
      </c>
    </row>
    <row r="222" spans="1:12" x14ac:dyDescent="0.2">
      <c r="A222">
        <v>1631</v>
      </c>
      <c r="B222">
        <v>157</v>
      </c>
      <c r="C222">
        <v>2</v>
      </c>
      <c r="D222" t="s">
        <v>23</v>
      </c>
      <c r="E222">
        <v>297</v>
      </c>
      <c r="F222" t="s">
        <v>59</v>
      </c>
      <c r="G222">
        <v>2516432.8480000002</v>
      </c>
      <c r="H222">
        <v>6860352.2319999998</v>
      </c>
      <c r="I222" t="s">
        <v>54</v>
      </c>
      <c r="J222">
        <f t="shared" si="9"/>
        <v>38.430140007752691</v>
      </c>
      <c r="K222">
        <f t="shared" si="10"/>
        <v>-2.8102076435285737</v>
      </c>
      <c r="L222">
        <f t="shared" si="11"/>
        <v>0</v>
      </c>
    </row>
    <row r="223" spans="1:12" x14ac:dyDescent="0.2">
      <c r="A223">
        <v>1632</v>
      </c>
      <c r="B223">
        <v>163</v>
      </c>
      <c r="C223">
        <v>2</v>
      </c>
      <c r="D223" t="s">
        <v>23</v>
      </c>
      <c r="E223">
        <v>220</v>
      </c>
      <c r="F223" t="s">
        <v>59</v>
      </c>
      <c r="G223">
        <v>2516429.9989999998</v>
      </c>
      <c r="H223">
        <v>6860360.9060000004</v>
      </c>
      <c r="I223" t="s">
        <v>54</v>
      </c>
      <c r="J223">
        <f t="shared" si="9"/>
        <v>37.923213725643379</v>
      </c>
      <c r="K223">
        <f t="shared" si="10"/>
        <v>6.3056084338634335</v>
      </c>
      <c r="L223">
        <f t="shared" si="11"/>
        <v>0</v>
      </c>
    </row>
    <row r="224" spans="1:12" x14ac:dyDescent="0.2">
      <c r="A224">
        <v>1636</v>
      </c>
      <c r="B224">
        <v>170</v>
      </c>
      <c r="C224">
        <v>2</v>
      </c>
      <c r="D224" t="s">
        <v>38</v>
      </c>
      <c r="E224">
        <v>314</v>
      </c>
      <c r="F224" t="s">
        <v>59</v>
      </c>
      <c r="G224">
        <v>2516428.4190000002</v>
      </c>
      <c r="H224">
        <v>6860379.7630000003</v>
      </c>
      <c r="I224" t="s">
        <v>54</v>
      </c>
      <c r="J224">
        <f t="shared" si="9"/>
        <v>41.277601653942227</v>
      </c>
      <c r="K224">
        <f t="shared" si="10"/>
        <v>24.929005831206009</v>
      </c>
      <c r="L224">
        <f t="shared" si="11"/>
        <v>0</v>
      </c>
    </row>
    <row r="225" spans="1:12" x14ac:dyDescent="0.2">
      <c r="A225">
        <v>1722</v>
      </c>
      <c r="B225">
        <v>819</v>
      </c>
      <c r="C225">
        <v>2</v>
      </c>
      <c r="D225">
        <v>11</v>
      </c>
      <c r="E225">
        <v>138</v>
      </c>
      <c r="F225" t="s">
        <v>51</v>
      </c>
      <c r="G225">
        <v>2516386.173</v>
      </c>
      <c r="H225">
        <v>6860414.6560000004</v>
      </c>
      <c r="I225" t="s">
        <v>184</v>
      </c>
      <c r="J225">
        <f t="shared" si="9"/>
        <v>9.5020721370707157</v>
      </c>
      <c r="K225">
        <f t="shared" si="10"/>
        <v>69.567125067534036</v>
      </c>
      <c r="L225">
        <f t="shared" si="11"/>
        <v>1</v>
      </c>
    </row>
    <row r="226" spans="1:12" x14ac:dyDescent="0.2">
      <c r="A226">
        <v>1755</v>
      </c>
      <c r="B226">
        <v>335</v>
      </c>
      <c r="C226">
        <v>3</v>
      </c>
      <c r="D226">
        <v>11</v>
      </c>
      <c r="E226">
        <v>263</v>
      </c>
      <c r="F226" t="s">
        <v>51</v>
      </c>
      <c r="G226">
        <v>2516362.176</v>
      </c>
      <c r="H226">
        <v>6860446.0949999997</v>
      </c>
      <c r="I226" t="s">
        <v>54</v>
      </c>
      <c r="J226">
        <f t="shared" si="9"/>
        <v>-5.5402379575621268</v>
      </c>
      <c r="K226">
        <f t="shared" si="10"/>
        <v>106.14574774489239</v>
      </c>
      <c r="L226">
        <f t="shared" si="11"/>
        <v>0</v>
      </c>
    </row>
    <row r="227" spans="1:12" x14ac:dyDescent="0.2">
      <c r="A227">
        <v>1760</v>
      </c>
      <c r="B227">
        <v>348</v>
      </c>
      <c r="C227">
        <v>3</v>
      </c>
      <c r="D227">
        <v>11</v>
      </c>
      <c r="E227">
        <v>283</v>
      </c>
      <c r="F227" t="s">
        <v>51</v>
      </c>
      <c r="G227">
        <v>2516354.5260000001</v>
      </c>
      <c r="H227">
        <v>6860466.4850000003</v>
      </c>
      <c r="I227" t="s">
        <v>54</v>
      </c>
      <c r="J227">
        <f t="shared" si="9"/>
        <v>-7.6522501987888738</v>
      </c>
      <c r="K227">
        <f t="shared" si="10"/>
        <v>127.82094103851242</v>
      </c>
      <c r="L227">
        <f t="shared" si="11"/>
        <v>0</v>
      </c>
    </row>
    <row r="228" spans="1:12" x14ac:dyDescent="0.2">
      <c r="A228">
        <v>1647</v>
      </c>
      <c r="B228">
        <v>188</v>
      </c>
      <c r="C228">
        <v>3</v>
      </c>
      <c r="D228">
        <v>11</v>
      </c>
      <c r="E228">
        <v>258</v>
      </c>
      <c r="F228" t="s">
        <v>51</v>
      </c>
      <c r="G228">
        <v>2516372.983</v>
      </c>
      <c r="H228">
        <v>6860396.5880000005</v>
      </c>
      <c r="I228" t="s">
        <v>54</v>
      </c>
      <c r="J228">
        <f t="shared" si="9"/>
        <v>-7.9148320185327528</v>
      </c>
      <c r="K228">
        <f t="shared" si="10"/>
        <v>55.52860044305973</v>
      </c>
      <c r="L228">
        <f t="shared" si="11"/>
        <v>0</v>
      </c>
    </row>
    <row r="229" spans="1:12" x14ac:dyDescent="0.2">
      <c r="A229">
        <v>1762</v>
      </c>
      <c r="B229">
        <v>359</v>
      </c>
      <c r="C229">
        <v>3</v>
      </c>
      <c r="D229">
        <v>11</v>
      </c>
      <c r="E229">
        <v>262</v>
      </c>
      <c r="F229" t="s">
        <v>51</v>
      </c>
      <c r="G229">
        <v>2516366.855</v>
      </c>
      <c r="H229">
        <v>6860435.2050000001</v>
      </c>
      <c r="I229" t="s">
        <v>54</v>
      </c>
      <c r="J229">
        <f t="shared" si="9"/>
        <v>-3.8392104174316515</v>
      </c>
      <c r="K229">
        <f t="shared" si="10"/>
        <v>94.415801184892644</v>
      </c>
      <c r="L229">
        <f t="shared" si="11"/>
        <v>0</v>
      </c>
    </row>
    <row r="230" spans="1:12" x14ac:dyDescent="0.2">
      <c r="A230">
        <v>1660</v>
      </c>
      <c r="B230">
        <v>215</v>
      </c>
      <c r="C230">
        <v>3</v>
      </c>
      <c r="D230">
        <v>11</v>
      </c>
      <c r="E230">
        <v>209</v>
      </c>
      <c r="F230" t="s">
        <v>51</v>
      </c>
      <c r="G230">
        <v>2516384.1510000001</v>
      </c>
      <c r="H230">
        <v>6860399.4029999999</v>
      </c>
      <c r="I230" t="s">
        <v>54</v>
      </c>
      <c r="J230">
        <f t="shared" si="9"/>
        <v>3.601203221353348</v>
      </c>
      <c r="K230">
        <f t="shared" si="10"/>
        <v>55.357190547838343</v>
      </c>
      <c r="L230">
        <f t="shared" si="11"/>
        <v>1</v>
      </c>
    </row>
    <row r="231" spans="1:12" x14ac:dyDescent="0.2">
      <c r="A231">
        <v>1761</v>
      </c>
      <c r="B231">
        <v>357</v>
      </c>
      <c r="C231">
        <v>3</v>
      </c>
      <c r="D231">
        <v>11</v>
      </c>
      <c r="E231">
        <v>321</v>
      </c>
      <c r="F231" t="s">
        <v>51</v>
      </c>
      <c r="G231">
        <v>2516376.7620000001</v>
      </c>
      <c r="H231">
        <v>6860431.3650000002</v>
      </c>
      <c r="I231" t="s">
        <v>54</v>
      </c>
      <c r="J231">
        <f t="shared" si="9"/>
        <v>4.7363516105777812</v>
      </c>
      <c r="K231">
        <f t="shared" si="10"/>
        <v>88.142525732224072</v>
      </c>
      <c r="L231">
        <f t="shared" si="11"/>
        <v>1</v>
      </c>
    </row>
    <row r="232" spans="1:12" x14ac:dyDescent="0.2">
      <c r="A232">
        <v>1781</v>
      </c>
      <c r="B232">
        <v>410</v>
      </c>
      <c r="C232">
        <v>3</v>
      </c>
      <c r="D232">
        <v>11</v>
      </c>
      <c r="E232">
        <v>277</v>
      </c>
      <c r="F232" t="s">
        <v>51</v>
      </c>
      <c r="G232">
        <v>2516375.1150000002</v>
      </c>
      <c r="H232">
        <v>6860472.4340000004</v>
      </c>
      <c r="I232" t="s">
        <v>54</v>
      </c>
      <c r="J232">
        <f t="shared" si="9"/>
        <v>13.774911138144969</v>
      </c>
      <c r="K232">
        <f t="shared" si="10"/>
        <v>128.23840845947234</v>
      </c>
      <c r="L232">
        <f t="shared" si="11"/>
        <v>0</v>
      </c>
    </row>
    <row r="233" spans="1:12" x14ac:dyDescent="0.2">
      <c r="A233">
        <v>1672</v>
      </c>
      <c r="B233">
        <v>242</v>
      </c>
      <c r="C233">
        <v>3</v>
      </c>
      <c r="D233">
        <v>11</v>
      </c>
      <c r="E233">
        <v>261</v>
      </c>
      <c r="F233" t="s">
        <v>51</v>
      </c>
      <c r="G233">
        <v>2516388.9210000001</v>
      </c>
      <c r="H233">
        <v>6860414.3540000003</v>
      </c>
      <c r="I233" t="s">
        <v>54</v>
      </c>
      <c r="J233">
        <f t="shared" si="9"/>
        <v>12.078272956188615</v>
      </c>
      <c r="K233">
        <f t="shared" si="10"/>
        <v>68.564180731880597</v>
      </c>
      <c r="L233">
        <f t="shared" si="11"/>
        <v>1</v>
      </c>
    </row>
    <row r="234" spans="1:12" x14ac:dyDescent="0.2">
      <c r="A234">
        <v>1692</v>
      </c>
      <c r="B234">
        <v>278</v>
      </c>
      <c r="C234">
        <v>3</v>
      </c>
      <c r="D234">
        <v>11</v>
      </c>
      <c r="E234">
        <v>322</v>
      </c>
      <c r="F234" t="s">
        <v>51</v>
      </c>
      <c r="G234">
        <v>2516394.196</v>
      </c>
      <c r="H234">
        <v>6860433.1969999997</v>
      </c>
      <c r="I234" t="s">
        <v>54</v>
      </c>
      <c r="J234">
        <f t="shared" si="9"/>
        <v>22.050458956487951</v>
      </c>
      <c r="K234">
        <f t="shared" si="10"/>
        <v>85.399850613185293</v>
      </c>
      <c r="L234">
        <f t="shared" si="11"/>
        <v>1</v>
      </c>
    </row>
    <row r="235" spans="1:12" x14ac:dyDescent="0.2">
      <c r="A235">
        <v>1803</v>
      </c>
      <c r="B235">
        <v>451</v>
      </c>
      <c r="C235">
        <v>3</v>
      </c>
      <c r="D235">
        <v>11</v>
      </c>
      <c r="E235">
        <v>249</v>
      </c>
      <c r="F235" t="s">
        <v>51</v>
      </c>
      <c r="G235">
        <v>2516395.5430000001</v>
      </c>
      <c r="H235">
        <v>6860453.5999999996</v>
      </c>
      <c r="I235" t="s">
        <v>54</v>
      </c>
      <c r="J235">
        <f t="shared" si="9"/>
        <v>28.632246021773472</v>
      </c>
      <c r="K235">
        <f t="shared" si="10"/>
        <v>104.75900599312592</v>
      </c>
      <c r="L235">
        <f t="shared" si="11"/>
        <v>1</v>
      </c>
    </row>
    <row r="236" spans="1:12" x14ac:dyDescent="0.2">
      <c r="A236">
        <v>1805</v>
      </c>
      <c r="B236">
        <v>454</v>
      </c>
      <c r="C236">
        <v>3</v>
      </c>
      <c r="D236">
        <v>11</v>
      </c>
      <c r="E236">
        <v>316</v>
      </c>
      <c r="F236" t="s">
        <v>51</v>
      </c>
      <c r="G236">
        <v>2516399.673</v>
      </c>
      <c r="H236">
        <v>6860460.8190000001</v>
      </c>
      <c r="I236" t="s">
        <v>54</v>
      </c>
      <c r="J236">
        <f t="shared" si="9"/>
        <v>34.489934370965599</v>
      </c>
      <c r="K236">
        <f t="shared" si="10"/>
        <v>110.66310187735161</v>
      </c>
      <c r="L236">
        <f t="shared" si="11"/>
        <v>1</v>
      </c>
    </row>
    <row r="237" spans="1:12" x14ac:dyDescent="0.2">
      <c r="A237">
        <v>1582</v>
      </c>
      <c r="B237">
        <v>74</v>
      </c>
      <c r="C237">
        <v>3</v>
      </c>
      <c r="D237">
        <v>11</v>
      </c>
      <c r="E237">
        <v>319</v>
      </c>
      <c r="F237" t="s">
        <v>51</v>
      </c>
      <c r="G237">
        <v>2516405.074</v>
      </c>
      <c r="H237">
        <v>6860333.4409999996</v>
      </c>
      <c r="I237" t="s">
        <v>54</v>
      </c>
      <c r="J237">
        <f t="shared" si="9"/>
        <v>6.7390474316250657</v>
      </c>
      <c r="K237">
        <f t="shared" si="10"/>
        <v>-13.77247968678936</v>
      </c>
      <c r="L237">
        <f t="shared" si="11"/>
        <v>0</v>
      </c>
    </row>
    <row r="238" spans="1:12" x14ac:dyDescent="0.2">
      <c r="A238">
        <v>1611</v>
      </c>
      <c r="B238">
        <v>123</v>
      </c>
      <c r="C238">
        <v>3</v>
      </c>
      <c r="D238">
        <v>11</v>
      </c>
      <c r="E238">
        <v>281</v>
      </c>
      <c r="F238" t="s">
        <v>51</v>
      </c>
      <c r="G238">
        <v>2516409.594</v>
      </c>
      <c r="H238">
        <v>6860378.2740000002</v>
      </c>
      <c r="I238" t="s">
        <v>54</v>
      </c>
      <c r="J238">
        <f t="shared" si="9"/>
        <v>22.708666415697515</v>
      </c>
      <c r="K238">
        <f t="shared" si="10"/>
        <v>28.363010799907173</v>
      </c>
      <c r="L238">
        <f t="shared" si="11"/>
        <v>1</v>
      </c>
    </row>
    <row r="239" spans="1:12" x14ac:dyDescent="0.2">
      <c r="A239">
        <v>1603</v>
      </c>
      <c r="B239">
        <v>109</v>
      </c>
      <c r="C239">
        <v>3</v>
      </c>
      <c r="D239">
        <v>11</v>
      </c>
      <c r="E239">
        <v>306</v>
      </c>
      <c r="F239" t="s">
        <v>51</v>
      </c>
      <c r="G239">
        <v>2516419.1510000001</v>
      </c>
      <c r="H239">
        <v>6860355.2170000002</v>
      </c>
      <c r="I239" t="s">
        <v>54</v>
      </c>
      <c r="J239">
        <f t="shared" si="9"/>
        <v>25.972428814634391</v>
      </c>
      <c r="K239">
        <f t="shared" si="10"/>
        <v>3.618125409078834</v>
      </c>
      <c r="L239">
        <f t="shared" si="11"/>
        <v>1</v>
      </c>
    </row>
    <row r="240" spans="1:12" x14ac:dyDescent="0.2">
      <c r="A240">
        <v>1624</v>
      </c>
      <c r="B240">
        <v>140</v>
      </c>
      <c r="C240">
        <v>3</v>
      </c>
      <c r="D240">
        <v>11</v>
      </c>
      <c r="E240">
        <v>297</v>
      </c>
      <c r="F240" t="s">
        <v>51</v>
      </c>
      <c r="G240">
        <v>2516421.3829999999</v>
      </c>
      <c r="H240">
        <v>6860367.4900000002</v>
      </c>
      <c r="I240" t="s">
        <v>54</v>
      </c>
      <c r="J240">
        <f t="shared" si="9"/>
        <v>31.304861399315268</v>
      </c>
      <c r="K240">
        <f t="shared" si="10"/>
        <v>14.895248966539418</v>
      </c>
      <c r="L240">
        <f t="shared" si="11"/>
        <v>1</v>
      </c>
    </row>
    <row r="241" spans="1:12" x14ac:dyDescent="0.2">
      <c r="A241">
        <v>1693</v>
      </c>
      <c r="B241">
        <v>281</v>
      </c>
      <c r="C241">
        <v>3</v>
      </c>
      <c r="D241">
        <v>11</v>
      </c>
      <c r="E241">
        <v>258</v>
      </c>
      <c r="F241" t="s">
        <v>51</v>
      </c>
      <c r="G241">
        <v>2516416.6869999999</v>
      </c>
      <c r="H241">
        <v>6860391.199</v>
      </c>
      <c r="I241" t="s">
        <v>54</v>
      </c>
      <c r="J241">
        <f t="shared" si="9"/>
        <v>32.905214459349004</v>
      </c>
      <c r="K241">
        <f t="shared" si="10"/>
        <v>39.011798617633104</v>
      </c>
      <c r="L241">
        <f t="shared" si="11"/>
        <v>1</v>
      </c>
    </row>
    <row r="242" spans="1:12" x14ac:dyDescent="0.2">
      <c r="A242">
        <v>1617</v>
      </c>
      <c r="B242">
        <v>132</v>
      </c>
      <c r="C242">
        <v>3</v>
      </c>
      <c r="D242">
        <v>11</v>
      </c>
      <c r="E242">
        <v>242</v>
      </c>
      <c r="F242" t="s">
        <v>51</v>
      </c>
      <c r="G242">
        <v>2516428.9410000001</v>
      </c>
      <c r="H242">
        <v>6860342.0630000001</v>
      </c>
      <c r="I242" t="s">
        <v>54</v>
      </c>
      <c r="J242">
        <f t="shared" si="9"/>
        <v>32.024336934736731</v>
      </c>
      <c r="K242">
        <f t="shared" si="10"/>
        <v>-11.621501361584448</v>
      </c>
      <c r="L242">
        <f t="shared" si="11"/>
        <v>0</v>
      </c>
    </row>
    <row r="243" spans="1:12" x14ac:dyDescent="0.2">
      <c r="A243">
        <v>1621</v>
      </c>
      <c r="B243">
        <v>137</v>
      </c>
      <c r="C243">
        <v>3</v>
      </c>
      <c r="D243">
        <v>11</v>
      </c>
      <c r="E243">
        <v>273</v>
      </c>
      <c r="F243" t="s">
        <v>51</v>
      </c>
      <c r="G243">
        <v>2516428.3470000001</v>
      </c>
      <c r="H243">
        <v>6860357.318</v>
      </c>
      <c r="I243" t="s">
        <v>54</v>
      </c>
      <c r="J243">
        <f t="shared" si="9"/>
        <v>35.398861526891466</v>
      </c>
      <c r="K243">
        <f t="shared" si="10"/>
        <v>3.2674356311488424</v>
      </c>
      <c r="L243">
        <f t="shared" si="11"/>
        <v>1</v>
      </c>
    </row>
    <row r="244" spans="1:12" x14ac:dyDescent="0.2">
      <c r="A244">
        <v>1635</v>
      </c>
      <c r="B244">
        <v>167</v>
      </c>
      <c r="C244">
        <v>3</v>
      </c>
      <c r="D244">
        <v>11</v>
      </c>
      <c r="E244">
        <v>294</v>
      </c>
      <c r="F244" t="s">
        <v>51</v>
      </c>
      <c r="G244">
        <v>2516427.963</v>
      </c>
      <c r="H244">
        <v>6860370.7970000003</v>
      </c>
      <c r="I244" t="s">
        <v>54</v>
      </c>
      <c r="J244">
        <f t="shared" si="9"/>
        <v>38.516567918531052</v>
      </c>
      <c r="K244">
        <f t="shared" si="10"/>
        <v>16.386536357312281</v>
      </c>
      <c r="L244">
        <f t="shared" si="11"/>
        <v>0</v>
      </c>
    </row>
    <row r="245" spans="1:12" x14ac:dyDescent="0.2">
      <c r="A245">
        <v>1622</v>
      </c>
      <c r="B245">
        <v>138</v>
      </c>
      <c r="C245">
        <v>3</v>
      </c>
      <c r="D245" t="s">
        <v>31</v>
      </c>
      <c r="E245">
        <v>311</v>
      </c>
      <c r="F245" t="s">
        <v>59</v>
      </c>
      <c r="G245">
        <v>2516423.7790000001</v>
      </c>
      <c r="H245">
        <v>6860360.0240000002</v>
      </c>
      <c r="I245" t="s">
        <v>54</v>
      </c>
      <c r="J245">
        <f t="shared" si="9"/>
        <v>31.68687668854092</v>
      </c>
      <c r="K245">
        <f t="shared" si="10"/>
        <v>7.0635163153379565</v>
      </c>
      <c r="L245">
        <f t="shared" si="11"/>
        <v>1</v>
      </c>
    </row>
    <row r="246" spans="1:12" x14ac:dyDescent="0.2">
      <c r="A246">
        <v>1778</v>
      </c>
      <c r="B246">
        <v>405</v>
      </c>
      <c r="C246">
        <v>4</v>
      </c>
      <c r="D246">
        <v>11</v>
      </c>
      <c r="E246">
        <v>210</v>
      </c>
      <c r="F246" t="s">
        <v>51</v>
      </c>
      <c r="G246">
        <v>2516378.7910000002</v>
      </c>
      <c r="H246">
        <v>6860461.0810000002</v>
      </c>
      <c r="I246" t="s">
        <v>54</v>
      </c>
      <c r="J246">
        <f t="shared" si="9"/>
        <v>14.38728185648222</v>
      </c>
      <c r="K246">
        <f t="shared" si="10"/>
        <v>116.32083374370633</v>
      </c>
      <c r="L246">
        <f t="shared" si="11"/>
        <v>1</v>
      </c>
    </row>
    <row r="247" spans="1:12" x14ac:dyDescent="0.2">
      <c r="A247">
        <v>1794</v>
      </c>
      <c r="B247">
        <v>434</v>
      </c>
      <c r="C247">
        <v>4</v>
      </c>
      <c r="D247">
        <v>11</v>
      </c>
      <c r="E247">
        <v>192</v>
      </c>
      <c r="F247" t="s">
        <v>51</v>
      </c>
      <c r="G247">
        <v>2516379.38</v>
      </c>
      <c r="H247">
        <v>6860473.4970000004</v>
      </c>
      <c r="I247" t="s">
        <v>54</v>
      </c>
      <c r="J247">
        <f t="shared" si="9"/>
        <v>18.169709431909183</v>
      </c>
      <c r="K247">
        <f t="shared" si="10"/>
        <v>128.16132438562133</v>
      </c>
      <c r="L247">
        <f t="shared" si="11"/>
        <v>0</v>
      </c>
    </row>
    <row r="248" spans="1:12" x14ac:dyDescent="0.2">
      <c r="A248">
        <v>1703</v>
      </c>
      <c r="B248">
        <v>296</v>
      </c>
      <c r="C248">
        <v>4</v>
      </c>
      <c r="D248">
        <v>11</v>
      </c>
      <c r="E248">
        <v>290</v>
      </c>
      <c r="F248" t="s">
        <v>51</v>
      </c>
      <c r="G248">
        <v>2516408.8670000001</v>
      </c>
      <c r="H248">
        <v>6860414.7589999996</v>
      </c>
      <c r="I248" t="s">
        <v>54</v>
      </c>
      <c r="J248">
        <f t="shared" si="9"/>
        <v>31.449451200439743</v>
      </c>
      <c r="K248">
        <f t="shared" si="10"/>
        <v>63.792976017266064</v>
      </c>
      <c r="L248">
        <f t="shared" si="11"/>
        <v>1</v>
      </c>
    </row>
    <row r="249" spans="1:12" x14ac:dyDescent="0.2">
      <c r="A249">
        <v>1666</v>
      </c>
      <c r="B249">
        <v>225</v>
      </c>
      <c r="C249">
        <v>4</v>
      </c>
      <c r="D249" t="s">
        <v>23</v>
      </c>
      <c r="E249">
        <v>239</v>
      </c>
      <c r="F249" t="s">
        <v>59</v>
      </c>
      <c r="G249">
        <v>2516379.9810000001</v>
      </c>
      <c r="H249">
        <v>6860421.7249999996</v>
      </c>
      <c r="I249" t="s">
        <v>54</v>
      </c>
      <c r="J249">
        <f t="shared" si="9"/>
        <v>5.3506512504993058</v>
      </c>
      <c r="K249">
        <f t="shared" si="10"/>
        <v>77.997862260026096</v>
      </c>
      <c r="L249">
        <f t="shared" si="11"/>
        <v>1</v>
      </c>
    </row>
    <row r="250" spans="1:12" x14ac:dyDescent="0.2">
      <c r="A250">
        <v>1786</v>
      </c>
      <c r="B250">
        <v>420</v>
      </c>
      <c r="C250">
        <v>4</v>
      </c>
      <c r="D250" t="s">
        <v>23</v>
      </c>
      <c r="E250">
        <v>224</v>
      </c>
      <c r="F250" t="s">
        <v>59</v>
      </c>
      <c r="G250">
        <v>2516392.7110000001</v>
      </c>
      <c r="H250">
        <v>6860441.7369999997</v>
      </c>
      <c r="I250" t="s">
        <v>54</v>
      </c>
      <c r="J250">
        <f t="shared" si="9"/>
        <v>22.826373749759796</v>
      </c>
      <c r="K250">
        <f t="shared" si="10"/>
        <v>94.033203451673415</v>
      </c>
      <c r="L250">
        <f t="shared" si="11"/>
        <v>1</v>
      </c>
    </row>
    <row r="251" spans="1:12" x14ac:dyDescent="0.2">
      <c r="A251">
        <v>1792</v>
      </c>
      <c r="B251">
        <v>428</v>
      </c>
      <c r="C251">
        <v>4</v>
      </c>
      <c r="D251" t="s">
        <v>23</v>
      </c>
      <c r="E251">
        <v>222</v>
      </c>
      <c r="F251" t="s">
        <v>59</v>
      </c>
      <c r="G251">
        <v>2516385.6800000002</v>
      </c>
      <c r="H251">
        <v>6860462.5640000002</v>
      </c>
      <c r="I251" t="s">
        <v>54</v>
      </c>
      <c r="J251">
        <f t="shared" si="9"/>
        <v>21.425373517644196</v>
      </c>
      <c r="K251">
        <f t="shared" si="10"/>
        <v>115.97029734239761</v>
      </c>
      <c r="L251">
        <f t="shared" si="11"/>
        <v>1</v>
      </c>
    </row>
    <row r="252" spans="1:12" x14ac:dyDescent="0.2">
      <c r="A252">
        <v>1675</v>
      </c>
      <c r="B252">
        <v>247</v>
      </c>
      <c r="C252">
        <v>6</v>
      </c>
      <c r="D252">
        <v>14</v>
      </c>
      <c r="E252">
        <v>213</v>
      </c>
      <c r="F252" t="s">
        <v>192</v>
      </c>
      <c r="G252">
        <v>2516383.787</v>
      </c>
      <c r="H252">
        <v>6860420.3430000003</v>
      </c>
      <c r="I252" t="s">
        <v>54</v>
      </c>
      <c r="J252">
        <f t="shared" si="9"/>
        <v>8.6692770250793956</v>
      </c>
      <c r="K252">
        <f t="shared" si="10"/>
        <v>75.677887483160006</v>
      </c>
      <c r="L252">
        <f t="shared" si="11"/>
        <v>1</v>
      </c>
    </row>
    <row r="253" spans="1:12" x14ac:dyDescent="0.2">
      <c r="A253">
        <v>1746</v>
      </c>
      <c r="B253">
        <v>856</v>
      </c>
      <c r="C253">
        <v>2</v>
      </c>
      <c r="D253">
        <v>11</v>
      </c>
      <c r="E253">
        <v>88</v>
      </c>
      <c r="F253" t="s">
        <v>51</v>
      </c>
      <c r="G253">
        <v>2516378.41</v>
      </c>
      <c r="H253">
        <v>6860392.25</v>
      </c>
      <c r="I253" t="s">
        <v>74</v>
      </c>
      <c r="J253">
        <f t="shared" si="9"/>
        <v>-3.7955095768976026</v>
      </c>
      <c r="K253">
        <f t="shared" si="10"/>
        <v>49.93380325037073</v>
      </c>
    </row>
    <row r="254" spans="1:12" x14ac:dyDescent="0.2">
      <c r="A254">
        <v>1723</v>
      </c>
      <c r="B254">
        <v>820</v>
      </c>
      <c r="C254">
        <v>2</v>
      </c>
      <c r="D254">
        <v>11</v>
      </c>
      <c r="E254">
        <v>88</v>
      </c>
      <c r="F254" t="s">
        <v>51</v>
      </c>
      <c r="G254">
        <v>2516392.41</v>
      </c>
      <c r="H254">
        <v>6860413.9800000004</v>
      </c>
      <c r="I254" t="s">
        <v>74</v>
      </c>
      <c r="J254">
        <f t="shared" si="9"/>
        <v>15.351589841342829</v>
      </c>
      <c r="K254">
        <f t="shared" si="10"/>
        <v>67.299904824628697</v>
      </c>
    </row>
    <row r="255" spans="1:12" x14ac:dyDescent="0.2">
      <c r="A255">
        <v>1741</v>
      </c>
      <c r="B255">
        <v>844</v>
      </c>
      <c r="C255">
        <v>2</v>
      </c>
      <c r="D255">
        <v>11</v>
      </c>
      <c r="E255">
        <v>62</v>
      </c>
      <c r="F255" t="s">
        <v>51</v>
      </c>
      <c r="G255">
        <v>2516390.27</v>
      </c>
      <c r="H255">
        <v>6860420.4000000004</v>
      </c>
      <c r="I255" t="s">
        <v>74</v>
      </c>
      <c r="J255">
        <f t="shared" si="9"/>
        <v>14.946126842497179</v>
      </c>
      <c r="K255">
        <f t="shared" si="10"/>
        <v>74.055021385885681</v>
      </c>
    </row>
    <row r="256" spans="1:12" x14ac:dyDescent="0.2">
      <c r="A256">
        <v>1829</v>
      </c>
      <c r="B256">
        <v>821</v>
      </c>
      <c r="C256">
        <v>2</v>
      </c>
      <c r="D256">
        <v>11</v>
      </c>
      <c r="E256">
        <v>92</v>
      </c>
      <c r="F256" t="s">
        <v>51</v>
      </c>
      <c r="G256">
        <v>2516389.4700000002</v>
      </c>
      <c r="H256">
        <v>6860471.7199999997</v>
      </c>
      <c r="I256" t="s">
        <v>74</v>
      </c>
      <c r="J256">
        <f t="shared" si="9"/>
        <v>27.455979576143296</v>
      </c>
      <c r="K256">
        <f t="shared" si="10"/>
        <v>123.83339002646275</v>
      </c>
    </row>
    <row r="257" spans="1:11" x14ac:dyDescent="0.2">
      <c r="A257">
        <v>1750</v>
      </c>
      <c r="B257">
        <v>868</v>
      </c>
      <c r="C257">
        <v>2</v>
      </c>
      <c r="D257">
        <v>11</v>
      </c>
      <c r="E257">
        <v>123</v>
      </c>
      <c r="F257" t="s">
        <v>51</v>
      </c>
      <c r="G257">
        <v>2516399.59</v>
      </c>
      <c r="H257">
        <v>6860402.8300000001</v>
      </c>
      <c r="I257" t="s">
        <v>74</v>
      </c>
      <c r="J257">
        <f t="shared" si="9"/>
        <v>19.401104920820949</v>
      </c>
      <c r="K257">
        <f t="shared" si="10"/>
        <v>54.671511117386785</v>
      </c>
    </row>
    <row r="258" spans="1:11" x14ac:dyDescent="0.2">
      <c r="A258">
        <v>1735</v>
      </c>
      <c r="B258">
        <v>835</v>
      </c>
      <c r="C258">
        <v>2</v>
      </c>
      <c r="D258" t="s">
        <v>26</v>
      </c>
      <c r="E258">
        <v>97</v>
      </c>
      <c r="F258" t="s">
        <v>59</v>
      </c>
      <c r="G258">
        <v>2516368.7999999998</v>
      </c>
      <c r="H258">
        <v>6860414.7800000003</v>
      </c>
      <c r="I258" t="s">
        <v>74</v>
      </c>
      <c r="J258">
        <f t="shared" ref="J258:J285" si="12">($G258-$N$2)*COS(-$N$5)-($H258-$N$3)*SIN(-$N$5)</f>
        <v>-7.2468636816321172</v>
      </c>
      <c r="K258">
        <f t="shared" ref="K258:K285" si="13">($G258-$N$2)*SIN(-$N$5)+($H258-$N$3)*COS(-$N$5)</f>
        <v>74.183363140437322</v>
      </c>
    </row>
    <row r="259" spans="1:11" x14ac:dyDescent="0.2">
      <c r="A259">
        <v>1734</v>
      </c>
      <c r="B259">
        <v>834</v>
      </c>
      <c r="C259">
        <v>2</v>
      </c>
      <c r="D259" t="s">
        <v>23</v>
      </c>
      <c r="E259">
        <v>70</v>
      </c>
      <c r="F259" t="s">
        <v>59</v>
      </c>
      <c r="G259">
        <v>2516368.0699999998</v>
      </c>
      <c r="H259">
        <v>6860417.5899999999</v>
      </c>
      <c r="I259" t="s">
        <v>74</v>
      </c>
      <c r="J259">
        <f t="shared" si="12"/>
        <v>-7.2247080181731214</v>
      </c>
      <c r="K259">
        <f t="shared" si="13"/>
        <v>77.086552614833806</v>
      </c>
    </row>
    <row r="260" spans="1:11" x14ac:dyDescent="0.2">
      <c r="A260">
        <v>1716</v>
      </c>
      <c r="B260">
        <v>812</v>
      </c>
      <c r="C260">
        <v>2</v>
      </c>
      <c r="D260" t="s">
        <v>31</v>
      </c>
      <c r="E260">
        <v>124</v>
      </c>
      <c r="F260" t="s">
        <v>59</v>
      </c>
      <c r="G260">
        <v>2516384.83</v>
      </c>
      <c r="H260">
        <v>6860405.8499999996</v>
      </c>
      <c r="I260" t="s">
        <v>74</v>
      </c>
      <c r="J260">
        <f t="shared" si="12"/>
        <v>5.9256732411041106</v>
      </c>
      <c r="K260">
        <f t="shared" si="13"/>
        <v>61.408776218003318</v>
      </c>
    </row>
    <row r="261" spans="1:11" x14ac:dyDescent="0.2">
      <c r="A261">
        <v>1752</v>
      </c>
      <c r="B261">
        <v>870</v>
      </c>
      <c r="C261">
        <v>2</v>
      </c>
      <c r="D261" t="s">
        <v>27</v>
      </c>
      <c r="E261">
        <v>73</v>
      </c>
      <c r="F261" t="s">
        <v>59</v>
      </c>
      <c r="G261">
        <v>2516391.12</v>
      </c>
      <c r="H261">
        <v>6860409.0599999996</v>
      </c>
      <c r="I261" t="s">
        <v>74</v>
      </c>
      <c r="J261">
        <f t="shared" si="12"/>
        <v>12.832155823267783</v>
      </c>
      <c r="K261">
        <f t="shared" si="13"/>
        <v>62.881426326650754</v>
      </c>
    </row>
    <row r="262" spans="1:11" x14ac:dyDescent="0.2">
      <c r="A262">
        <v>1725</v>
      </c>
      <c r="B262">
        <v>822</v>
      </c>
      <c r="C262">
        <v>2</v>
      </c>
      <c r="D262" t="s">
        <v>32</v>
      </c>
      <c r="E262">
        <v>78</v>
      </c>
      <c r="F262" t="s">
        <v>59</v>
      </c>
      <c r="G262">
        <v>2516390.54</v>
      </c>
      <c r="H262">
        <v>6860417.5899999999</v>
      </c>
      <c r="I262" t="s">
        <v>74</v>
      </c>
      <c r="J262">
        <f t="shared" si="12"/>
        <v>14.479645298740152</v>
      </c>
      <c r="K262">
        <f t="shared" si="13"/>
        <v>71.270888671327143</v>
      </c>
    </row>
    <row r="263" spans="1:11" x14ac:dyDescent="0.2">
      <c r="A263">
        <v>1831</v>
      </c>
      <c r="B263">
        <v>825</v>
      </c>
      <c r="C263">
        <v>2</v>
      </c>
      <c r="D263" t="s">
        <v>23</v>
      </c>
      <c r="E263">
        <v>101</v>
      </c>
      <c r="F263" t="s">
        <v>59</v>
      </c>
      <c r="G263">
        <v>2516387.4500000002</v>
      </c>
      <c r="H263">
        <v>6860481.1900000004</v>
      </c>
      <c r="I263" t="s">
        <v>74</v>
      </c>
      <c r="J263">
        <f t="shared" si="12"/>
        <v>27.955825764315811</v>
      </c>
      <c r="K263">
        <f t="shared" si="13"/>
        <v>133.50352207317988</v>
      </c>
    </row>
    <row r="264" spans="1:11" x14ac:dyDescent="0.2">
      <c r="A264">
        <v>1745</v>
      </c>
      <c r="B264">
        <v>848</v>
      </c>
      <c r="C264">
        <v>2</v>
      </c>
      <c r="D264" t="s">
        <v>27</v>
      </c>
      <c r="E264">
        <v>72</v>
      </c>
      <c r="F264" t="s">
        <v>59</v>
      </c>
      <c r="G264">
        <v>2516404.02</v>
      </c>
      <c r="H264">
        <v>6860411.7000000002</v>
      </c>
      <c r="I264" t="s">
        <v>74</v>
      </c>
      <c r="J264">
        <f t="shared" si="12"/>
        <v>25.975881261531729</v>
      </c>
      <c r="K264">
        <f t="shared" si="13"/>
        <v>62.092704826831209</v>
      </c>
    </row>
    <row r="265" spans="1:11" x14ac:dyDescent="0.2">
      <c r="A265">
        <v>1643</v>
      </c>
      <c r="B265">
        <v>824</v>
      </c>
      <c r="C265">
        <v>2</v>
      </c>
      <c r="D265" t="s">
        <v>26</v>
      </c>
      <c r="E265">
        <v>63</v>
      </c>
      <c r="F265" t="s">
        <v>59</v>
      </c>
      <c r="G265">
        <v>2516420.25</v>
      </c>
      <c r="H265">
        <v>6860385.6100000003</v>
      </c>
      <c r="I265" t="s">
        <v>74</v>
      </c>
      <c r="J265">
        <f t="shared" si="12"/>
        <v>34.900268535499123</v>
      </c>
      <c r="K265">
        <f t="shared" si="13"/>
        <v>32.691066917084271</v>
      </c>
    </row>
    <row r="266" spans="1:11" x14ac:dyDescent="0.2">
      <c r="A266">
        <v>1654</v>
      </c>
      <c r="B266">
        <v>208</v>
      </c>
      <c r="C266">
        <v>2</v>
      </c>
      <c r="D266">
        <v>21</v>
      </c>
      <c r="F266" t="s">
        <v>164</v>
      </c>
      <c r="G266">
        <v>2516386.4900000002</v>
      </c>
      <c r="H266">
        <v>6860389.2510000002</v>
      </c>
      <c r="I266" t="s">
        <v>54</v>
      </c>
      <c r="J266">
        <f t="shared" si="12"/>
        <v>3.2329727833700002</v>
      </c>
      <c r="K266">
        <f t="shared" si="13"/>
        <v>44.945733813040491</v>
      </c>
    </row>
    <row r="267" spans="1:11" x14ac:dyDescent="0.2">
      <c r="A267">
        <v>1732</v>
      </c>
      <c r="B267">
        <v>829</v>
      </c>
      <c r="C267">
        <v>2</v>
      </c>
      <c r="D267">
        <v>22</v>
      </c>
      <c r="F267" t="s">
        <v>77</v>
      </c>
      <c r="G267">
        <v>2516369.7200000002</v>
      </c>
      <c r="H267">
        <v>6860423.5199999996</v>
      </c>
      <c r="I267" t="s">
        <v>79</v>
      </c>
      <c r="J267">
        <f t="shared" si="12"/>
        <v>-4.096133467055509</v>
      </c>
      <c r="K267">
        <f t="shared" si="13"/>
        <v>82.387441339924536</v>
      </c>
    </row>
    <row r="268" spans="1:11" x14ac:dyDescent="0.2">
      <c r="A268">
        <v>1747</v>
      </c>
      <c r="B268">
        <v>857</v>
      </c>
      <c r="C268">
        <v>2</v>
      </c>
      <c r="D268">
        <v>22</v>
      </c>
      <c r="F268" t="s">
        <v>77</v>
      </c>
      <c r="G268">
        <v>2516391.56</v>
      </c>
      <c r="H268">
        <v>6860393.3899999997</v>
      </c>
      <c r="I268" t="s">
        <v>79</v>
      </c>
      <c r="J268">
        <f t="shared" si="12"/>
        <v>9.201468750043782</v>
      </c>
      <c r="K268">
        <f t="shared" si="13"/>
        <v>47.631488248942368</v>
      </c>
    </row>
    <row r="269" spans="1:11" x14ac:dyDescent="0.2">
      <c r="A269">
        <v>1673</v>
      </c>
      <c r="B269">
        <v>244</v>
      </c>
      <c r="C269">
        <v>1</v>
      </c>
      <c r="D269">
        <v>22</v>
      </c>
      <c r="F269" t="s">
        <v>77</v>
      </c>
      <c r="G269">
        <v>2516386.96</v>
      </c>
      <c r="H269">
        <v>6860416.8700000001</v>
      </c>
      <c r="I269" t="s">
        <v>79</v>
      </c>
      <c r="J269">
        <f t="shared" si="12"/>
        <v>10.835281128146999</v>
      </c>
      <c r="K269">
        <f t="shared" si="13"/>
        <v>71.501994258137202</v>
      </c>
    </row>
    <row r="270" spans="1:11" x14ac:dyDescent="0.2">
      <c r="A270">
        <v>1589</v>
      </c>
      <c r="B270">
        <v>84</v>
      </c>
      <c r="C270">
        <v>2</v>
      </c>
      <c r="D270">
        <v>22</v>
      </c>
      <c r="F270" t="s">
        <v>77</v>
      </c>
      <c r="G270">
        <v>2516407.59</v>
      </c>
      <c r="H270">
        <v>6860353.4800000004</v>
      </c>
      <c r="I270" t="s">
        <v>79</v>
      </c>
      <c r="J270">
        <f t="shared" si="12"/>
        <v>14.355791655420512</v>
      </c>
      <c r="K270">
        <f t="shared" si="13"/>
        <v>4.932519229560933</v>
      </c>
    </row>
    <row r="271" spans="1:11" x14ac:dyDescent="0.2">
      <c r="A271">
        <v>1644</v>
      </c>
      <c r="B271">
        <v>827</v>
      </c>
      <c r="C271">
        <v>2</v>
      </c>
      <c r="D271">
        <v>22</v>
      </c>
      <c r="F271" t="s">
        <v>77</v>
      </c>
      <c r="G271">
        <v>2516416.11</v>
      </c>
      <c r="H271">
        <v>6860380.5700000003</v>
      </c>
      <c r="I271" t="s">
        <v>79</v>
      </c>
      <c r="J271">
        <f t="shared" si="12"/>
        <v>29.596887627210087</v>
      </c>
      <c r="K271">
        <f t="shared" si="13"/>
        <v>28.89431159930956</v>
      </c>
    </row>
    <row r="272" spans="1:11" x14ac:dyDescent="0.2">
      <c r="A272">
        <v>1639</v>
      </c>
      <c r="B272">
        <v>809</v>
      </c>
      <c r="C272">
        <v>2</v>
      </c>
      <c r="D272">
        <v>22</v>
      </c>
      <c r="F272" t="s">
        <v>77</v>
      </c>
      <c r="G272">
        <v>2516426.36</v>
      </c>
      <c r="H272">
        <v>6860364.2300000004</v>
      </c>
      <c r="I272" t="s">
        <v>79</v>
      </c>
      <c r="J272">
        <f t="shared" si="12"/>
        <v>35.268524149736415</v>
      </c>
      <c r="K272">
        <f t="shared" si="13"/>
        <v>10.458188385589279</v>
      </c>
    </row>
    <row r="273" spans="1:11" x14ac:dyDescent="0.2">
      <c r="A273">
        <v>1729</v>
      </c>
      <c r="B273">
        <v>826</v>
      </c>
      <c r="C273">
        <v>2</v>
      </c>
      <c r="D273">
        <v>23</v>
      </c>
      <c r="F273" t="s">
        <v>125</v>
      </c>
      <c r="G273">
        <v>2516375.36</v>
      </c>
      <c r="H273">
        <v>6860425.1940000001</v>
      </c>
      <c r="I273" t="s">
        <v>54</v>
      </c>
      <c r="J273">
        <f t="shared" si="12"/>
        <v>1.7849512745430118</v>
      </c>
      <c r="K273">
        <f t="shared" si="13"/>
        <v>82.544661759402331</v>
      </c>
    </row>
    <row r="274" spans="1:11" x14ac:dyDescent="0.2">
      <c r="A274">
        <v>1728</v>
      </c>
      <c r="B274">
        <v>825</v>
      </c>
      <c r="C274">
        <v>2</v>
      </c>
      <c r="D274">
        <v>23</v>
      </c>
      <c r="F274" t="s">
        <v>125</v>
      </c>
      <c r="G274">
        <v>2516376.0970000001</v>
      </c>
      <c r="H274">
        <v>6860427.3190000001</v>
      </c>
      <c r="I274" t="s">
        <v>54</v>
      </c>
      <c r="J274">
        <f t="shared" si="12"/>
        <v>3.0468290795516282</v>
      </c>
      <c r="K274">
        <f t="shared" si="13"/>
        <v>84.406504503974944</v>
      </c>
    </row>
    <row r="275" spans="1:11" x14ac:dyDescent="0.2">
      <c r="A275">
        <v>1714</v>
      </c>
      <c r="B275">
        <v>810</v>
      </c>
      <c r="C275">
        <v>2</v>
      </c>
      <c r="D275">
        <v>23</v>
      </c>
      <c r="F275" t="s">
        <v>125</v>
      </c>
      <c r="G275">
        <v>2516392.1</v>
      </c>
      <c r="H275">
        <v>6860409.1900000004</v>
      </c>
      <c r="I275" t="s">
        <v>74</v>
      </c>
      <c r="J275">
        <f t="shared" si="12"/>
        <v>13.812409609088526</v>
      </c>
      <c r="K275">
        <f t="shared" si="13"/>
        <v>62.753354020664325</v>
      </c>
    </row>
    <row r="276" spans="1:11" x14ac:dyDescent="0.2">
      <c r="A276">
        <v>1724</v>
      </c>
      <c r="B276">
        <v>821</v>
      </c>
      <c r="C276">
        <v>2</v>
      </c>
      <c r="D276">
        <v>23</v>
      </c>
      <c r="F276" t="s">
        <v>125</v>
      </c>
      <c r="G276">
        <v>2516390.9440000001</v>
      </c>
      <c r="H276">
        <v>6860417.9469999997</v>
      </c>
      <c r="I276" t="s">
        <v>54</v>
      </c>
      <c r="J276">
        <f t="shared" si="12"/>
        <v>14.962277731715597</v>
      </c>
      <c r="K276">
        <f t="shared" si="13"/>
        <v>71.511161296914722</v>
      </c>
    </row>
    <row r="277" spans="1:11" x14ac:dyDescent="0.2">
      <c r="A277">
        <v>1689</v>
      </c>
      <c r="B277">
        <v>269</v>
      </c>
      <c r="C277">
        <v>2</v>
      </c>
      <c r="D277">
        <v>23</v>
      </c>
      <c r="F277" t="s">
        <v>125</v>
      </c>
      <c r="G277">
        <v>2516399.71</v>
      </c>
      <c r="H277">
        <v>6860414.9699999997</v>
      </c>
      <c r="I277" t="s">
        <v>54</v>
      </c>
      <c r="J277">
        <f t="shared" si="12"/>
        <v>22.659079227541412</v>
      </c>
      <c r="K277">
        <f t="shared" si="13"/>
        <v>66.366792362770994</v>
      </c>
    </row>
    <row r="278" spans="1:11" x14ac:dyDescent="0.2">
      <c r="A278">
        <v>1806</v>
      </c>
      <c r="B278">
        <v>459</v>
      </c>
      <c r="C278">
        <v>2</v>
      </c>
      <c r="D278">
        <v>23</v>
      </c>
      <c r="F278" t="s">
        <v>125</v>
      </c>
      <c r="G278">
        <v>2516395.89</v>
      </c>
      <c r="H278">
        <v>6860469.477</v>
      </c>
      <c r="I278" t="s">
        <v>54</v>
      </c>
      <c r="J278">
        <f t="shared" si="12"/>
        <v>33.076692262738121</v>
      </c>
      <c r="K278">
        <f t="shared" si="13"/>
        <v>120.00520012876619</v>
      </c>
    </row>
    <row r="279" spans="1:11" x14ac:dyDescent="0.2">
      <c r="A279">
        <v>1817</v>
      </c>
      <c r="B279">
        <v>494</v>
      </c>
      <c r="C279">
        <v>2</v>
      </c>
      <c r="D279">
        <v>23</v>
      </c>
      <c r="F279" t="s">
        <v>125</v>
      </c>
      <c r="G279">
        <v>2516398.4989999998</v>
      </c>
      <c r="H279">
        <v>6860474.4179999996</v>
      </c>
      <c r="I279" t="s">
        <v>54</v>
      </c>
      <c r="J279">
        <f t="shared" si="12"/>
        <v>36.875617645001022</v>
      </c>
      <c r="K279">
        <f t="shared" si="13"/>
        <v>124.10258074751872</v>
      </c>
    </row>
    <row r="280" spans="1:11" x14ac:dyDescent="0.2">
      <c r="A280">
        <v>1809</v>
      </c>
      <c r="B280">
        <v>463</v>
      </c>
      <c r="C280">
        <v>2</v>
      </c>
      <c r="D280">
        <v>23</v>
      </c>
      <c r="F280" t="s">
        <v>125</v>
      </c>
      <c r="G280">
        <v>2516394.8849999998</v>
      </c>
      <c r="H280">
        <v>6860475.2019999996</v>
      </c>
      <c r="I280" t="s">
        <v>54</v>
      </c>
      <c r="J280">
        <f t="shared" si="12"/>
        <v>33.587675840091272</v>
      </c>
      <c r="K280">
        <f t="shared" si="13"/>
        <v>125.79523862433089</v>
      </c>
    </row>
    <row r="281" spans="1:11" x14ac:dyDescent="0.2">
      <c r="A281">
        <v>1701</v>
      </c>
      <c r="B281">
        <v>294</v>
      </c>
      <c r="C281">
        <v>2</v>
      </c>
      <c r="D281">
        <v>23</v>
      </c>
      <c r="F281" t="s">
        <v>125</v>
      </c>
      <c r="G281">
        <v>2516407.27</v>
      </c>
      <c r="H281">
        <v>6860410.2589999996</v>
      </c>
      <c r="I281" t="s">
        <v>54</v>
      </c>
      <c r="J281">
        <f t="shared" si="12"/>
        <v>28.742181952829988</v>
      </c>
      <c r="K281">
        <f t="shared" si="13"/>
        <v>59.859643814011335</v>
      </c>
    </row>
    <row r="282" spans="1:11" x14ac:dyDescent="0.2">
      <c r="A282">
        <v>1770</v>
      </c>
      <c r="B282">
        <v>376</v>
      </c>
      <c r="C282">
        <v>2</v>
      </c>
      <c r="D282">
        <v>31</v>
      </c>
      <c r="F282" t="s">
        <v>62</v>
      </c>
      <c r="G282">
        <v>2516364.1979999999</v>
      </c>
      <c r="H282">
        <v>6860460.324</v>
      </c>
      <c r="I282" t="s">
        <v>54</v>
      </c>
      <c r="J282">
        <f t="shared" si="12"/>
        <v>9.5600255916266974E-2</v>
      </c>
      <c r="K282">
        <f t="shared" si="13"/>
        <v>119.36657421826659</v>
      </c>
    </row>
    <row r="283" spans="1:11" x14ac:dyDescent="0.2">
      <c r="A283">
        <v>1797</v>
      </c>
      <c r="B283">
        <v>437</v>
      </c>
      <c r="C283">
        <v>2</v>
      </c>
      <c r="D283">
        <v>31</v>
      </c>
      <c r="F283" t="s">
        <v>62</v>
      </c>
      <c r="G283">
        <v>2516385.7200000002</v>
      </c>
      <c r="H283">
        <v>6860479.46</v>
      </c>
      <c r="I283" t="s">
        <v>221</v>
      </c>
      <c r="J283">
        <f t="shared" si="12"/>
        <v>25.837017136710649</v>
      </c>
      <c r="K283">
        <f t="shared" si="13"/>
        <v>132.2802273412905</v>
      </c>
    </row>
    <row r="284" spans="1:11" x14ac:dyDescent="0.2">
      <c r="A284">
        <v>1606</v>
      </c>
      <c r="B284">
        <v>114</v>
      </c>
      <c r="C284">
        <v>2</v>
      </c>
      <c r="D284">
        <v>31</v>
      </c>
      <c r="F284" t="s">
        <v>62</v>
      </c>
      <c r="G284">
        <v>2516415.1069999998</v>
      </c>
      <c r="H284">
        <v>6860359.4380000001</v>
      </c>
      <c r="I284" t="s">
        <v>54</v>
      </c>
      <c r="J284">
        <f t="shared" si="12"/>
        <v>23.158699962254573</v>
      </c>
      <c r="K284">
        <f t="shared" si="13"/>
        <v>8.7419625402048418</v>
      </c>
    </row>
    <row r="285" spans="1:11" x14ac:dyDescent="0.2">
      <c r="A285">
        <v>1615</v>
      </c>
      <c r="B285">
        <v>128</v>
      </c>
      <c r="C285">
        <v>1</v>
      </c>
      <c r="D285">
        <v>31</v>
      </c>
      <c r="F285" t="s">
        <v>62</v>
      </c>
      <c r="G285">
        <v>2516410.8679999998</v>
      </c>
      <c r="H285">
        <v>6860385.4960000003</v>
      </c>
      <c r="I285" t="s">
        <v>54</v>
      </c>
      <c r="J285">
        <f t="shared" si="12"/>
        <v>25.808447061889261</v>
      </c>
      <c r="K285">
        <f t="shared" si="13"/>
        <v>35.009191654037515</v>
      </c>
    </row>
  </sheetData>
  <sortState xmlns:xlrd2="http://schemas.microsoft.com/office/spreadsheetml/2017/richdata2" ref="A2:K252">
    <sortCondition ref="C2:C252"/>
  </sortState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87"/>
  <sheetViews>
    <sheetView workbookViewId="0">
      <selection activeCell="T2" sqref="T2"/>
    </sheetView>
  </sheetViews>
  <sheetFormatPr defaultRowHeight="12.75" x14ac:dyDescent="0.2"/>
  <cols>
    <col min="1" max="1" width="18" bestFit="1" customWidth="1"/>
    <col min="2" max="2" width="5" style="8" bestFit="1" customWidth="1"/>
    <col min="3" max="3" width="4" style="8" bestFit="1" customWidth="1"/>
    <col min="4" max="5" width="3.28515625" style="8" bestFit="1" customWidth="1"/>
    <col min="6" max="6" width="4" style="8" bestFit="1" customWidth="1"/>
    <col min="7" max="7" width="4.5703125" style="8" bestFit="1" customWidth="1"/>
    <col min="8" max="8" width="3.28515625" style="8" bestFit="1" customWidth="1"/>
    <col min="9" max="9" width="7" style="8" bestFit="1" customWidth="1"/>
    <col min="10" max="10" width="3.28515625" style="8" bestFit="1" customWidth="1"/>
    <col min="11" max="11" width="4" style="8" bestFit="1" customWidth="1"/>
    <col min="12" max="12" width="3.28515625" style="8" bestFit="1" customWidth="1"/>
    <col min="13" max="13" width="4" style="8" bestFit="1" customWidth="1"/>
    <col min="14" max="14" width="9.140625" style="8"/>
    <col min="15" max="16" width="9.140625" style="20"/>
    <col min="17" max="19" width="9.140625" style="8"/>
  </cols>
  <sheetData>
    <row r="1" spans="1:19" ht="110.25" customHeight="1" x14ac:dyDescent="0.2">
      <c r="B1" s="6" t="s">
        <v>46</v>
      </c>
      <c r="C1" s="2" t="s">
        <v>17</v>
      </c>
      <c r="D1" s="2" t="s">
        <v>6</v>
      </c>
      <c r="E1" s="3" t="s">
        <v>1</v>
      </c>
      <c r="F1" s="3" t="s">
        <v>0</v>
      </c>
      <c r="G1" s="4" t="s">
        <v>2</v>
      </c>
      <c r="H1" s="6" t="s">
        <v>3</v>
      </c>
      <c r="I1" s="6" t="s">
        <v>18</v>
      </c>
      <c r="J1" s="6" t="s">
        <v>19</v>
      </c>
      <c r="K1" s="6" t="s">
        <v>7</v>
      </c>
      <c r="L1" s="6" t="s">
        <v>20</v>
      </c>
      <c r="M1" s="6" t="s">
        <v>21</v>
      </c>
      <c r="N1" s="6" t="s">
        <v>355</v>
      </c>
      <c r="O1" s="19" t="s">
        <v>351</v>
      </c>
      <c r="P1" s="19" t="s">
        <v>352</v>
      </c>
      <c r="Q1" s="6" t="s">
        <v>353</v>
      </c>
      <c r="R1" s="6" t="s">
        <v>354</v>
      </c>
      <c r="S1" s="6" t="s">
        <v>356</v>
      </c>
    </row>
    <row r="2" spans="1:19" x14ac:dyDescent="0.2">
      <c r="A2" s="18" t="s">
        <v>53</v>
      </c>
      <c r="B2" s="8">
        <v>1754</v>
      </c>
      <c r="C2" s="5">
        <v>333</v>
      </c>
      <c r="D2" s="5">
        <v>0</v>
      </c>
      <c r="E2" s="5">
        <v>2</v>
      </c>
      <c r="F2" s="5">
        <v>234</v>
      </c>
      <c r="G2" s="7">
        <v>19.733004269999999</v>
      </c>
      <c r="H2" s="5">
        <v>2</v>
      </c>
      <c r="I2" s="5">
        <v>11</v>
      </c>
      <c r="J2" s="5"/>
      <c r="K2" s="5">
        <v>236</v>
      </c>
      <c r="L2" s="5" t="s">
        <v>22</v>
      </c>
      <c r="M2" s="5"/>
      <c r="N2" s="8">
        <f>VLOOKUP($B2,lara_valinta!$A$2:$L$285,12,FALSE)</f>
        <v>0</v>
      </c>
    </row>
    <row r="3" spans="1:19" x14ac:dyDescent="0.2">
      <c r="A3" s="18" t="s">
        <v>55</v>
      </c>
      <c r="B3" s="8">
        <v>1755</v>
      </c>
      <c r="C3" s="5">
        <v>335</v>
      </c>
      <c r="D3" s="5">
        <v>0</v>
      </c>
      <c r="E3" s="5">
        <v>3</v>
      </c>
      <c r="F3" s="5">
        <v>259</v>
      </c>
      <c r="G3" s="7">
        <v>23.445004269999998</v>
      </c>
      <c r="H3" s="5">
        <v>3</v>
      </c>
      <c r="I3" s="5">
        <v>11</v>
      </c>
      <c r="J3" s="5"/>
      <c r="K3" s="5">
        <v>263</v>
      </c>
      <c r="N3" s="8">
        <f>VLOOKUP($B3,lara_valinta!$A$2:$L$285,12,FALSE)</f>
        <v>0</v>
      </c>
    </row>
    <row r="4" spans="1:19" x14ac:dyDescent="0.2">
      <c r="A4" s="18" t="s">
        <v>56</v>
      </c>
      <c r="B4" s="8">
        <v>1756</v>
      </c>
      <c r="C4" s="5">
        <v>337</v>
      </c>
      <c r="D4" s="5">
        <v>0</v>
      </c>
      <c r="E4" s="5">
        <v>2</v>
      </c>
      <c r="F4" s="5">
        <v>243</v>
      </c>
      <c r="G4" s="7">
        <v>21.268001219999999</v>
      </c>
      <c r="H4" s="5">
        <v>2</v>
      </c>
      <c r="I4" s="5">
        <v>11</v>
      </c>
      <c r="J4" s="5"/>
      <c r="K4" s="5">
        <v>253</v>
      </c>
      <c r="L4" s="5" t="s">
        <v>22</v>
      </c>
      <c r="N4" s="8">
        <f>VLOOKUP($B4,lara_valinta!$A$2:$L$285,12,FALSE)</f>
        <v>0</v>
      </c>
    </row>
    <row r="5" spans="1:19" x14ac:dyDescent="0.2">
      <c r="A5" s="18" t="s">
        <v>57</v>
      </c>
      <c r="B5" s="8">
        <v>1767</v>
      </c>
      <c r="C5" s="5">
        <v>370</v>
      </c>
      <c r="D5" s="5">
        <v>0</v>
      </c>
      <c r="E5" s="5">
        <v>2</v>
      </c>
      <c r="F5" s="5">
        <v>235</v>
      </c>
      <c r="G5" s="7">
        <v>22.647003659999999</v>
      </c>
      <c r="H5" s="5">
        <v>2</v>
      </c>
      <c r="I5" s="5">
        <v>11</v>
      </c>
      <c r="J5" s="5"/>
      <c r="K5" s="5">
        <v>255</v>
      </c>
      <c r="L5" s="5" t="s">
        <v>22</v>
      </c>
      <c r="N5" s="8">
        <f>VLOOKUP($B5,lara_valinta!$A$2:$L$285,12,FALSE)</f>
        <v>0</v>
      </c>
    </row>
    <row r="6" spans="1:19" x14ac:dyDescent="0.2">
      <c r="A6" s="18" t="s">
        <v>58</v>
      </c>
      <c r="B6" s="8">
        <v>1757</v>
      </c>
      <c r="C6" s="5">
        <v>339</v>
      </c>
      <c r="D6" s="5">
        <v>0</v>
      </c>
      <c r="E6" s="5">
        <v>2</v>
      </c>
      <c r="F6" s="5">
        <v>214</v>
      </c>
      <c r="G6" s="7">
        <v>19.85700916</v>
      </c>
      <c r="H6" s="5">
        <v>2</v>
      </c>
      <c r="I6" s="5">
        <v>11</v>
      </c>
      <c r="J6" s="5"/>
      <c r="K6" s="5">
        <v>224</v>
      </c>
      <c r="L6" s="5" t="s">
        <v>22</v>
      </c>
      <c r="N6" s="8">
        <f>VLOOKUP($B6,lara_valinta!$A$2:$L$285,12,FALSE)</f>
        <v>0</v>
      </c>
    </row>
    <row r="7" spans="1:19" x14ac:dyDescent="0.2">
      <c r="A7" s="18" t="s">
        <v>60</v>
      </c>
      <c r="B7" s="8">
        <v>1758</v>
      </c>
      <c r="C7" s="5">
        <v>341</v>
      </c>
      <c r="D7" s="5">
        <v>0</v>
      </c>
      <c r="E7" s="5">
        <v>2</v>
      </c>
      <c r="F7" s="5">
        <v>238</v>
      </c>
      <c r="G7" s="7">
        <v>21.721009769999998</v>
      </c>
      <c r="H7" s="5">
        <v>2</v>
      </c>
      <c r="I7" s="5" t="s">
        <v>23</v>
      </c>
      <c r="J7" s="5"/>
      <c r="K7" s="5">
        <v>257</v>
      </c>
      <c r="L7" s="5" t="s">
        <v>22</v>
      </c>
      <c r="N7" s="8">
        <f>VLOOKUP($B7,lara_valinta!$A$2:$L$285,12,FALSE)</f>
        <v>0</v>
      </c>
    </row>
    <row r="8" spans="1:19" x14ac:dyDescent="0.2">
      <c r="A8" s="18" t="s">
        <v>61</v>
      </c>
      <c r="B8" s="8">
        <v>1768</v>
      </c>
      <c r="C8" s="5">
        <v>374</v>
      </c>
      <c r="D8" s="5">
        <v>0</v>
      </c>
      <c r="E8" s="5">
        <v>2</v>
      </c>
      <c r="F8" s="5">
        <v>209</v>
      </c>
      <c r="G8" s="7">
        <v>21.371003049999999</v>
      </c>
      <c r="H8" s="5">
        <v>2</v>
      </c>
      <c r="I8" s="5" t="s">
        <v>23</v>
      </c>
      <c r="J8" s="5"/>
      <c r="K8" s="5">
        <v>215</v>
      </c>
      <c r="L8" s="5" t="s">
        <v>24</v>
      </c>
      <c r="N8" s="8">
        <f>VLOOKUP($B8,lara_valinta!$A$2:$L$285,12,FALSE)</f>
        <v>0</v>
      </c>
    </row>
    <row r="9" spans="1:19" x14ac:dyDescent="0.2">
      <c r="A9" s="18" t="s">
        <v>63</v>
      </c>
      <c r="B9" s="8">
        <v>1770</v>
      </c>
      <c r="C9" s="5">
        <v>376</v>
      </c>
      <c r="D9" s="5">
        <v>0</v>
      </c>
      <c r="E9" s="5">
        <v>2</v>
      </c>
      <c r="F9" s="5">
        <v>141</v>
      </c>
      <c r="G9" s="7">
        <v>14.965998170000001</v>
      </c>
      <c r="H9" s="5">
        <v>2</v>
      </c>
      <c r="I9" s="5">
        <v>31</v>
      </c>
      <c r="J9" s="5"/>
      <c r="K9" s="5"/>
      <c r="N9" s="8">
        <f>VLOOKUP($B9,lara_valinta!$A$2:$L$285,12,FALSE)</f>
        <v>0</v>
      </c>
    </row>
    <row r="10" spans="1:19" x14ac:dyDescent="0.2">
      <c r="A10" s="18" t="s">
        <v>64</v>
      </c>
      <c r="B10" s="8">
        <v>1759</v>
      </c>
      <c r="C10" s="5">
        <v>344</v>
      </c>
      <c r="D10" s="5">
        <v>0</v>
      </c>
      <c r="E10" s="5">
        <v>2</v>
      </c>
      <c r="F10" s="5">
        <v>248</v>
      </c>
      <c r="G10" s="7">
        <v>21.558007320000002</v>
      </c>
      <c r="H10" s="5">
        <v>2</v>
      </c>
      <c r="I10" s="5">
        <v>11</v>
      </c>
      <c r="J10" s="5"/>
      <c r="K10" s="5">
        <v>264</v>
      </c>
      <c r="L10" s="5" t="s">
        <v>24</v>
      </c>
      <c r="N10" s="8">
        <f>VLOOKUP($B10,lara_valinta!$A$2:$L$285,12,FALSE)</f>
        <v>0</v>
      </c>
    </row>
    <row r="11" spans="1:19" x14ac:dyDescent="0.2">
      <c r="A11" s="18" t="s">
        <v>65</v>
      </c>
      <c r="B11" s="8">
        <v>1760</v>
      </c>
      <c r="C11" s="5">
        <v>348</v>
      </c>
      <c r="D11" s="5">
        <v>0</v>
      </c>
      <c r="E11" s="5">
        <v>3</v>
      </c>
      <c r="F11" s="5">
        <v>274</v>
      </c>
      <c r="G11" s="7">
        <v>25.203001830000002</v>
      </c>
      <c r="H11" s="5">
        <v>3</v>
      </c>
      <c r="I11" s="5">
        <v>11</v>
      </c>
      <c r="J11" s="5"/>
      <c r="K11" s="5">
        <v>283</v>
      </c>
      <c r="N11" s="8">
        <f>VLOOKUP($B11,lara_valinta!$A$2:$L$285,12,FALSE)</f>
        <v>0</v>
      </c>
    </row>
    <row r="12" spans="1:19" x14ac:dyDescent="0.2">
      <c r="A12" s="18" t="s">
        <v>66</v>
      </c>
      <c r="B12" s="8">
        <v>1772</v>
      </c>
      <c r="C12" s="5">
        <v>381</v>
      </c>
      <c r="D12" s="5">
        <v>0</v>
      </c>
      <c r="E12" s="5">
        <v>2</v>
      </c>
      <c r="F12" s="5">
        <v>307</v>
      </c>
      <c r="G12" s="7">
        <v>22.42400305</v>
      </c>
      <c r="H12" s="5">
        <v>2</v>
      </c>
      <c r="I12" s="5">
        <v>11</v>
      </c>
      <c r="J12" s="5"/>
      <c r="K12" s="5">
        <v>324</v>
      </c>
      <c r="L12" s="5" t="s">
        <v>22</v>
      </c>
      <c r="N12" s="8">
        <f>VLOOKUP($B12,lara_valinta!$A$2:$L$285,12,FALSE)</f>
        <v>0</v>
      </c>
    </row>
    <row r="13" spans="1:19" x14ac:dyDescent="0.2">
      <c r="A13" s="18" t="s">
        <v>67</v>
      </c>
      <c r="B13" s="8">
        <v>1773</v>
      </c>
      <c r="C13" s="5">
        <v>384</v>
      </c>
      <c r="D13" s="5">
        <v>0</v>
      </c>
      <c r="E13" s="5">
        <v>2</v>
      </c>
      <c r="F13" s="5">
        <v>253</v>
      </c>
      <c r="G13" s="7">
        <v>22.719008540000001</v>
      </c>
      <c r="H13" s="5">
        <v>2</v>
      </c>
      <c r="I13" s="5" t="s">
        <v>23</v>
      </c>
      <c r="J13" s="5"/>
      <c r="K13" s="5">
        <v>262</v>
      </c>
      <c r="L13" s="5" t="s">
        <v>24</v>
      </c>
      <c r="N13" s="8">
        <f>VLOOKUP($B13,lara_valinta!$A$2:$L$285,12,FALSE)</f>
        <v>0</v>
      </c>
    </row>
    <row r="14" spans="1:19" x14ac:dyDescent="0.2">
      <c r="A14" s="18" t="s">
        <v>69</v>
      </c>
      <c r="B14" s="8">
        <v>1647</v>
      </c>
      <c r="C14" s="5">
        <v>188</v>
      </c>
      <c r="D14" s="5">
        <v>1</v>
      </c>
      <c r="E14" s="5">
        <v>3</v>
      </c>
      <c r="F14" s="5">
        <v>242</v>
      </c>
      <c r="G14" s="7">
        <v>22.971009160000001</v>
      </c>
      <c r="H14" s="5">
        <v>3</v>
      </c>
      <c r="I14" s="5">
        <v>11</v>
      </c>
      <c r="J14" s="5"/>
      <c r="K14" s="5">
        <v>258</v>
      </c>
      <c r="N14" s="8">
        <f>VLOOKUP($B14,lara_valinta!$A$2:$L$285,12,FALSE)</f>
        <v>0</v>
      </c>
    </row>
    <row r="15" spans="1:19" x14ac:dyDescent="0.2">
      <c r="A15" s="18" t="s">
        <v>70</v>
      </c>
      <c r="B15" s="8">
        <v>1648</v>
      </c>
      <c r="C15" s="5">
        <v>193</v>
      </c>
      <c r="D15" s="5">
        <v>1</v>
      </c>
      <c r="E15" s="5">
        <v>2</v>
      </c>
      <c r="F15" s="5">
        <v>269</v>
      </c>
      <c r="G15" s="7">
        <v>21.084007320000001</v>
      </c>
      <c r="H15" s="5">
        <v>2</v>
      </c>
      <c r="I15" s="5">
        <v>11</v>
      </c>
      <c r="J15" s="5"/>
      <c r="K15" s="5">
        <v>287</v>
      </c>
      <c r="L15" s="5" t="s">
        <v>22</v>
      </c>
      <c r="N15" s="8">
        <f>VLOOKUP($B15,lara_valinta!$A$2:$L$285,12,FALSE)</f>
        <v>0</v>
      </c>
    </row>
    <row r="16" spans="1:19" x14ac:dyDescent="0.2">
      <c r="A16" s="18" t="s">
        <v>71</v>
      </c>
      <c r="B16" s="8">
        <v>1753</v>
      </c>
      <c r="C16" s="5">
        <v>871</v>
      </c>
      <c r="D16" s="5">
        <v>1</v>
      </c>
      <c r="E16" s="5">
        <v>2</v>
      </c>
      <c r="F16" s="5">
        <v>117</v>
      </c>
      <c r="G16" s="7">
        <v>10.66500061</v>
      </c>
      <c r="H16" s="5">
        <v>2</v>
      </c>
      <c r="I16" s="5">
        <v>11</v>
      </c>
      <c r="J16" s="5"/>
      <c r="K16" s="5">
        <v>136</v>
      </c>
      <c r="L16" s="5" t="s">
        <v>22</v>
      </c>
      <c r="N16" s="8">
        <f>VLOOKUP($B16,lara_valinta!$A$2:$L$285,12,FALSE)</f>
        <v>0</v>
      </c>
    </row>
    <row r="17" spans="1:18" x14ac:dyDescent="0.2">
      <c r="A17" s="18" t="s">
        <v>72</v>
      </c>
      <c r="B17" s="8">
        <v>1649</v>
      </c>
      <c r="C17" s="5">
        <v>197</v>
      </c>
      <c r="D17" s="5">
        <v>1</v>
      </c>
      <c r="E17" s="5">
        <v>2</v>
      </c>
      <c r="F17" s="5">
        <v>246</v>
      </c>
      <c r="G17" s="7">
        <v>20.920999389999999</v>
      </c>
      <c r="H17" s="5">
        <v>2</v>
      </c>
      <c r="I17" s="5">
        <v>11</v>
      </c>
      <c r="J17" s="5"/>
      <c r="K17" s="5">
        <v>268</v>
      </c>
      <c r="L17" s="5" t="s">
        <v>22</v>
      </c>
      <c r="N17" s="8">
        <f>VLOOKUP($B17,lara_valinta!$A$2:$L$285,12,FALSE)</f>
        <v>0</v>
      </c>
    </row>
    <row r="18" spans="1:18" x14ac:dyDescent="0.2">
      <c r="A18" s="18" t="s">
        <v>73</v>
      </c>
      <c r="B18" s="8">
        <v>1735</v>
      </c>
      <c r="C18" s="5">
        <v>835</v>
      </c>
      <c r="D18" s="5">
        <v>1</v>
      </c>
      <c r="E18" s="5">
        <v>2</v>
      </c>
      <c r="F18" s="5">
        <v>90</v>
      </c>
      <c r="G18" s="7"/>
      <c r="H18" s="5">
        <v>2</v>
      </c>
      <c r="I18" s="5" t="s">
        <v>26</v>
      </c>
      <c r="J18" s="5"/>
      <c r="K18" s="5">
        <v>97</v>
      </c>
      <c r="L18" s="5" t="s">
        <v>22</v>
      </c>
      <c r="N18" s="8">
        <f>VLOOKUP($B18,lara_valinta!$A$2:$L$285,12,FALSE)</f>
        <v>0</v>
      </c>
    </row>
    <row r="19" spans="1:18" x14ac:dyDescent="0.2">
      <c r="A19" s="18" t="s">
        <v>75</v>
      </c>
      <c r="B19" s="8">
        <v>1734</v>
      </c>
      <c r="C19" s="5">
        <v>834</v>
      </c>
      <c r="D19" s="5">
        <v>1</v>
      </c>
      <c r="E19" s="5">
        <v>2</v>
      </c>
      <c r="F19" s="5">
        <v>65</v>
      </c>
      <c r="G19" s="7"/>
      <c r="H19" s="5">
        <v>2</v>
      </c>
      <c r="I19" s="5" t="s">
        <v>23</v>
      </c>
      <c r="J19" s="5"/>
      <c r="K19" s="5">
        <v>70</v>
      </c>
      <c r="L19" s="5" t="s">
        <v>22</v>
      </c>
      <c r="N19" s="8">
        <f>VLOOKUP($B19,lara_valinta!$A$2:$L$285,12,FALSE)</f>
        <v>0</v>
      </c>
    </row>
    <row r="20" spans="1:18" x14ac:dyDescent="0.2">
      <c r="A20" s="18" t="s">
        <v>76</v>
      </c>
      <c r="B20" s="8">
        <v>1650</v>
      </c>
      <c r="C20" s="5">
        <v>198</v>
      </c>
      <c r="D20" s="5">
        <v>1</v>
      </c>
      <c r="E20" s="5">
        <v>2</v>
      </c>
      <c r="F20" s="5">
        <v>284</v>
      </c>
      <c r="G20" s="7">
        <v>21.884003660000001</v>
      </c>
      <c r="H20" s="5">
        <v>2</v>
      </c>
      <c r="I20" s="5">
        <v>11</v>
      </c>
      <c r="J20" s="5"/>
      <c r="K20" s="5">
        <v>302</v>
      </c>
      <c r="L20" s="5" t="s">
        <v>22</v>
      </c>
      <c r="N20" s="8">
        <f>VLOOKUP($B20,lara_valinta!$A$2:$L$285,12,FALSE)</f>
        <v>0</v>
      </c>
    </row>
    <row r="21" spans="1:18" x14ac:dyDescent="0.2">
      <c r="A21" s="18" t="s">
        <v>78</v>
      </c>
      <c r="B21" s="8">
        <v>1732</v>
      </c>
      <c r="C21" s="5">
        <v>829</v>
      </c>
      <c r="D21" s="5">
        <v>1</v>
      </c>
      <c r="E21" s="5">
        <v>2</v>
      </c>
      <c r="F21" s="5">
        <v>78</v>
      </c>
      <c r="G21" s="7"/>
      <c r="H21" s="5">
        <v>2</v>
      </c>
      <c r="I21" s="5">
        <v>22</v>
      </c>
      <c r="J21" s="5"/>
      <c r="K21" s="5"/>
      <c r="M21" s="8">
        <v>2.5</v>
      </c>
      <c r="N21" s="8">
        <f>VLOOKUP($B21,lara_valinta!$A$2:$L$285,12,FALSE)</f>
        <v>0</v>
      </c>
    </row>
    <row r="22" spans="1:18" x14ac:dyDescent="0.2">
      <c r="A22" s="18" t="s">
        <v>80</v>
      </c>
      <c r="B22" s="8">
        <v>1733</v>
      </c>
      <c r="C22" s="5">
        <v>833</v>
      </c>
      <c r="D22" s="5">
        <v>1</v>
      </c>
      <c r="E22" s="5">
        <v>2</v>
      </c>
      <c r="F22" s="5">
        <v>161</v>
      </c>
      <c r="G22" s="7">
        <v>13.3800116</v>
      </c>
      <c r="H22" s="5">
        <v>2</v>
      </c>
      <c r="I22" s="5">
        <v>11</v>
      </c>
      <c r="J22" s="5"/>
      <c r="K22" s="5">
        <v>182</v>
      </c>
      <c r="L22" s="5" t="s">
        <v>24</v>
      </c>
      <c r="N22" s="8">
        <f>VLOOKUP($B22,lara_valinta!$A$2:$L$285,12,FALSE)</f>
        <v>0</v>
      </c>
    </row>
    <row r="23" spans="1:18" x14ac:dyDescent="0.2">
      <c r="A23" s="18" t="s">
        <v>81</v>
      </c>
      <c r="B23" s="8">
        <v>1731</v>
      </c>
      <c r="C23" s="5">
        <v>828</v>
      </c>
      <c r="D23" s="5">
        <v>1</v>
      </c>
      <c r="E23" s="5">
        <v>2</v>
      </c>
      <c r="F23" s="5">
        <v>69</v>
      </c>
      <c r="G23" s="7">
        <v>6.0729981689999999</v>
      </c>
      <c r="H23" s="5">
        <v>2</v>
      </c>
      <c r="I23" s="5">
        <v>11</v>
      </c>
      <c r="J23" s="5"/>
      <c r="K23" s="5">
        <v>83</v>
      </c>
      <c r="L23" s="5" t="s">
        <v>22</v>
      </c>
      <c r="N23" s="8">
        <f>VLOOKUP($B23,lara_valinta!$A$2:$L$285,12,FALSE)</f>
        <v>0</v>
      </c>
    </row>
    <row r="24" spans="1:18" x14ac:dyDescent="0.2">
      <c r="A24" s="18" t="s">
        <v>82</v>
      </c>
      <c r="B24" s="8">
        <v>1748</v>
      </c>
      <c r="C24" s="5">
        <v>860</v>
      </c>
      <c r="D24" s="5">
        <v>1</v>
      </c>
      <c r="E24" s="5">
        <v>2</v>
      </c>
      <c r="F24" s="5">
        <v>97</v>
      </c>
      <c r="G24" s="7">
        <v>10.12500732</v>
      </c>
      <c r="H24" s="5">
        <v>2</v>
      </c>
      <c r="I24" s="5">
        <v>11</v>
      </c>
      <c r="J24" s="5"/>
      <c r="K24" s="5">
        <v>108</v>
      </c>
      <c r="L24" s="5" t="s">
        <v>22</v>
      </c>
      <c r="N24" s="8">
        <f>VLOOKUP($B24,lara_valinta!$A$2:$L$285,12,FALSE)</f>
        <v>1</v>
      </c>
      <c r="O24" s="20">
        <v>7.9</v>
      </c>
      <c r="P24" s="20">
        <v>3.1</v>
      </c>
      <c r="Q24" s="8">
        <v>0</v>
      </c>
      <c r="R24" s="8">
        <v>1</v>
      </c>
    </row>
    <row r="25" spans="1:18" x14ac:dyDescent="0.2">
      <c r="A25" s="18" t="s">
        <v>83</v>
      </c>
      <c r="B25" s="8">
        <v>1838</v>
      </c>
      <c r="C25" s="5">
        <v>837</v>
      </c>
      <c r="D25" s="5">
        <v>1</v>
      </c>
      <c r="E25" s="5">
        <v>2</v>
      </c>
      <c r="F25" s="5">
        <v>122</v>
      </c>
      <c r="G25" s="7">
        <v>10.309010990000001</v>
      </c>
      <c r="H25" s="5">
        <v>2</v>
      </c>
      <c r="I25" s="5">
        <v>11</v>
      </c>
      <c r="J25" s="5"/>
      <c r="K25" s="5">
        <v>138</v>
      </c>
      <c r="L25" s="5" t="s">
        <v>22</v>
      </c>
      <c r="N25" s="8">
        <f>VLOOKUP($B25,lara_valinta!$A$2:$L$285,12,FALSE)</f>
        <v>0</v>
      </c>
    </row>
    <row r="26" spans="1:18" x14ac:dyDescent="0.2">
      <c r="A26" s="18" t="s">
        <v>84</v>
      </c>
      <c r="B26" s="8">
        <v>1819</v>
      </c>
      <c r="C26" s="5">
        <v>801</v>
      </c>
      <c r="D26" s="5">
        <v>1</v>
      </c>
      <c r="E26" s="5">
        <v>2</v>
      </c>
      <c r="F26" s="5">
        <v>144</v>
      </c>
      <c r="G26" s="7">
        <v>14.22100732</v>
      </c>
      <c r="H26" s="5">
        <v>2</v>
      </c>
      <c r="I26" s="5">
        <v>11</v>
      </c>
      <c r="J26" s="5"/>
      <c r="K26" s="5">
        <v>155</v>
      </c>
      <c r="L26" s="5" t="s">
        <v>22</v>
      </c>
      <c r="N26" s="8">
        <f>VLOOKUP($B26,lara_valinta!$A$2:$L$285,12,FALSE)</f>
        <v>0</v>
      </c>
    </row>
    <row r="27" spans="1:18" x14ac:dyDescent="0.2">
      <c r="A27" s="18" t="s">
        <v>85</v>
      </c>
      <c r="B27" s="8">
        <v>1836</v>
      </c>
      <c r="C27" s="5">
        <v>835</v>
      </c>
      <c r="D27" s="5">
        <v>1</v>
      </c>
      <c r="E27" s="5">
        <v>2</v>
      </c>
      <c r="F27" s="5">
        <v>183</v>
      </c>
      <c r="G27" s="7">
        <v>16.989003660000002</v>
      </c>
      <c r="H27" s="5">
        <v>2</v>
      </c>
      <c r="I27" s="5" t="s">
        <v>23</v>
      </c>
      <c r="J27" s="5"/>
      <c r="K27" s="5">
        <v>202</v>
      </c>
      <c r="L27" s="5" t="s">
        <v>24</v>
      </c>
      <c r="N27" s="8">
        <f>VLOOKUP($B27,lara_valinta!$A$2:$L$285,12,FALSE)</f>
        <v>0</v>
      </c>
    </row>
    <row r="28" spans="1:18" x14ac:dyDescent="0.2">
      <c r="A28" s="18" t="s">
        <v>86</v>
      </c>
      <c r="B28" s="8">
        <v>1762</v>
      </c>
      <c r="C28" s="5">
        <v>359</v>
      </c>
      <c r="D28" s="5">
        <v>1</v>
      </c>
      <c r="E28" s="5">
        <v>4</v>
      </c>
      <c r="F28" s="5">
        <v>246</v>
      </c>
      <c r="G28" s="7">
        <v>22.977004269999998</v>
      </c>
      <c r="H28" s="5">
        <v>3</v>
      </c>
      <c r="I28" s="5">
        <v>11</v>
      </c>
      <c r="J28" s="5"/>
      <c r="K28" s="5">
        <v>262</v>
      </c>
      <c r="N28" s="8">
        <f>VLOOKUP($B28,lara_valinta!$A$2:$L$285,12,FALSE)</f>
        <v>0</v>
      </c>
    </row>
    <row r="29" spans="1:18" x14ac:dyDescent="0.2">
      <c r="A29" s="18" t="s">
        <v>87</v>
      </c>
      <c r="B29" s="8">
        <v>1763</v>
      </c>
      <c r="C29" s="5">
        <v>362</v>
      </c>
      <c r="D29" s="5">
        <v>1</v>
      </c>
      <c r="E29" s="5">
        <v>2</v>
      </c>
      <c r="F29" s="5">
        <v>278</v>
      </c>
      <c r="G29" s="7">
        <v>22.636998779999999</v>
      </c>
      <c r="H29" s="5">
        <v>2</v>
      </c>
      <c r="I29" s="5" t="s">
        <v>23</v>
      </c>
      <c r="J29" s="5"/>
      <c r="K29" s="5">
        <v>290</v>
      </c>
      <c r="L29" s="5" t="s">
        <v>24</v>
      </c>
      <c r="N29" s="8">
        <f>VLOOKUP($B29,lara_valinta!$A$2:$L$285,12,FALSE)</f>
        <v>0</v>
      </c>
    </row>
    <row r="30" spans="1:18" x14ac:dyDescent="0.2">
      <c r="A30" s="18" t="s">
        <v>88</v>
      </c>
      <c r="B30" s="8">
        <v>1764</v>
      </c>
      <c r="C30" s="5">
        <v>364</v>
      </c>
      <c r="D30" s="5">
        <v>1</v>
      </c>
      <c r="E30" s="5">
        <v>2</v>
      </c>
      <c r="F30" s="5">
        <v>320</v>
      </c>
      <c r="G30" s="7">
        <v>23.126006100000001</v>
      </c>
      <c r="H30" s="5">
        <v>2</v>
      </c>
      <c r="I30" s="5">
        <v>11</v>
      </c>
      <c r="J30" s="5"/>
      <c r="K30" s="5">
        <v>342</v>
      </c>
      <c r="L30" s="5" t="s">
        <v>24</v>
      </c>
      <c r="N30" s="8">
        <f>VLOOKUP($B30,lara_valinta!$A$2:$L$285,12,FALSE)</f>
        <v>1</v>
      </c>
      <c r="P30" s="20">
        <v>4.2</v>
      </c>
      <c r="Q30" s="8">
        <v>1</v>
      </c>
      <c r="R30" s="8">
        <v>0</v>
      </c>
    </row>
    <row r="31" spans="1:18" x14ac:dyDescent="0.2">
      <c r="A31" s="18" t="s">
        <v>89</v>
      </c>
      <c r="B31" s="8">
        <v>1765</v>
      </c>
      <c r="C31" s="5">
        <v>367</v>
      </c>
      <c r="D31" s="5">
        <v>1</v>
      </c>
      <c r="E31" s="5">
        <v>2</v>
      </c>
      <c r="F31" s="5">
        <v>273</v>
      </c>
      <c r="G31" s="7">
        <v>23.528011599999999</v>
      </c>
      <c r="H31" s="5">
        <v>2</v>
      </c>
      <c r="I31" s="5">
        <v>11</v>
      </c>
      <c r="J31" s="5"/>
      <c r="K31" s="5">
        <v>292</v>
      </c>
      <c r="L31" s="5" t="s">
        <v>22</v>
      </c>
      <c r="N31" s="8">
        <f>VLOOKUP($B31,lara_valinta!$A$2:$L$285,12,FALSE)</f>
        <v>1</v>
      </c>
      <c r="P31" s="20">
        <v>7.8</v>
      </c>
      <c r="Q31" s="8">
        <v>0</v>
      </c>
      <c r="R31" s="8">
        <v>1</v>
      </c>
    </row>
    <row r="32" spans="1:18" x14ac:dyDescent="0.2">
      <c r="A32" s="18" t="s">
        <v>90</v>
      </c>
      <c r="B32" s="8">
        <v>1766</v>
      </c>
      <c r="C32" s="5">
        <v>368</v>
      </c>
      <c r="D32" s="5">
        <v>1</v>
      </c>
      <c r="E32" s="5">
        <v>2</v>
      </c>
      <c r="F32" s="5">
        <v>214</v>
      </c>
      <c r="G32" s="7">
        <v>22.35900732</v>
      </c>
      <c r="H32" s="5">
        <v>2</v>
      </c>
      <c r="I32" s="5">
        <v>11</v>
      </c>
      <c r="J32" s="5"/>
      <c r="K32" s="5">
        <v>233</v>
      </c>
      <c r="L32" s="5" t="s">
        <v>22</v>
      </c>
      <c r="N32" s="8">
        <f>VLOOKUP($B32,lara_valinta!$A$2:$L$285,12,FALSE)</f>
        <v>1</v>
      </c>
      <c r="P32" s="20">
        <v>4.5999999999999996</v>
      </c>
      <c r="Q32" s="8">
        <v>1</v>
      </c>
      <c r="R32" s="8">
        <v>1</v>
      </c>
    </row>
    <row r="33" spans="1:18" x14ac:dyDescent="0.2">
      <c r="A33" s="18" t="s">
        <v>91</v>
      </c>
      <c r="B33" s="8">
        <v>1769</v>
      </c>
      <c r="C33" s="5">
        <v>375</v>
      </c>
      <c r="D33" s="5">
        <v>1</v>
      </c>
      <c r="E33" s="5">
        <v>2</v>
      </c>
      <c r="F33" s="5">
        <v>202</v>
      </c>
      <c r="G33" s="7">
        <v>20.204000610000001</v>
      </c>
      <c r="H33" s="5">
        <v>2</v>
      </c>
      <c r="I33" s="5">
        <v>11</v>
      </c>
      <c r="J33" s="5"/>
      <c r="K33" s="5">
        <v>222</v>
      </c>
      <c r="L33" s="5" t="s">
        <v>22</v>
      </c>
      <c r="N33" s="8">
        <f>VLOOKUP($B33,lara_valinta!$A$2:$L$285,12,FALSE)</f>
        <v>1</v>
      </c>
      <c r="P33" s="20">
        <v>7.5</v>
      </c>
      <c r="Q33" s="8">
        <v>0</v>
      </c>
      <c r="R33" s="8">
        <v>0</v>
      </c>
    </row>
    <row r="34" spans="1:18" x14ac:dyDescent="0.2">
      <c r="A34" s="18" t="s">
        <v>92</v>
      </c>
      <c r="B34" s="8">
        <v>1779</v>
      </c>
      <c r="C34" s="5">
        <v>407</v>
      </c>
      <c r="D34" s="5">
        <v>1</v>
      </c>
      <c r="E34" s="5">
        <v>2</v>
      </c>
      <c r="F34" s="5">
        <v>228</v>
      </c>
      <c r="G34" s="7">
        <v>21.300004269999999</v>
      </c>
      <c r="H34" s="5">
        <v>2</v>
      </c>
      <c r="I34" s="5">
        <v>11</v>
      </c>
      <c r="J34" s="5"/>
      <c r="K34" s="5">
        <v>238</v>
      </c>
      <c r="L34" s="5" t="s">
        <v>24</v>
      </c>
      <c r="N34" s="8">
        <f>VLOOKUP($B34,lara_valinta!$A$2:$L$285,12,FALSE)</f>
        <v>1</v>
      </c>
      <c r="P34" s="20">
        <v>4.5999999999999996</v>
      </c>
      <c r="Q34" s="8">
        <v>1</v>
      </c>
      <c r="R34" s="8">
        <v>1</v>
      </c>
    </row>
    <row r="35" spans="1:18" x14ac:dyDescent="0.2">
      <c r="A35" s="18" t="s">
        <v>93</v>
      </c>
      <c r="B35" s="8">
        <v>1820</v>
      </c>
      <c r="C35" s="5">
        <v>808</v>
      </c>
      <c r="D35" s="5">
        <v>1</v>
      </c>
      <c r="E35" s="5">
        <v>2</v>
      </c>
      <c r="F35" s="5">
        <v>97</v>
      </c>
      <c r="G35" s="7">
        <v>8.2730109859999992</v>
      </c>
      <c r="H35" s="5">
        <v>2</v>
      </c>
      <c r="I35" s="5">
        <v>11</v>
      </c>
      <c r="J35" s="5"/>
      <c r="K35" s="5">
        <v>107</v>
      </c>
      <c r="L35" s="5" t="s">
        <v>22</v>
      </c>
      <c r="N35" s="8">
        <f>VLOOKUP($B35,lara_valinta!$A$2:$L$285,12,FALSE)</f>
        <v>0</v>
      </c>
    </row>
    <row r="36" spans="1:18" x14ac:dyDescent="0.2">
      <c r="A36" s="18" t="s">
        <v>94</v>
      </c>
      <c r="B36" s="8">
        <v>1780</v>
      </c>
      <c r="C36" s="5">
        <v>408</v>
      </c>
      <c r="D36" s="5">
        <v>1</v>
      </c>
      <c r="E36" s="5">
        <v>2</v>
      </c>
      <c r="F36" s="5">
        <v>138</v>
      </c>
      <c r="G36" s="7">
        <v>10.48099878</v>
      </c>
      <c r="H36" s="5">
        <v>2</v>
      </c>
      <c r="I36" s="5" t="s">
        <v>27</v>
      </c>
      <c r="J36" s="5"/>
      <c r="K36" s="5">
        <v>146</v>
      </c>
      <c r="L36" s="5" t="s">
        <v>22</v>
      </c>
      <c r="N36" s="8">
        <f>VLOOKUP($B36,lara_valinta!$A$2:$L$285,12,FALSE)</f>
        <v>0</v>
      </c>
    </row>
    <row r="37" spans="1:18" x14ac:dyDescent="0.2">
      <c r="A37" s="18" t="s">
        <v>95</v>
      </c>
      <c r="B37" s="8">
        <v>1771</v>
      </c>
      <c r="C37" s="5">
        <v>380</v>
      </c>
      <c r="D37" s="5">
        <v>1</v>
      </c>
      <c r="E37" s="5">
        <v>2</v>
      </c>
      <c r="F37" s="5">
        <v>217</v>
      </c>
      <c r="G37" s="7">
        <v>17.687000609999998</v>
      </c>
      <c r="H37" s="5">
        <v>2</v>
      </c>
      <c r="I37" s="5" t="s">
        <v>23</v>
      </c>
      <c r="J37" s="5"/>
      <c r="K37" s="5">
        <v>232</v>
      </c>
      <c r="L37" s="5" t="s">
        <v>24</v>
      </c>
      <c r="N37" s="8">
        <f>VLOOKUP($B37,lara_valinta!$A$2:$L$285,12,FALSE)</f>
        <v>0</v>
      </c>
    </row>
    <row r="38" spans="1:18" x14ac:dyDescent="0.2">
      <c r="A38" s="18" t="s">
        <v>96</v>
      </c>
      <c r="B38" s="8">
        <v>1821</v>
      </c>
      <c r="C38" s="5">
        <v>809</v>
      </c>
      <c r="D38" s="5">
        <v>1</v>
      </c>
      <c r="E38" s="5">
        <v>2</v>
      </c>
      <c r="F38" s="5">
        <v>207</v>
      </c>
      <c r="G38" s="7">
        <v>17.314001829999999</v>
      </c>
      <c r="H38" s="5">
        <v>2</v>
      </c>
      <c r="I38" s="5" t="s">
        <v>23</v>
      </c>
      <c r="J38" s="5"/>
      <c r="K38" s="5">
        <v>223</v>
      </c>
      <c r="L38" s="5" t="s">
        <v>24</v>
      </c>
      <c r="N38" s="8">
        <f>VLOOKUP($B38,lara_valinta!$A$2:$L$285,12,FALSE)</f>
        <v>0</v>
      </c>
    </row>
    <row r="39" spans="1:18" x14ac:dyDescent="0.2">
      <c r="A39" s="18" t="s">
        <v>97</v>
      </c>
      <c r="B39" s="8">
        <v>1782</v>
      </c>
      <c r="C39" s="5">
        <v>412</v>
      </c>
      <c r="D39" s="5">
        <v>1</v>
      </c>
      <c r="E39" s="5">
        <v>2</v>
      </c>
      <c r="F39" s="5">
        <v>302</v>
      </c>
      <c r="G39" s="7">
        <v>22.819002439999998</v>
      </c>
      <c r="H39" s="5">
        <v>2</v>
      </c>
      <c r="I39" s="5">
        <v>11</v>
      </c>
      <c r="J39" s="5"/>
      <c r="K39" s="5">
        <v>311</v>
      </c>
      <c r="L39" s="5" t="s">
        <v>24</v>
      </c>
      <c r="N39" s="8">
        <f>VLOOKUP($B39,lara_valinta!$A$2:$L$285,12,FALSE)</f>
        <v>0</v>
      </c>
    </row>
    <row r="40" spans="1:18" x14ac:dyDescent="0.2">
      <c r="A40" s="18" t="s">
        <v>98</v>
      </c>
      <c r="B40" s="8">
        <v>1783</v>
      </c>
      <c r="C40" s="5">
        <v>413</v>
      </c>
      <c r="D40" s="5">
        <v>1</v>
      </c>
      <c r="E40" s="5">
        <v>2</v>
      </c>
      <c r="F40" s="5">
        <v>212</v>
      </c>
      <c r="G40" s="7">
        <v>17.688010989999999</v>
      </c>
      <c r="H40" s="5">
        <v>2</v>
      </c>
      <c r="I40" s="5" t="s">
        <v>23</v>
      </c>
      <c r="J40" s="5"/>
      <c r="K40" s="5">
        <v>220</v>
      </c>
      <c r="L40" s="5" t="s">
        <v>22</v>
      </c>
      <c r="N40" s="8">
        <f>VLOOKUP($B40,lara_valinta!$A$2:$L$285,12,FALSE)</f>
        <v>0</v>
      </c>
    </row>
    <row r="41" spans="1:18" x14ac:dyDescent="0.2">
      <c r="A41" s="18" t="s">
        <v>100</v>
      </c>
      <c r="B41" s="8">
        <v>1559</v>
      </c>
      <c r="C41" s="5">
        <v>15</v>
      </c>
      <c r="D41" s="5">
        <v>2</v>
      </c>
      <c r="E41" s="5">
        <v>2</v>
      </c>
      <c r="F41" s="5">
        <v>327</v>
      </c>
      <c r="G41" s="7">
        <v>22.493001830000001</v>
      </c>
      <c r="H41" s="5">
        <v>2</v>
      </c>
      <c r="I41" s="5">
        <v>11</v>
      </c>
      <c r="J41" s="5"/>
      <c r="K41" s="5">
        <v>348</v>
      </c>
      <c r="L41" s="5" t="s">
        <v>24</v>
      </c>
      <c r="N41" s="8">
        <f>VLOOKUP($B41,lara_valinta!$A$2:$L$285,12,FALSE)</f>
        <v>0</v>
      </c>
    </row>
    <row r="42" spans="1:18" x14ac:dyDescent="0.2">
      <c r="A42" s="18" t="s">
        <v>101</v>
      </c>
      <c r="B42" s="8">
        <v>1560</v>
      </c>
      <c r="C42" s="5">
        <v>21</v>
      </c>
      <c r="D42" s="5">
        <v>2</v>
      </c>
      <c r="E42" s="5">
        <v>2</v>
      </c>
      <c r="F42" s="5">
        <v>238</v>
      </c>
      <c r="G42" s="7">
        <v>22.028998779999998</v>
      </c>
      <c r="H42" s="5">
        <v>2</v>
      </c>
      <c r="I42" s="5">
        <v>11</v>
      </c>
      <c r="J42" s="5"/>
      <c r="K42" s="5">
        <v>252</v>
      </c>
      <c r="L42" s="5" t="s">
        <v>28</v>
      </c>
      <c r="N42" s="8">
        <f>VLOOKUP($B42,lara_valinta!$A$2:$L$285,12,FALSE)</f>
        <v>0</v>
      </c>
    </row>
    <row r="43" spans="1:18" x14ac:dyDescent="0.2">
      <c r="A43" s="18" t="s">
        <v>102</v>
      </c>
      <c r="B43" s="8">
        <v>1562</v>
      </c>
      <c r="C43" s="5">
        <v>25</v>
      </c>
      <c r="D43" s="5">
        <v>2</v>
      </c>
      <c r="E43" s="5">
        <v>2</v>
      </c>
      <c r="F43" s="5">
        <v>261</v>
      </c>
      <c r="G43" s="7">
        <v>20.479004270000001</v>
      </c>
      <c r="H43" s="5">
        <v>2</v>
      </c>
      <c r="I43" s="5">
        <v>11</v>
      </c>
      <c r="J43" s="5"/>
      <c r="K43" s="5">
        <v>277</v>
      </c>
      <c r="L43" s="5" t="s">
        <v>22</v>
      </c>
      <c r="N43" s="8">
        <f>VLOOKUP($B43,lara_valinta!$A$2:$L$285,12,FALSE)</f>
        <v>0</v>
      </c>
    </row>
    <row r="44" spans="1:18" x14ac:dyDescent="0.2">
      <c r="A44" s="18" t="s">
        <v>103</v>
      </c>
      <c r="B44" s="8">
        <v>1563</v>
      </c>
      <c r="C44" s="5">
        <v>26</v>
      </c>
      <c r="D44" s="5">
        <v>2</v>
      </c>
      <c r="E44" s="5">
        <v>2</v>
      </c>
      <c r="F44" s="5">
        <v>185</v>
      </c>
      <c r="G44" s="7">
        <v>18.267004270000001</v>
      </c>
      <c r="H44" s="5">
        <v>2</v>
      </c>
      <c r="I44" s="5">
        <v>11</v>
      </c>
      <c r="J44" s="5"/>
      <c r="K44" s="5">
        <v>199</v>
      </c>
      <c r="L44" s="5" t="s">
        <v>22</v>
      </c>
      <c r="N44" s="8">
        <f>VLOOKUP($B44,lara_valinta!$A$2:$L$285,12,FALSE)</f>
        <v>0</v>
      </c>
    </row>
    <row r="45" spans="1:18" x14ac:dyDescent="0.2">
      <c r="A45" s="18" t="s">
        <v>104</v>
      </c>
      <c r="B45" s="8">
        <v>1579</v>
      </c>
      <c r="C45" s="5">
        <v>63</v>
      </c>
      <c r="D45" s="5">
        <v>2</v>
      </c>
      <c r="E45" s="5">
        <v>2</v>
      </c>
      <c r="F45" s="5">
        <v>220</v>
      </c>
      <c r="G45" s="7">
        <v>19.727007929999999</v>
      </c>
      <c r="H45" s="5">
        <v>2</v>
      </c>
      <c r="I45" s="5">
        <v>11</v>
      </c>
      <c r="J45" s="5"/>
      <c r="K45" s="5">
        <v>237</v>
      </c>
      <c r="L45" s="5" t="s">
        <v>22</v>
      </c>
      <c r="N45" s="8">
        <f>VLOOKUP($B45,lara_valinta!$A$2:$L$285,12,FALSE)</f>
        <v>0</v>
      </c>
    </row>
    <row r="46" spans="1:18" x14ac:dyDescent="0.2">
      <c r="A46" s="18" t="s">
        <v>105</v>
      </c>
      <c r="B46" s="8">
        <v>1641</v>
      </c>
      <c r="C46" s="5">
        <v>818</v>
      </c>
      <c r="D46" s="5">
        <v>2</v>
      </c>
      <c r="E46" s="5">
        <v>2</v>
      </c>
      <c r="F46" s="5">
        <v>223</v>
      </c>
      <c r="G46" s="7">
        <v>18.188003049999999</v>
      </c>
      <c r="H46" s="5">
        <v>2</v>
      </c>
      <c r="I46" s="5" t="s">
        <v>23</v>
      </c>
      <c r="J46" s="5"/>
      <c r="K46" s="5">
        <v>244</v>
      </c>
      <c r="L46" s="5" t="s">
        <v>24</v>
      </c>
      <c r="N46" s="8">
        <f>VLOOKUP($B46,lara_valinta!$A$2:$L$285,12,FALSE)</f>
        <v>0</v>
      </c>
    </row>
    <row r="47" spans="1:18" x14ac:dyDescent="0.2">
      <c r="A47" s="18" t="s">
        <v>106</v>
      </c>
      <c r="B47" s="8">
        <v>1652</v>
      </c>
      <c r="C47" s="5">
        <v>206</v>
      </c>
      <c r="D47" s="5">
        <v>2</v>
      </c>
      <c r="E47" s="5">
        <v>2</v>
      </c>
      <c r="F47" s="5">
        <v>233</v>
      </c>
      <c r="G47" s="7">
        <v>20.3800116</v>
      </c>
      <c r="H47" s="5">
        <v>2</v>
      </c>
      <c r="I47" s="5">
        <v>11</v>
      </c>
      <c r="J47" s="5"/>
      <c r="K47" s="5">
        <v>249</v>
      </c>
      <c r="L47" s="5" t="s">
        <v>24</v>
      </c>
      <c r="N47" s="8">
        <f>VLOOKUP($B47,lara_valinta!$A$2:$L$285,12,FALSE)</f>
        <v>0</v>
      </c>
    </row>
    <row r="48" spans="1:18" x14ac:dyDescent="0.2">
      <c r="A48" s="18" t="s">
        <v>107</v>
      </c>
      <c r="B48" s="8">
        <v>1646</v>
      </c>
      <c r="C48" s="5">
        <v>182</v>
      </c>
      <c r="D48" s="5">
        <v>2</v>
      </c>
      <c r="E48" s="5">
        <v>2</v>
      </c>
      <c r="F48" s="5">
        <v>283</v>
      </c>
      <c r="G48" s="7">
        <v>23.577007930000001</v>
      </c>
      <c r="H48" s="5">
        <v>2</v>
      </c>
      <c r="I48" s="5">
        <v>11</v>
      </c>
      <c r="J48" s="5"/>
      <c r="K48" s="5">
        <v>301</v>
      </c>
      <c r="L48" s="5" t="s">
        <v>24</v>
      </c>
      <c r="N48" s="8">
        <f>VLOOKUP($B48,lara_valinta!$A$2:$L$285,12,FALSE)</f>
        <v>0</v>
      </c>
    </row>
    <row r="49" spans="1:18" x14ac:dyDescent="0.2">
      <c r="A49" s="18" t="s">
        <v>108</v>
      </c>
      <c r="B49" s="8">
        <v>1655</v>
      </c>
      <c r="C49" s="5">
        <v>209</v>
      </c>
      <c r="D49" s="5">
        <v>2</v>
      </c>
      <c r="E49" s="5">
        <v>2</v>
      </c>
      <c r="F49" s="5">
        <v>193</v>
      </c>
      <c r="G49" s="7">
        <v>19.499011599999999</v>
      </c>
      <c r="H49" s="5">
        <v>2</v>
      </c>
      <c r="I49" s="5">
        <v>11</v>
      </c>
      <c r="J49" s="5"/>
      <c r="K49" s="5">
        <v>211</v>
      </c>
      <c r="L49" s="5" t="s">
        <v>24</v>
      </c>
      <c r="N49" s="8">
        <f>VLOOKUP($B49,lara_valinta!$A$2:$L$285,12,FALSE)</f>
        <v>1</v>
      </c>
      <c r="P49" s="20">
        <v>10.1</v>
      </c>
      <c r="Q49" s="8">
        <v>0</v>
      </c>
      <c r="R49" s="8">
        <v>0</v>
      </c>
    </row>
    <row r="50" spans="1:18" x14ac:dyDescent="0.2">
      <c r="A50" s="18" t="s">
        <v>109</v>
      </c>
      <c r="B50" s="8">
        <v>1656</v>
      </c>
      <c r="C50" s="5">
        <v>211</v>
      </c>
      <c r="D50" s="5">
        <v>2</v>
      </c>
      <c r="E50" s="5">
        <v>2</v>
      </c>
      <c r="F50" s="5">
        <v>282</v>
      </c>
      <c r="G50" s="7">
        <v>23.396997559999999</v>
      </c>
      <c r="H50" s="5">
        <v>2</v>
      </c>
      <c r="I50" s="5">
        <v>11</v>
      </c>
      <c r="J50" s="5"/>
      <c r="K50" s="5">
        <v>293</v>
      </c>
      <c r="L50" s="5" t="s">
        <v>24</v>
      </c>
      <c r="N50" s="8">
        <f>VLOOKUP($B50,lara_valinta!$A$2:$L$285,12,FALSE)</f>
        <v>0</v>
      </c>
    </row>
    <row r="51" spans="1:18" x14ac:dyDescent="0.2">
      <c r="A51" s="18" t="s">
        <v>110</v>
      </c>
      <c r="B51" s="8">
        <v>1746</v>
      </c>
      <c r="C51" s="5">
        <v>856</v>
      </c>
      <c r="D51" s="5">
        <v>2</v>
      </c>
      <c r="E51" s="5">
        <v>2</v>
      </c>
      <c r="F51" s="5">
        <v>81</v>
      </c>
      <c r="G51" s="7"/>
      <c r="H51" s="5">
        <v>2</v>
      </c>
      <c r="I51" s="5">
        <v>11</v>
      </c>
      <c r="J51" s="5"/>
      <c r="K51" s="5">
        <v>88</v>
      </c>
      <c r="L51" s="5" t="s">
        <v>22</v>
      </c>
      <c r="N51" s="8">
        <f>VLOOKUP($B51,lara_valinta!$A$2:$L$285,12,FALSE)</f>
        <v>0</v>
      </c>
    </row>
    <row r="52" spans="1:18" x14ac:dyDescent="0.2">
      <c r="A52" s="18" t="s">
        <v>111</v>
      </c>
      <c r="B52" s="8">
        <v>1658</v>
      </c>
      <c r="C52" s="5">
        <v>213</v>
      </c>
      <c r="D52" s="5">
        <v>2</v>
      </c>
      <c r="E52" s="5">
        <v>2</v>
      </c>
      <c r="F52" s="5">
        <v>290</v>
      </c>
      <c r="G52" s="7">
        <v>22.086003659999999</v>
      </c>
      <c r="H52" s="5">
        <v>2</v>
      </c>
      <c r="I52" s="5">
        <v>11</v>
      </c>
      <c r="J52" s="5"/>
      <c r="K52" s="5">
        <v>308</v>
      </c>
      <c r="L52" s="5" t="s">
        <v>22</v>
      </c>
      <c r="N52" s="8">
        <f>VLOOKUP($B52,lara_valinta!$A$2:$L$285,12,FALSE)</f>
        <v>1</v>
      </c>
      <c r="P52" s="20">
        <v>5</v>
      </c>
      <c r="Q52" s="8">
        <v>0</v>
      </c>
      <c r="R52" s="8">
        <v>1</v>
      </c>
    </row>
    <row r="53" spans="1:18" x14ac:dyDescent="0.2">
      <c r="A53" s="18" t="s">
        <v>112</v>
      </c>
      <c r="B53" s="8">
        <v>1659</v>
      </c>
      <c r="C53" s="5">
        <v>214</v>
      </c>
      <c r="D53" s="5">
        <v>2</v>
      </c>
      <c r="E53" s="5">
        <v>2</v>
      </c>
      <c r="F53" s="5">
        <v>259</v>
      </c>
      <c r="G53" s="7">
        <v>21.337009160000001</v>
      </c>
      <c r="H53" s="5">
        <v>2</v>
      </c>
      <c r="I53" s="5">
        <v>11</v>
      </c>
      <c r="J53" s="5"/>
      <c r="K53" s="5">
        <v>282</v>
      </c>
      <c r="L53" s="5" t="s">
        <v>22</v>
      </c>
      <c r="N53" s="8">
        <f>VLOOKUP($B53,lara_valinta!$A$2:$L$285,12,FALSE)</f>
        <v>0</v>
      </c>
    </row>
    <row r="54" spans="1:18" x14ac:dyDescent="0.2">
      <c r="A54" s="18" t="s">
        <v>113</v>
      </c>
      <c r="B54" s="8">
        <v>1660</v>
      </c>
      <c r="C54" s="5">
        <v>215</v>
      </c>
      <c r="D54" s="5">
        <v>2</v>
      </c>
      <c r="E54" s="5">
        <v>3</v>
      </c>
      <c r="F54" s="5">
        <v>190</v>
      </c>
      <c r="G54" s="7">
        <v>20.925001219999999</v>
      </c>
      <c r="H54" s="5">
        <v>3</v>
      </c>
      <c r="I54" s="5">
        <v>11</v>
      </c>
      <c r="J54" s="5"/>
      <c r="K54" s="5">
        <v>209</v>
      </c>
      <c r="N54" s="8">
        <f>VLOOKUP($B54,lara_valinta!$A$2:$L$285,12,FALSE)</f>
        <v>1</v>
      </c>
      <c r="P54" s="20">
        <v>12</v>
      </c>
      <c r="Q54" s="8">
        <v>1</v>
      </c>
      <c r="R54" s="8">
        <v>0</v>
      </c>
    </row>
    <row r="55" spans="1:18" x14ac:dyDescent="0.2">
      <c r="A55" s="18" t="s">
        <v>114</v>
      </c>
      <c r="B55" s="8">
        <v>1661</v>
      </c>
      <c r="C55" s="5">
        <v>216</v>
      </c>
      <c r="D55" s="5">
        <v>2</v>
      </c>
      <c r="E55" s="5">
        <v>2</v>
      </c>
      <c r="F55" s="5">
        <v>301</v>
      </c>
      <c r="G55" s="7">
        <v>21.96300244</v>
      </c>
      <c r="H55" s="5">
        <v>2</v>
      </c>
      <c r="I55" s="5" t="s">
        <v>23</v>
      </c>
      <c r="J55" s="5"/>
      <c r="K55" s="5">
        <v>296</v>
      </c>
      <c r="L55" s="5" t="s">
        <v>22</v>
      </c>
      <c r="N55" s="8">
        <f>VLOOKUP($B55,lara_valinta!$A$2:$L$285,12,FALSE)</f>
        <v>0</v>
      </c>
    </row>
    <row r="56" spans="1:18" x14ac:dyDescent="0.2">
      <c r="A56" s="18" t="s">
        <v>115</v>
      </c>
      <c r="B56" s="8">
        <v>1717</v>
      </c>
      <c r="C56" s="5">
        <v>813</v>
      </c>
      <c r="D56" s="5">
        <v>2</v>
      </c>
      <c r="E56" s="5">
        <v>2</v>
      </c>
      <c r="F56" s="5">
        <v>123</v>
      </c>
      <c r="G56" s="7">
        <v>13.128011600000001</v>
      </c>
      <c r="H56" s="5">
        <v>2</v>
      </c>
      <c r="I56" s="5" t="s">
        <v>23</v>
      </c>
      <c r="J56" s="5"/>
      <c r="K56" s="5">
        <v>137</v>
      </c>
      <c r="L56" s="5" t="s">
        <v>22</v>
      </c>
      <c r="N56" s="8">
        <f>VLOOKUP($B56,lara_valinta!$A$2:$L$285,12,FALSE)</f>
        <v>1</v>
      </c>
      <c r="P56" s="20">
        <v>4.5999999999999996</v>
      </c>
      <c r="Q56" s="8">
        <v>0</v>
      </c>
      <c r="R56" s="8">
        <v>1</v>
      </c>
    </row>
    <row r="57" spans="1:18" x14ac:dyDescent="0.2">
      <c r="A57" s="18" t="s">
        <v>116</v>
      </c>
      <c r="B57" s="8">
        <v>1718</v>
      </c>
      <c r="C57" s="5">
        <v>814</v>
      </c>
      <c r="D57" s="5">
        <v>2</v>
      </c>
      <c r="E57" s="5">
        <v>2</v>
      </c>
      <c r="F57" s="5">
        <v>203</v>
      </c>
      <c r="G57" s="7">
        <v>14.75500549</v>
      </c>
      <c r="H57" s="5">
        <v>2</v>
      </c>
      <c r="I57" s="5">
        <v>11</v>
      </c>
      <c r="J57" s="5"/>
      <c r="K57" s="5">
        <v>219</v>
      </c>
      <c r="L57" s="5" t="s">
        <v>22</v>
      </c>
      <c r="N57" s="8">
        <f>VLOOKUP($B57,lara_valinta!$A$2:$L$285,12,FALSE)</f>
        <v>1</v>
      </c>
      <c r="P57" s="20">
        <v>4.5</v>
      </c>
      <c r="Q57" s="8">
        <v>0</v>
      </c>
      <c r="R57" s="8">
        <v>1</v>
      </c>
    </row>
    <row r="58" spans="1:18" x14ac:dyDescent="0.2">
      <c r="A58" s="18" t="s">
        <v>117</v>
      </c>
      <c r="B58" s="8">
        <v>1720</v>
      </c>
      <c r="C58" s="5">
        <v>817</v>
      </c>
      <c r="D58" s="5">
        <v>2</v>
      </c>
      <c r="E58" s="5">
        <v>2</v>
      </c>
      <c r="F58" s="5">
        <v>145</v>
      </c>
      <c r="G58" s="7">
        <v>13.15400122</v>
      </c>
      <c r="H58" s="5">
        <v>2</v>
      </c>
      <c r="I58" s="5">
        <v>11</v>
      </c>
      <c r="J58" s="5"/>
      <c r="K58" s="5">
        <v>163</v>
      </c>
      <c r="L58" s="5" t="s">
        <v>24</v>
      </c>
      <c r="N58" s="8">
        <f>VLOOKUP($B58,lara_valinta!$A$2:$L$285,12,FALSE)</f>
        <v>1</v>
      </c>
      <c r="P58" s="20">
        <v>4.5999999999999996</v>
      </c>
      <c r="Q58" s="8">
        <v>0</v>
      </c>
      <c r="R58" s="8">
        <v>1</v>
      </c>
    </row>
    <row r="59" spans="1:18" x14ac:dyDescent="0.2">
      <c r="A59" s="18" t="s">
        <v>118</v>
      </c>
      <c r="B59" s="8">
        <v>1662</v>
      </c>
      <c r="C59" s="5">
        <v>219</v>
      </c>
      <c r="D59" s="5">
        <v>2</v>
      </c>
      <c r="E59" s="5">
        <v>2</v>
      </c>
      <c r="F59" s="5">
        <v>325</v>
      </c>
      <c r="G59" s="7">
        <v>24.157998169999999</v>
      </c>
      <c r="H59" s="5">
        <v>2</v>
      </c>
      <c r="I59" s="5">
        <v>11</v>
      </c>
      <c r="J59" s="5"/>
      <c r="K59" s="5">
        <v>343</v>
      </c>
      <c r="L59" s="5" t="s">
        <v>22</v>
      </c>
      <c r="N59" s="8">
        <f>VLOOKUP($B59,lara_valinta!$A$2:$L$285,12,FALSE)</f>
        <v>0</v>
      </c>
    </row>
    <row r="60" spans="1:18" x14ac:dyDescent="0.2">
      <c r="A60" s="18" t="s">
        <v>119</v>
      </c>
      <c r="B60" s="8">
        <v>1663</v>
      </c>
      <c r="C60" s="5">
        <v>220</v>
      </c>
      <c r="D60" s="5">
        <v>2</v>
      </c>
      <c r="E60" s="5">
        <v>2</v>
      </c>
      <c r="F60" s="5">
        <v>293</v>
      </c>
      <c r="G60" s="7">
        <v>22.472007319999999</v>
      </c>
      <c r="H60" s="5">
        <v>2</v>
      </c>
      <c r="I60" s="5">
        <v>11</v>
      </c>
      <c r="J60" s="5"/>
      <c r="K60" s="5">
        <v>307</v>
      </c>
      <c r="L60" s="5" t="s">
        <v>24</v>
      </c>
      <c r="N60" s="8">
        <f>VLOOKUP($B60,lara_valinta!$A$2:$L$285,12,FALSE)</f>
        <v>1</v>
      </c>
      <c r="P60" s="20">
        <v>5.0999999999999996</v>
      </c>
      <c r="Q60" s="8">
        <v>0</v>
      </c>
      <c r="R60" s="8">
        <v>1</v>
      </c>
    </row>
    <row r="61" spans="1:18" x14ac:dyDescent="0.2">
      <c r="A61" s="18" t="s">
        <v>120</v>
      </c>
      <c r="B61" s="8">
        <v>1664</v>
      </c>
      <c r="C61" s="5">
        <v>221</v>
      </c>
      <c r="D61" s="5">
        <v>2</v>
      </c>
      <c r="E61" s="5">
        <v>2</v>
      </c>
      <c r="F61" s="5">
        <v>205</v>
      </c>
      <c r="G61" s="7">
        <v>20.626000000000001</v>
      </c>
      <c r="H61" s="5">
        <v>2</v>
      </c>
      <c r="I61" s="5">
        <v>11</v>
      </c>
      <c r="J61" s="5"/>
      <c r="K61" s="5">
        <v>220</v>
      </c>
      <c r="L61" s="5" t="s">
        <v>24</v>
      </c>
      <c r="N61" s="8">
        <f>VLOOKUP($B61,lara_valinta!$A$2:$L$285,12,FALSE)</f>
        <v>1</v>
      </c>
      <c r="P61" s="20">
        <v>5.8</v>
      </c>
      <c r="Q61" s="8">
        <v>1</v>
      </c>
      <c r="R61" s="8">
        <v>0</v>
      </c>
    </row>
    <row r="62" spans="1:18" x14ac:dyDescent="0.2">
      <c r="A62" s="18" t="s">
        <v>121</v>
      </c>
      <c r="B62" s="8">
        <v>1665</v>
      </c>
      <c r="C62" s="5">
        <v>223</v>
      </c>
      <c r="D62" s="5">
        <v>2</v>
      </c>
      <c r="E62" s="5">
        <v>2</v>
      </c>
      <c r="F62" s="5">
        <v>266</v>
      </c>
      <c r="G62" s="7">
        <v>23.512011600000001</v>
      </c>
      <c r="H62" s="5">
        <v>2</v>
      </c>
      <c r="I62" s="5">
        <v>11</v>
      </c>
      <c r="J62" s="5"/>
      <c r="K62" s="5">
        <v>280</v>
      </c>
      <c r="L62" s="5" t="s">
        <v>24</v>
      </c>
      <c r="N62" s="8">
        <f>VLOOKUP($B62,lara_valinta!$A$2:$L$285,12,FALSE)</f>
        <v>1</v>
      </c>
      <c r="P62" s="20">
        <v>7</v>
      </c>
      <c r="Q62" s="8">
        <v>0</v>
      </c>
      <c r="R62" s="8">
        <v>1</v>
      </c>
    </row>
    <row r="63" spans="1:18" x14ac:dyDescent="0.2">
      <c r="A63" s="18" t="s">
        <v>122</v>
      </c>
      <c r="B63" s="8">
        <v>1666</v>
      </c>
      <c r="C63" s="5">
        <v>225</v>
      </c>
      <c r="D63" s="5">
        <v>2</v>
      </c>
      <c r="E63" s="5">
        <v>4</v>
      </c>
      <c r="F63" s="5">
        <v>234</v>
      </c>
      <c r="G63" s="7">
        <v>18.414999999999999</v>
      </c>
      <c r="H63" s="5">
        <v>4</v>
      </c>
      <c r="I63" s="5" t="s">
        <v>23</v>
      </c>
      <c r="J63" s="5"/>
      <c r="K63" s="5">
        <v>239</v>
      </c>
      <c r="N63" s="8">
        <f>VLOOKUP($B63,lara_valinta!$A$2:$L$285,12,FALSE)</f>
        <v>1</v>
      </c>
      <c r="P63" s="20">
        <v>10.9</v>
      </c>
      <c r="Q63" s="8">
        <v>1</v>
      </c>
      <c r="R63" s="8">
        <v>1</v>
      </c>
    </row>
    <row r="64" spans="1:18" x14ac:dyDescent="0.2">
      <c r="A64" s="18" t="s">
        <v>123</v>
      </c>
      <c r="B64" s="8">
        <v>1676</v>
      </c>
      <c r="C64" s="5">
        <v>248</v>
      </c>
      <c r="D64" s="5">
        <v>2</v>
      </c>
      <c r="E64" s="5">
        <v>2</v>
      </c>
      <c r="F64" s="5">
        <v>263</v>
      </c>
      <c r="G64" s="7">
        <v>23.005999389999999</v>
      </c>
      <c r="H64" s="5">
        <v>2</v>
      </c>
      <c r="I64" s="5">
        <v>11</v>
      </c>
      <c r="J64" s="5"/>
      <c r="K64" s="5">
        <v>280</v>
      </c>
      <c r="L64" s="5" t="s">
        <v>24</v>
      </c>
      <c r="N64" s="8">
        <f>VLOOKUP($B64,lara_valinta!$A$2:$L$285,12,FALSE)</f>
        <v>1</v>
      </c>
      <c r="P64" s="20">
        <v>6.9</v>
      </c>
      <c r="Q64" s="8">
        <v>0</v>
      </c>
      <c r="R64" s="8">
        <v>1</v>
      </c>
    </row>
    <row r="65" spans="1:18" x14ac:dyDescent="0.2">
      <c r="A65" s="18" t="s">
        <v>124</v>
      </c>
      <c r="B65" s="8">
        <v>1730</v>
      </c>
      <c r="C65" s="5">
        <v>827</v>
      </c>
      <c r="D65" s="5">
        <v>2</v>
      </c>
      <c r="E65" s="5">
        <v>2</v>
      </c>
      <c r="F65" s="5">
        <v>79</v>
      </c>
      <c r="G65" s="7">
        <v>9.6890067139999996</v>
      </c>
      <c r="H65" s="5">
        <v>2</v>
      </c>
      <c r="I65" s="5" t="s">
        <v>27</v>
      </c>
      <c r="J65" s="5"/>
      <c r="K65" s="5">
        <v>86</v>
      </c>
      <c r="L65" s="5" t="s">
        <v>22</v>
      </c>
      <c r="N65" s="8">
        <f>VLOOKUP($B65,lara_valinta!$A$2:$L$285,12,FALSE)</f>
        <v>1</v>
      </c>
      <c r="O65" s="20">
        <v>8</v>
      </c>
      <c r="P65" s="20">
        <v>3.9</v>
      </c>
      <c r="Q65" s="8">
        <v>0</v>
      </c>
      <c r="R65" s="8">
        <v>0</v>
      </c>
    </row>
    <row r="66" spans="1:18" x14ac:dyDescent="0.2">
      <c r="A66" s="18" t="s">
        <v>126</v>
      </c>
      <c r="B66" s="8">
        <v>1729</v>
      </c>
      <c r="C66" s="5">
        <v>826</v>
      </c>
      <c r="D66" s="5">
        <v>2</v>
      </c>
      <c r="E66" s="5">
        <v>2</v>
      </c>
      <c r="F66" s="5">
        <v>160</v>
      </c>
      <c r="G66" s="7">
        <v>13.128006709999999</v>
      </c>
      <c r="H66" s="5">
        <v>2</v>
      </c>
      <c r="I66" s="5">
        <v>23</v>
      </c>
      <c r="J66" s="5"/>
      <c r="K66" s="5"/>
      <c r="N66" s="8">
        <f>VLOOKUP($B66,lara_valinta!$A$2:$L$285,12,FALSE)</f>
        <v>0</v>
      </c>
    </row>
    <row r="67" spans="1:18" x14ac:dyDescent="0.2">
      <c r="A67" s="18" t="s">
        <v>127</v>
      </c>
      <c r="B67" s="8">
        <v>1679</v>
      </c>
      <c r="C67" s="5">
        <v>252</v>
      </c>
      <c r="D67" s="5">
        <v>2</v>
      </c>
      <c r="E67" s="5">
        <v>2</v>
      </c>
      <c r="F67" s="5">
        <v>242</v>
      </c>
      <c r="G67" s="7">
        <v>21.580010380000001</v>
      </c>
      <c r="H67" s="5">
        <v>2</v>
      </c>
      <c r="I67" s="5">
        <v>11</v>
      </c>
      <c r="J67" s="5"/>
      <c r="K67" s="5">
        <v>262</v>
      </c>
      <c r="L67" s="5" t="s">
        <v>22</v>
      </c>
      <c r="N67" s="8">
        <f>VLOOKUP($B67,lara_valinta!$A$2:$L$285,12,FALSE)</f>
        <v>1</v>
      </c>
      <c r="P67" s="20">
        <v>8.4</v>
      </c>
      <c r="Q67" s="8">
        <v>0</v>
      </c>
      <c r="R67" s="8">
        <v>1</v>
      </c>
    </row>
    <row r="68" spans="1:18" x14ac:dyDescent="0.2">
      <c r="A68" s="18" t="s">
        <v>128</v>
      </c>
      <c r="B68" s="8">
        <v>1728</v>
      </c>
      <c r="C68" s="5">
        <v>825</v>
      </c>
      <c r="D68" s="5">
        <v>2</v>
      </c>
      <c r="E68" s="5">
        <v>2</v>
      </c>
      <c r="F68" s="5">
        <v>114</v>
      </c>
      <c r="G68" s="7">
        <v>12.68800549</v>
      </c>
      <c r="H68" s="5">
        <v>2</v>
      </c>
      <c r="I68" s="5">
        <v>23</v>
      </c>
      <c r="J68" s="5"/>
      <c r="K68" s="5"/>
      <c r="N68" s="8">
        <f>VLOOKUP($B68,lara_valinta!$A$2:$L$285,12,FALSE)</f>
        <v>0</v>
      </c>
    </row>
    <row r="69" spans="1:18" x14ac:dyDescent="0.2">
      <c r="A69" s="18" t="s">
        <v>129</v>
      </c>
      <c r="B69" s="8">
        <v>1727</v>
      </c>
      <c r="C69" s="5">
        <v>824</v>
      </c>
      <c r="D69" s="5">
        <v>2</v>
      </c>
      <c r="E69" s="5">
        <v>2</v>
      </c>
      <c r="F69" s="5">
        <v>104</v>
      </c>
      <c r="G69" s="7">
        <v>10.12500183</v>
      </c>
      <c r="H69" s="5">
        <v>2</v>
      </c>
      <c r="I69" s="5">
        <v>11</v>
      </c>
      <c r="J69" s="5"/>
      <c r="K69" s="5">
        <v>108</v>
      </c>
      <c r="L69" s="5" t="s">
        <v>22</v>
      </c>
      <c r="N69" s="8">
        <f>VLOOKUP($B69,lara_valinta!$A$2:$L$285,12,FALSE)</f>
        <v>1</v>
      </c>
      <c r="O69" s="20">
        <v>11.5</v>
      </c>
      <c r="P69" s="20">
        <v>2.6</v>
      </c>
      <c r="Q69" s="8">
        <v>0</v>
      </c>
      <c r="R69" s="8">
        <v>0</v>
      </c>
    </row>
    <row r="70" spans="1:18" x14ac:dyDescent="0.2">
      <c r="A70" s="18" t="s">
        <v>130</v>
      </c>
      <c r="B70" s="8">
        <v>1726</v>
      </c>
      <c r="C70" s="5">
        <v>823</v>
      </c>
      <c r="D70" s="5">
        <v>2</v>
      </c>
      <c r="E70" s="5">
        <v>2</v>
      </c>
      <c r="F70" s="5">
        <v>124</v>
      </c>
      <c r="G70" s="7">
        <v>12.90401099</v>
      </c>
      <c r="H70" s="5">
        <v>2</v>
      </c>
      <c r="I70" s="5">
        <v>11</v>
      </c>
      <c r="J70" s="5"/>
      <c r="K70" s="5">
        <v>128</v>
      </c>
      <c r="L70" s="5" t="s">
        <v>22</v>
      </c>
      <c r="N70" s="8">
        <f>VLOOKUP($B70,lara_valinta!$A$2:$L$285,12,FALSE)</f>
        <v>1</v>
      </c>
      <c r="P70" s="20">
        <v>5.7</v>
      </c>
      <c r="Q70" s="8">
        <v>1</v>
      </c>
      <c r="R70" s="8">
        <v>1</v>
      </c>
    </row>
    <row r="71" spans="1:18" x14ac:dyDescent="0.2">
      <c r="A71" s="18" t="s">
        <v>131</v>
      </c>
      <c r="B71" s="8">
        <v>1761</v>
      </c>
      <c r="C71" s="5">
        <v>357</v>
      </c>
      <c r="D71" s="5">
        <v>2</v>
      </c>
      <c r="E71" s="5">
        <v>3</v>
      </c>
      <c r="F71" s="5">
        <v>335</v>
      </c>
      <c r="G71" s="7">
        <v>23.30900183</v>
      </c>
      <c r="H71" s="5">
        <v>3</v>
      </c>
      <c r="I71" s="5">
        <v>11</v>
      </c>
      <c r="J71" s="5"/>
      <c r="K71" s="5">
        <v>321</v>
      </c>
      <c r="N71" s="8">
        <f>VLOOKUP($B71,lara_valinta!$A$2:$L$285,12,FALSE)</f>
        <v>1</v>
      </c>
      <c r="P71" s="20">
        <v>11</v>
      </c>
      <c r="Q71" s="8">
        <v>0</v>
      </c>
      <c r="R71" s="8">
        <v>1</v>
      </c>
    </row>
    <row r="72" spans="1:18" x14ac:dyDescent="0.2">
      <c r="A72" s="18" t="s">
        <v>132</v>
      </c>
      <c r="B72" s="8">
        <v>1822</v>
      </c>
      <c r="C72" s="5">
        <v>810</v>
      </c>
      <c r="D72" s="5">
        <v>2</v>
      </c>
      <c r="E72" s="5">
        <v>2</v>
      </c>
      <c r="F72" s="5">
        <v>121</v>
      </c>
      <c r="G72" s="7">
        <v>10.44600488</v>
      </c>
      <c r="H72" s="5">
        <v>2</v>
      </c>
      <c r="I72" s="5">
        <v>11</v>
      </c>
      <c r="J72" s="5"/>
      <c r="K72" s="5">
        <v>133</v>
      </c>
      <c r="L72" s="5" t="s">
        <v>22</v>
      </c>
      <c r="N72" s="8">
        <f>VLOOKUP($B72,lara_valinta!$A$2:$L$285,12,FALSE)</f>
        <v>1</v>
      </c>
      <c r="P72" s="20">
        <v>4.5999999999999996</v>
      </c>
      <c r="Q72" s="8">
        <v>1</v>
      </c>
      <c r="R72" s="8">
        <v>1</v>
      </c>
    </row>
    <row r="73" spans="1:18" x14ac:dyDescent="0.2">
      <c r="A73" s="18" t="s">
        <v>133</v>
      </c>
      <c r="B73" s="8">
        <v>1774</v>
      </c>
      <c r="C73" s="5">
        <v>395</v>
      </c>
      <c r="D73" s="5">
        <v>2</v>
      </c>
      <c r="E73" s="5">
        <v>2</v>
      </c>
      <c r="F73" s="5">
        <v>342</v>
      </c>
      <c r="G73" s="7">
        <v>24.453001220000001</v>
      </c>
      <c r="H73" s="5">
        <v>2</v>
      </c>
      <c r="I73" s="5">
        <v>11</v>
      </c>
      <c r="J73" s="5"/>
      <c r="K73" s="5">
        <v>351</v>
      </c>
      <c r="L73" s="5" t="s">
        <v>22</v>
      </c>
      <c r="N73" s="8">
        <f>VLOOKUP($B73,lara_valinta!$A$2:$L$285,12,FALSE)</f>
        <v>1</v>
      </c>
      <c r="P73" s="20">
        <v>4.7</v>
      </c>
      <c r="Q73" s="8">
        <v>1</v>
      </c>
      <c r="R73" s="8">
        <v>1</v>
      </c>
    </row>
    <row r="74" spans="1:18" x14ac:dyDescent="0.2">
      <c r="A74" s="18" t="s">
        <v>134</v>
      </c>
      <c r="B74" s="8">
        <v>1776</v>
      </c>
      <c r="C74" s="5">
        <v>397</v>
      </c>
      <c r="D74" s="5">
        <v>2</v>
      </c>
      <c r="E74" s="5">
        <v>2</v>
      </c>
      <c r="F74" s="5">
        <v>259</v>
      </c>
      <c r="G74" s="7">
        <v>22.106006709999999</v>
      </c>
      <c r="H74" s="5">
        <v>2</v>
      </c>
      <c r="I74" s="5" t="s">
        <v>23</v>
      </c>
      <c r="J74" s="5"/>
      <c r="K74" s="5">
        <v>281</v>
      </c>
      <c r="L74" s="5" t="s">
        <v>22</v>
      </c>
      <c r="N74" s="8">
        <f>VLOOKUP($B74,lara_valinta!$A$2:$L$285,12,FALSE)</f>
        <v>1</v>
      </c>
      <c r="P74" s="20">
        <v>3.2</v>
      </c>
      <c r="Q74" s="8">
        <v>1</v>
      </c>
      <c r="R74" s="8">
        <v>0</v>
      </c>
    </row>
    <row r="75" spans="1:18" x14ac:dyDescent="0.2">
      <c r="A75" s="18" t="s">
        <v>135</v>
      </c>
      <c r="B75" s="8">
        <v>1775</v>
      </c>
      <c r="C75" s="5">
        <v>396</v>
      </c>
      <c r="D75" s="5">
        <v>2</v>
      </c>
      <c r="E75" s="5">
        <v>2</v>
      </c>
      <c r="F75" s="5">
        <v>282</v>
      </c>
      <c r="G75" s="7">
        <v>23.769005490000001</v>
      </c>
      <c r="H75" s="5">
        <v>2</v>
      </c>
      <c r="I75" s="5">
        <v>11</v>
      </c>
      <c r="J75" s="5"/>
      <c r="K75" s="5">
        <v>297</v>
      </c>
      <c r="L75" s="5" t="s">
        <v>22</v>
      </c>
      <c r="N75" s="8">
        <f>VLOOKUP($B75,lara_valinta!$A$2:$L$285,12,FALSE)</f>
        <v>1</v>
      </c>
      <c r="P75" s="20">
        <v>6.6</v>
      </c>
      <c r="Q75" s="8">
        <v>0</v>
      </c>
      <c r="R75" s="8">
        <v>1</v>
      </c>
    </row>
    <row r="76" spans="1:18" x14ac:dyDescent="0.2">
      <c r="A76" s="18" t="s">
        <v>136</v>
      </c>
      <c r="B76" s="8">
        <v>1824</v>
      </c>
      <c r="C76" s="5">
        <v>812</v>
      </c>
      <c r="D76" s="5">
        <v>2</v>
      </c>
      <c r="E76" s="5">
        <v>2</v>
      </c>
      <c r="F76" s="5">
        <v>209</v>
      </c>
      <c r="G76" s="7">
        <v>16.051999389999999</v>
      </c>
      <c r="H76" s="5">
        <v>2</v>
      </c>
      <c r="I76" s="5" t="s">
        <v>27</v>
      </c>
      <c r="J76" s="5"/>
      <c r="K76" s="5">
        <v>222</v>
      </c>
      <c r="L76" s="5" t="s">
        <v>22</v>
      </c>
      <c r="N76" s="8">
        <f>VLOOKUP($B76,lara_valinta!$A$2:$L$285,12,FALSE)</f>
        <v>1</v>
      </c>
      <c r="P76" s="20">
        <v>5</v>
      </c>
      <c r="Q76" s="8">
        <v>1</v>
      </c>
      <c r="R76" s="8">
        <v>1</v>
      </c>
    </row>
    <row r="77" spans="1:18" x14ac:dyDescent="0.2">
      <c r="A77" s="18" t="s">
        <v>137</v>
      </c>
      <c r="B77" s="8">
        <v>1825</v>
      </c>
      <c r="C77" s="5">
        <v>813</v>
      </c>
      <c r="D77" s="5">
        <v>2</v>
      </c>
      <c r="E77" s="5">
        <v>2</v>
      </c>
      <c r="F77" s="5">
        <v>177</v>
      </c>
      <c r="G77" s="7">
        <v>19.281002440000002</v>
      </c>
      <c r="H77" s="5">
        <v>2</v>
      </c>
      <c r="I77" s="5">
        <v>11</v>
      </c>
      <c r="J77" s="5"/>
      <c r="K77" s="5">
        <v>202</v>
      </c>
      <c r="L77" s="5" t="s">
        <v>22</v>
      </c>
      <c r="N77" s="8">
        <f>VLOOKUP($B77,lara_valinta!$A$2:$L$285,12,FALSE)</f>
        <v>1</v>
      </c>
      <c r="P77" s="20">
        <v>5.4</v>
      </c>
      <c r="Q77" s="8">
        <v>0</v>
      </c>
      <c r="R77" s="8">
        <v>0</v>
      </c>
    </row>
    <row r="78" spans="1:18" x14ac:dyDescent="0.2">
      <c r="A78" s="18" t="s">
        <v>138</v>
      </c>
      <c r="B78" s="8">
        <v>1777</v>
      </c>
      <c r="C78" s="5">
        <v>403</v>
      </c>
      <c r="D78" s="5">
        <v>2</v>
      </c>
      <c r="E78" s="5">
        <v>2</v>
      </c>
      <c r="F78" s="5">
        <v>218</v>
      </c>
      <c r="G78" s="7">
        <v>21.008010380000002</v>
      </c>
      <c r="H78" s="5">
        <v>2</v>
      </c>
      <c r="I78" s="5">
        <v>11</v>
      </c>
      <c r="J78" s="5"/>
      <c r="K78" s="5">
        <v>230</v>
      </c>
      <c r="L78" s="5" t="s">
        <v>22</v>
      </c>
      <c r="N78" s="8">
        <f>VLOOKUP($B78,lara_valinta!$A$2:$L$285,12,FALSE)</f>
        <v>1</v>
      </c>
      <c r="P78" s="20">
        <v>5.8</v>
      </c>
      <c r="Q78" s="8">
        <v>0</v>
      </c>
      <c r="R78" s="8">
        <v>0</v>
      </c>
    </row>
    <row r="79" spans="1:18" x14ac:dyDescent="0.2">
      <c r="A79" s="18" t="s">
        <v>139</v>
      </c>
      <c r="B79" s="8">
        <v>1790</v>
      </c>
      <c r="C79" s="5">
        <v>426</v>
      </c>
      <c r="D79" s="5">
        <v>2</v>
      </c>
      <c r="E79" s="5">
        <v>2</v>
      </c>
      <c r="F79" s="5">
        <v>183</v>
      </c>
      <c r="G79" s="7">
        <v>18.20600671</v>
      </c>
      <c r="H79" s="5">
        <v>2</v>
      </c>
      <c r="I79" s="5">
        <v>11</v>
      </c>
      <c r="J79" s="5"/>
      <c r="K79" s="5">
        <v>207</v>
      </c>
      <c r="L79" s="5" t="s">
        <v>24</v>
      </c>
      <c r="N79" s="8">
        <f>VLOOKUP($B79,lara_valinta!$A$2:$L$285,12,FALSE)</f>
        <v>1</v>
      </c>
      <c r="P79" s="20">
        <v>5.3</v>
      </c>
      <c r="Q79" s="8">
        <v>1</v>
      </c>
      <c r="R79" s="8">
        <v>1</v>
      </c>
    </row>
    <row r="80" spans="1:18" x14ac:dyDescent="0.2">
      <c r="A80" s="18" t="s">
        <v>140</v>
      </c>
      <c r="B80" s="8">
        <v>1778</v>
      </c>
      <c r="C80" s="5">
        <v>405</v>
      </c>
      <c r="D80" s="5">
        <v>2</v>
      </c>
      <c r="E80" s="5">
        <v>4</v>
      </c>
      <c r="F80" s="5">
        <v>195</v>
      </c>
      <c r="G80" s="7">
        <v>20.09900244</v>
      </c>
      <c r="H80" s="5">
        <v>4</v>
      </c>
      <c r="I80" s="5">
        <v>11</v>
      </c>
      <c r="J80" s="5"/>
      <c r="K80" s="5">
        <v>210</v>
      </c>
      <c r="N80" s="8">
        <f>VLOOKUP($B80,lara_valinta!$A$2:$L$285,12,FALSE)</f>
        <v>1</v>
      </c>
      <c r="P80" s="20">
        <v>8.8000000000000007</v>
      </c>
      <c r="Q80" s="8">
        <v>1</v>
      </c>
      <c r="R80" s="8">
        <v>0</v>
      </c>
    </row>
    <row r="81" spans="1:18" x14ac:dyDescent="0.2">
      <c r="A81" s="18" t="s">
        <v>141</v>
      </c>
      <c r="B81" s="8">
        <v>1781</v>
      </c>
      <c r="C81" s="5">
        <v>410</v>
      </c>
      <c r="D81" s="5">
        <v>2</v>
      </c>
      <c r="E81" s="5">
        <v>3</v>
      </c>
      <c r="F81" s="5">
        <v>265</v>
      </c>
      <c r="G81" s="7">
        <v>23.272998170000001</v>
      </c>
      <c r="H81" s="5">
        <v>3</v>
      </c>
      <c r="I81" s="5">
        <v>11</v>
      </c>
      <c r="J81" s="5"/>
      <c r="K81" s="5">
        <v>277</v>
      </c>
      <c r="N81" s="8">
        <f>VLOOKUP($B81,lara_valinta!$A$2:$L$285,12,FALSE)</f>
        <v>0</v>
      </c>
    </row>
    <row r="82" spans="1:18" x14ac:dyDescent="0.2">
      <c r="A82" s="18" t="s">
        <v>142</v>
      </c>
      <c r="B82" s="8">
        <v>1794</v>
      </c>
      <c r="C82" s="5">
        <v>434</v>
      </c>
      <c r="D82" s="5">
        <v>2</v>
      </c>
      <c r="E82" s="5">
        <v>4</v>
      </c>
      <c r="F82" s="5">
        <v>182</v>
      </c>
      <c r="G82" s="7">
        <v>18.348010989999999</v>
      </c>
      <c r="H82" s="5">
        <v>4</v>
      </c>
      <c r="I82" s="5">
        <v>11</v>
      </c>
      <c r="J82" s="5"/>
      <c r="K82" s="5">
        <v>192</v>
      </c>
      <c r="N82" s="8">
        <f>VLOOKUP($B82,lara_valinta!$A$2:$L$285,12,FALSE)</f>
        <v>0</v>
      </c>
    </row>
    <row r="83" spans="1:18" x14ac:dyDescent="0.2">
      <c r="A83" s="18" t="s">
        <v>143</v>
      </c>
      <c r="B83" s="8">
        <v>1796</v>
      </c>
      <c r="C83" s="5">
        <v>436</v>
      </c>
      <c r="D83" s="5">
        <v>2</v>
      </c>
      <c r="E83" s="5">
        <v>2</v>
      </c>
      <c r="F83" s="5">
        <v>230</v>
      </c>
      <c r="G83" s="7">
        <v>19.769006099999999</v>
      </c>
      <c r="H83" s="5">
        <v>2</v>
      </c>
      <c r="I83" s="5">
        <v>11</v>
      </c>
      <c r="J83" s="5"/>
      <c r="K83" s="5">
        <v>243</v>
      </c>
      <c r="L83" s="5" t="s">
        <v>24</v>
      </c>
      <c r="N83" s="8">
        <f>VLOOKUP($B83,lara_valinta!$A$2:$L$285,12,FALSE)</f>
        <v>0</v>
      </c>
    </row>
    <row r="84" spans="1:18" x14ac:dyDescent="0.2">
      <c r="A84" s="18" t="s">
        <v>144</v>
      </c>
      <c r="B84" s="8">
        <v>1798</v>
      </c>
      <c r="C84" s="5">
        <v>438</v>
      </c>
      <c r="D84" s="5">
        <v>2</v>
      </c>
      <c r="E84" s="5">
        <v>2</v>
      </c>
      <c r="F84" s="5">
        <v>200</v>
      </c>
      <c r="G84" s="7">
        <v>19.98400122</v>
      </c>
      <c r="H84" s="5">
        <v>2</v>
      </c>
      <c r="I84" s="5">
        <v>11</v>
      </c>
      <c r="J84" s="5"/>
      <c r="K84" s="5">
        <v>219</v>
      </c>
      <c r="L84" s="5" t="s">
        <v>22</v>
      </c>
      <c r="N84" s="8">
        <f>VLOOKUP($B84,lara_valinta!$A$2:$L$285,12,FALSE)</f>
        <v>0</v>
      </c>
    </row>
    <row r="85" spans="1:18" x14ac:dyDescent="0.2">
      <c r="A85" s="18" t="s">
        <v>145</v>
      </c>
      <c r="B85" s="8">
        <v>1556</v>
      </c>
      <c r="C85" s="5">
        <v>4</v>
      </c>
      <c r="D85" s="5">
        <v>3</v>
      </c>
      <c r="E85" s="5">
        <v>2</v>
      </c>
      <c r="F85" s="5">
        <v>221</v>
      </c>
      <c r="G85" s="7">
        <v>16.694007930000001</v>
      </c>
      <c r="H85" s="5">
        <v>2</v>
      </c>
      <c r="I85" s="5">
        <v>11</v>
      </c>
      <c r="J85" s="5"/>
      <c r="K85" s="5">
        <v>228</v>
      </c>
      <c r="L85" s="5" t="s">
        <v>22</v>
      </c>
      <c r="N85" s="8">
        <f>VLOOKUP($B85,lara_valinta!$A$2:$L$285,12,FALSE)</f>
        <v>0</v>
      </c>
    </row>
    <row r="86" spans="1:18" x14ac:dyDescent="0.2">
      <c r="A86" s="18" t="s">
        <v>146</v>
      </c>
      <c r="B86" s="8">
        <v>1555</v>
      </c>
      <c r="C86" s="5">
        <v>3</v>
      </c>
      <c r="D86" s="5">
        <v>3</v>
      </c>
      <c r="E86" s="5">
        <v>2</v>
      </c>
      <c r="F86" s="5">
        <v>207</v>
      </c>
      <c r="G86" s="7">
        <v>18.10100671</v>
      </c>
      <c r="H86" s="5">
        <v>2</v>
      </c>
      <c r="I86" s="5">
        <v>11</v>
      </c>
      <c r="J86" s="5"/>
      <c r="K86" s="5">
        <v>223</v>
      </c>
      <c r="L86" s="5" t="s">
        <v>22</v>
      </c>
      <c r="N86" s="8">
        <f>VLOOKUP($B86,lara_valinta!$A$2:$L$285,12,FALSE)</f>
        <v>0</v>
      </c>
    </row>
    <row r="87" spans="1:18" x14ac:dyDescent="0.2">
      <c r="A87" s="18" t="s">
        <v>147</v>
      </c>
      <c r="B87" s="8">
        <v>1557</v>
      </c>
      <c r="C87" s="5">
        <v>5</v>
      </c>
      <c r="D87" s="5">
        <v>3</v>
      </c>
      <c r="E87" s="5">
        <v>2</v>
      </c>
      <c r="F87" s="5">
        <v>278</v>
      </c>
      <c r="G87" s="7">
        <v>21.952999999999999</v>
      </c>
      <c r="H87" s="5">
        <v>2</v>
      </c>
      <c r="I87" s="5" t="s">
        <v>23</v>
      </c>
      <c r="J87" s="5"/>
      <c r="K87" s="5">
        <v>278</v>
      </c>
      <c r="L87" s="5" t="s">
        <v>22</v>
      </c>
      <c r="N87" s="8">
        <f>VLOOKUP($B87,lara_valinta!$A$2:$L$285,12,FALSE)</f>
        <v>0</v>
      </c>
    </row>
    <row r="88" spans="1:18" x14ac:dyDescent="0.2">
      <c r="A88" s="18" t="s">
        <v>148</v>
      </c>
      <c r="B88" s="8">
        <v>1558</v>
      </c>
      <c r="C88" s="5">
        <v>7</v>
      </c>
      <c r="D88" s="5">
        <v>3</v>
      </c>
      <c r="E88" s="5">
        <v>2</v>
      </c>
      <c r="F88" s="5">
        <v>307</v>
      </c>
      <c r="G88" s="7">
        <v>21.03900183</v>
      </c>
      <c r="H88" s="5">
        <v>2</v>
      </c>
      <c r="I88" s="5" t="s">
        <v>23</v>
      </c>
      <c r="J88" s="5"/>
      <c r="K88" s="5">
        <v>314</v>
      </c>
      <c r="L88" s="5" t="s">
        <v>24</v>
      </c>
      <c r="N88" s="8">
        <f>VLOOKUP($B88,lara_valinta!$A$2:$L$285,12,FALSE)</f>
        <v>0</v>
      </c>
    </row>
    <row r="89" spans="1:18" x14ac:dyDescent="0.2">
      <c r="A89" s="18" t="s">
        <v>149</v>
      </c>
      <c r="B89" s="8">
        <v>1569</v>
      </c>
      <c r="C89" s="5">
        <v>43</v>
      </c>
      <c r="D89" s="5">
        <v>3</v>
      </c>
      <c r="E89" s="5">
        <v>2</v>
      </c>
      <c r="F89" s="5">
        <v>298</v>
      </c>
      <c r="G89" s="7">
        <v>22.262006100000001</v>
      </c>
      <c r="H89" s="5">
        <v>2</v>
      </c>
      <c r="I89" s="5">
        <v>11</v>
      </c>
      <c r="J89" s="5"/>
      <c r="K89" s="5">
        <v>318</v>
      </c>
      <c r="L89" s="5" t="s">
        <v>22</v>
      </c>
      <c r="N89" s="8">
        <f>VLOOKUP($B89,lara_valinta!$A$2:$L$285,12,FALSE)</f>
        <v>0</v>
      </c>
    </row>
    <row r="90" spans="1:18" x14ac:dyDescent="0.2">
      <c r="A90" s="18" t="s">
        <v>150</v>
      </c>
      <c r="B90" s="8">
        <v>1571</v>
      </c>
      <c r="C90" s="5">
        <v>48</v>
      </c>
      <c r="D90" s="5">
        <v>3</v>
      </c>
      <c r="E90" s="5">
        <v>2</v>
      </c>
      <c r="F90" s="5">
        <v>343</v>
      </c>
      <c r="G90" s="7">
        <v>23.101997560000001</v>
      </c>
      <c r="H90" s="5">
        <v>2</v>
      </c>
      <c r="I90" s="5">
        <v>11</v>
      </c>
      <c r="J90" s="5"/>
      <c r="K90" s="5">
        <v>358</v>
      </c>
      <c r="L90" s="5" t="s">
        <v>22</v>
      </c>
      <c r="N90" s="8">
        <f>VLOOKUP($B90,lara_valinta!$A$2:$L$285,12,FALSE)</f>
        <v>0</v>
      </c>
    </row>
    <row r="91" spans="1:18" x14ac:dyDescent="0.2">
      <c r="A91" s="18" t="s">
        <v>151</v>
      </c>
      <c r="B91" s="8">
        <v>1570</v>
      </c>
      <c r="C91" s="5">
        <v>47</v>
      </c>
      <c r="D91" s="5">
        <v>3</v>
      </c>
      <c r="E91" s="5">
        <v>2</v>
      </c>
      <c r="F91" s="5">
        <v>282</v>
      </c>
      <c r="G91" s="7">
        <v>22.183007320000002</v>
      </c>
      <c r="H91" s="5">
        <v>2</v>
      </c>
      <c r="I91" s="5">
        <v>11</v>
      </c>
      <c r="J91" s="5"/>
      <c r="K91" s="5">
        <v>302</v>
      </c>
      <c r="L91" s="5" t="s">
        <v>22</v>
      </c>
      <c r="N91" s="8">
        <f>VLOOKUP($B91,lara_valinta!$A$2:$L$285,12,FALSE)</f>
        <v>1</v>
      </c>
      <c r="P91" s="20">
        <v>8.3000000000000007</v>
      </c>
      <c r="Q91" s="8">
        <v>0</v>
      </c>
      <c r="R91" s="8">
        <v>1</v>
      </c>
    </row>
    <row r="92" spans="1:18" x14ac:dyDescent="0.2">
      <c r="A92" s="18" t="s">
        <v>152</v>
      </c>
      <c r="B92" s="8">
        <v>1572</v>
      </c>
      <c r="C92" s="5">
        <v>49</v>
      </c>
      <c r="D92" s="5">
        <v>3</v>
      </c>
      <c r="E92" s="5">
        <v>2</v>
      </c>
      <c r="F92" s="5">
        <v>276</v>
      </c>
      <c r="G92" s="7">
        <v>22.16100732</v>
      </c>
      <c r="H92" s="5">
        <v>2</v>
      </c>
      <c r="I92" s="5" t="s">
        <v>23</v>
      </c>
      <c r="J92" s="5"/>
      <c r="K92" s="5">
        <v>292</v>
      </c>
      <c r="L92" s="5" t="s">
        <v>22</v>
      </c>
      <c r="N92" s="8">
        <f>VLOOKUP($B92,lara_valinta!$A$2:$L$285,12,FALSE)</f>
        <v>0</v>
      </c>
    </row>
    <row r="93" spans="1:18" x14ac:dyDescent="0.2">
      <c r="A93" s="18" t="s">
        <v>153</v>
      </c>
      <c r="B93" s="8">
        <v>1574</v>
      </c>
      <c r="C93" s="5">
        <v>54</v>
      </c>
      <c r="D93" s="5">
        <v>3</v>
      </c>
      <c r="E93" s="5">
        <v>2</v>
      </c>
      <c r="F93" s="5">
        <v>374</v>
      </c>
      <c r="G93" s="7">
        <v>23.99000916</v>
      </c>
      <c r="H93" s="5">
        <v>2</v>
      </c>
      <c r="I93" s="5">
        <v>11</v>
      </c>
      <c r="J93" s="5"/>
      <c r="K93" s="5">
        <v>384</v>
      </c>
      <c r="L93" s="5" t="s">
        <v>24</v>
      </c>
      <c r="N93" s="8">
        <f>VLOOKUP($B93,lara_valinta!$A$2:$L$285,12,FALSE)</f>
        <v>0</v>
      </c>
    </row>
    <row r="94" spans="1:18" x14ac:dyDescent="0.2">
      <c r="A94" s="18" t="s">
        <v>154</v>
      </c>
      <c r="B94" s="8">
        <v>1576</v>
      </c>
      <c r="C94" s="5">
        <v>56</v>
      </c>
      <c r="D94" s="5">
        <v>3</v>
      </c>
      <c r="E94" s="5">
        <v>2</v>
      </c>
      <c r="F94" s="5">
        <v>194</v>
      </c>
      <c r="G94" s="7">
        <v>19.00400183</v>
      </c>
      <c r="H94" s="5">
        <v>2</v>
      </c>
      <c r="I94" s="5">
        <v>11</v>
      </c>
      <c r="J94" s="5"/>
      <c r="K94" s="5">
        <v>207</v>
      </c>
      <c r="L94" s="5" t="s">
        <v>22</v>
      </c>
      <c r="N94" s="8">
        <f>VLOOKUP($B94,lara_valinta!$A$2:$L$285,12,FALSE)</f>
        <v>0</v>
      </c>
    </row>
    <row r="95" spans="1:18" x14ac:dyDescent="0.2">
      <c r="A95" s="18" t="s">
        <v>155</v>
      </c>
      <c r="B95" s="8">
        <v>1575</v>
      </c>
      <c r="C95" s="5">
        <v>55</v>
      </c>
      <c r="D95" s="5">
        <v>3</v>
      </c>
      <c r="E95" s="5">
        <v>2</v>
      </c>
      <c r="F95" s="5">
        <v>241</v>
      </c>
      <c r="G95" s="7">
        <v>20.77301099</v>
      </c>
      <c r="H95" s="5">
        <v>2</v>
      </c>
      <c r="I95" s="5">
        <v>11</v>
      </c>
      <c r="J95" s="5"/>
      <c r="K95" s="5">
        <v>262</v>
      </c>
      <c r="L95" s="5" t="s">
        <v>24</v>
      </c>
      <c r="N95" s="8">
        <f>VLOOKUP($B95,lara_valinta!$A$2:$L$285,12,FALSE)</f>
        <v>0</v>
      </c>
    </row>
    <row r="96" spans="1:18" x14ac:dyDescent="0.2">
      <c r="A96" s="18" t="s">
        <v>156</v>
      </c>
      <c r="B96" s="8">
        <v>1561</v>
      </c>
      <c r="C96" s="5">
        <v>22</v>
      </c>
      <c r="D96" s="5">
        <v>3</v>
      </c>
      <c r="E96" s="5">
        <v>2</v>
      </c>
      <c r="F96" s="5">
        <v>212</v>
      </c>
      <c r="G96" s="7">
        <v>19.78500549</v>
      </c>
      <c r="H96" s="5">
        <v>2</v>
      </c>
      <c r="I96" s="5">
        <v>11</v>
      </c>
      <c r="J96" s="5"/>
      <c r="K96" s="5">
        <v>229</v>
      </c>
      <c r="L96" s="5" t="s">
        <v>24</v>
      </c>
      <c r="N96" s="8">
        <f>VLOOKUP($B96,lara_valinta!$A$2:$L$285,12,FALSE)</f>
        <v>0</v>
      </c>
    </row>
    <row r="97" spans="1:18" x14ac:dyDescent="0.2">
      <c r="A97" s="18" t="s">
        <v>157</v>
      </c>
      <c r="B97" s="8">
        <v>1577</v>
      </c>
      <c r="C97" s="5">
        <v>58</v>
      </c>
      <c r="D97" s="5">
        <v>3</v>
      </c>
      <c r="E97" s="5">
        <v>2</v>
      </c>
      <c r="F97" s="5">
        <v>281</v>
      </c>
      <c r="G97" s="7">
        <v>22.089998779999998</v>
      </c>
      <c r="H97" s="5">
        <v>2</v>
      </c>
      <c r="I97" s="5" t="s">
        <v>23</v>
      </c>
      <c r="J97" s="5"/>
      <c r="K97" s="5">
        <v>297</v>
      </c>
      <c r="L97" s="5" t="s">
        <v>22</v>
      </c>
      <c r="N97" s="8">
        <f>VLOOKUP($B97,lara_valinta!$A$2:$L$285,12,FALSE)</f>
        <v>1</v>
      </c>
      <c r="P97" s="20">
        <v>6.8</v>
      </c>
      <c r="Q97" s="8">
        <v>0</v>
      </c>
      <c r="R97" s="8">
        <v>1</v>
      </c>
    </row>
    <row r="98" spans="1:18" x14ac:dyDescent="0.2">
      <c r="A98" s="18" t="s">
        <v>158</v>
      </c>
      <c r="B98" s="8">
        <v>1578</v>
      </c>
      <c r="C98" s="5">
        <v>59</v>
      </c>
      <c r="D98" s="5">
        <v>3</v>
      </c>
      <c r="E98" s="5">
        <v>2</v>
      </c>
      <c r="F98" s="5">
        <v>237</v>
      </c>
      <c r="G98" s="7">
        <v>20.631007319999998</v>
      </c>
      <c r="H98" s="5">
        <v>2</v>
      </c>
      <c r="I98" s="5">
        <v>11</v>
      </c>
      <c r="J98" s="5"/>
      <c r="K98" s="5">
        <v>257</v>
      </c>
      <c r="L98" s="5" t="s">
        <v>24</v>
      </c>
      <c r="N98" s="8">
        <f>VLOOKUP($B98,lara_valinta!$A$2:$L$285,12,FALSE)</f>
        <v>1</v>
      </c>
      <c r="P98" s="20">
        <v>7</v>
      </c>
      <c r="Q98" s="8">
        <v>0</v>
      </c>
      <c r="R98" s="8">
        <v>0</v>
      </c>
    </row>
    <row r="99" spans="1:18" x14ac:dyDescent="0.2">
      <c r="A99" s="18" t="s">
        <v>159</v>
      </c>
      <c r="B99" s="8">
        <v>1580</v>
      </c>
      <c r="C99" s="5">
        <v>64</v>
      </c>
      <c r="D99" s="5">
        <v>3</v>
      </c>
      <c r="E99" s="5">
        <v>2</v>
      </c>
      <c r="F99" s="5">
        <v>229</v>
      </c>
      <c r="G99" s="7">
        <v>21.493004880000001</v>
      </c>
      <c r="H99" s="5">
        <v>2</v>
      </c>
      <c r="I99" s="5" t="s">
        <v>23</v>
      </c>
      <c r="J99" s="5"/>
      <c r="K99" s="5">
        <v>251</v>
      </c>
      <c r="L99" s="5" t="s">
        <v>24</v>
      </c>
      <c r="N99" s="8">
        <f>VLOOKUP($B99,lara_valinta!$A$2:$L$285,12,FALSE)</f>
        <v>1</v>
      </c>
      <c r="P99" s="20">
        <v>9.9</v>
      </c>
      <c r="Q99" s="8">
        <v>0</v>
      </c>
      <c r="R99" s="8">
        <v>1</v>
      </c>
    </row>
    <row r="100" spans="1:18" x14ac:dyDescent="0.2">
      <c r="A100" s="18" t="s">
        <v>160</v>
      </c>
      <c r="B100" s="8">
        <v>1581</v>
      </c>
      <c r="C100" s="5">
        <v>69</v>
      </c>
      <c r="D100" s="5">
        <v>3</v>
      </c>
      <c r="E100" s="5">
        <v>2</v>
      </c>
      <c r="F100" s="5">
        <v>282</v>
      </c>
      <c r="G100" s="7">
        <v>22.219008540000001</v>
      </c>
      <c r="H100" s="5">
        <v>2</v>
      </c>
      <c r="I100" s="5">
        <v>11</v>
      </c>
      <c r="J100" s="5"/>
      <c r="K100" s="5">
        <v>301</v>
      </c>
      <c r="L100" s="5" t="s">
        <v>24</v>
      </c>
      <c r="N100" s="8">
        <f>VLOOKUP($B100,lara_valinta!$A$2:$L$285,12,FALSE)</f>
        <v>1</v>
      </c>
      <c r="P100" s="20">
        <v>6.6</v>
      </c>
      <c r="Q100" s="8">
        <v>0</v>
      </c>
      <c r="R100" s="8">
        <v>0</v>
      </c>
    </row>
    <row r="101" spans="1:18" x14ac:dyDescent="0.2">
      <c r="A101" s="18" t="s">
        <v>161</v>
      </c>
      <c r="B101" s="8">
        <v>1598</v>
      </c>
      <c r="C101" s="5">
        <v>97</v>
      </c>
      <c r="D101" s="5">
        <v>3</v>
      </c>
      <c r="E101" s="5">
        <v>2</v>
      </c>
      <c r="F101" s="5">
        <v>287</v>
      </c>
      <c r="G101" s="7">
        <v>22.64700916</v>
      </c>
      <c r="H101" s="5">
        <v>2</v>
      </c>
      <c r="I101" s="5" t="s">
        <v>23</v>
      </c>
      <c r="J101" s="5"/>
      <c r="K101" s="5">
        <v>307</v>
      </c>
      <c r="L101" s="5" t="s">
        <v>22</v>
      </c>
      <c r="N101" s="8">
        <f>VLOOKUP($B101,lara_valinta!$A$2:$L$285,12,FALSE)</f>
        <v>1</v>
      </c>
      <c r="P101" s="20">
        <v>2.7</v>
      </c>
      <c r="Q101" s="8">
        <v>0</v>
      </c>
      <c r="R101" s="8">
        <v>0</v>
      </c>
    </row>
    <row r="102" spans="1:18" x14ac:dyDescent="0.2">
      <c r="A102" s="18" t="s">
        <v>162</v>
      </c>
      <c r="B102" s="8">
        <v>1651</v>
      </c>
      <c r="C102" s="5">
        <v>204</v>
      </c>
      <c r="D102" s="5">
        <v>3</v>
      </c>
      <c r="E102" s="5">
        <v>2</v>
      </c>
      <c r="F102" s="5">
        <v>273</v>
      </c>
      <c r="G102" s="7">
        <v>20.639004880000002</v>
      </c>
      <c r="H102" s="5">
        <v>2</v>
      </c>
      <c r="I102" s="5">
        <v>11</v>
      </c>
      <c r="J102" s="5"/>
      <c r="K102" s="5">
        <v>291</v>
      </c>
      <c r="L102" s="5" t="s">
        <v>22</v>
      </c>
      <c r="N102" s="8">
        <f>VLOOKUP($B102,lara_valinta!$A$2:$L$285,12,FALSE)</f>
        <v>1</v>
      </c>
      <c r="P102" s="20">
        <v>4.9000000000000004</v>
      </c>
      <c r="Q102" s="8">
        <v>0</v>
      </c>
      <c r="R102" s="8">
        <v>1</v>
      </c>
    </row>
    <row r="103" spans="1:18" x14ac:dyDescent="0.2">
      <c r="A103" s="18" t="s">
        <v>163</v>
      </c>
      <c r="B103" s="8">
        <v>1653</v>
      </c>
      <c r="C103" s="5">
        <v>207</v>
      </c>
      <c r="D103" s="5">
        <v>3</v>
      </c>
      <c r="E103" s="5">
        <v>2</v>
      </c>
      <c r="F103" s="5">
        <v>209</v>
      </c>
      <c r="G103" s="7">
        <v>19.10899878</v>
      </c>
      <c r="H103" s="5">
        <v>2</v>
      </c>
      <c r="I103" s="5">
        <v>11</v>
      </c>
      <c r="J103" s="5"/>
      <c r="K103" s="5">
        <v>222</v>
      </c>
      <c r="L103" s="5" t="s">
        <v>22</v>
      </c>
      <c r="N103" s="8">
        <f>VLOOKUP($B103,lara_valinta!$A$2:$L$285,12,FALSE)</f>
        <v>1</v>
      </c>
      <c r="P103" s="20">
        <v>4.7</v>
      </c>
      <c r="Q103" s="8">
        <v>0</v>
      </c>
      <c r="R103" s="8">
        <v>1</v>
      </c>
    </row>
    <row r="104" spans="1:18" x14ac:dyDescent="0.2">
      <c r="A104" s="18" t="s">
        <v>165</v>
      </c>
      <c r="B104" s="8">
        <v>1654</v>
      </c>
      <c r="C104" s="5">
        <v>208</v>
      </c>
      <c r="D104" s="5">
        <v>3</v>
      </c>
      <c r="E104" s="5">
        <v>2</v>
      </c>
      <c r="F104" s="5">
        <v>245</v>
      </c>
      <c r="G104" s="7">
        <v>19.735010379999999</v>
      </c>
      <c r="H104" s="5">
        <v>2</v>
      </c>
      <c r="I104" s="5">
        <v>21</v>
      </c>
      <c r="J104" s="5"/>
      <c r="K104" s="5"/>
      <c r="N104" s="8">
        <f>VLOOKUP($B104,lara_valinta!$A$2:$L$285,12,FALSE)</f>
        <v>0</v>
      </c>
    </row>
    <row r="105" spans="1:18" x14ac:dyDescent="0.2">
      <c r="A105" s="18" t="s">
        <v>166</v>
      </c>
      <c r="B105" s="8">
        <v>1667</v>
      </c>
      <c r="C105" s="5">
        <v>229</v>
      </c>
      <c r="D105" s="5">
        <v>3</v>
      </c>
      <c r="E105" s="5">
        <v>2</v>
      </c>
      <c r="F105" s="5">
        <v>287</v>
      </c>
      <c r="G105" s="7">
        <v>23.222000609999998</v>
      </c>
      <c r="H105" s="5">
        <v>2</v>
      </c>
      <c r="I105" s="5">
        <v>11</v>
      </c>
      <c r="J105" s="5"/>
      <c r="K105" s="5">
        <v>305</v>
      </c>
      <c r="L105" s="5" t="s">
        <v>24</v>
      </c>
      <c r="N105" s="8">
        <f>VLOOKUP($B105,lara_valinta!$A$2:$L$285,12,FALSE)</f>
        <v>1</v>
      </c>
      <c r="P105" s="20">
        <v>4.5</v>
      </c>
      <c r="Q105" s="8">
        <v>0</v>
      </c>
      <c r="R105" s="8">
        <v>0</v>
      </c>
    </row>
    <row r="106" spans="1:18" x14ac:dyDescent="0.2">
      <c r="A106" s="18" t="s">
        <v>167</v>
      </c>
      <c r="B106" s="8">
        <v>1747</v>
      </c>
      <c r="C106" s="5">
        <v>857</v>
      </c>
      <c r="D106" s="5">
        <v>3</v>
      </c>
      <c r="E106" s="5">
        <v>2</v>
      </c>
      <c r="F106" s="5">
        <v>66</v>
      </c>
      <c r="G106" s="7"/>
      <c r="H106" s="5">
        <v>2</v>
      </c>
      <c r="I106" s="5">
        <v>22</v>
      </c>
      <c r="J106" s="5"/>
      <c r="K106" s="5"/>
      <c r="M106" s="8">
        <v>4</v>
      </c>
      <c r="N106" s="8">
        <f>VLOOKUP($B106,lara_valinta!$A$2:$L$285,12,FALSE)</f>
        <v>0</v>
      </c>
    </row>
    <row r="107" spans="1:18" x14ac:dyDescent="0.2">
      <c r="A107" s="18" t="s">
        <v>168</v>
      </c>
      <c r="B107" s="8">
        <v>1657</v>
      </c>
      <c r="C107" s="5">
        <v>212</v>
      </c>
      <c r="D107" s="5">
        <v>3</v>
      </c>
      <c r="E107" s="5">
        <v>2</v>
      </c>
      <c r="F107" s="5">
        <v>328</v>
      </c>
      <c r="G107" s="7">
        <v>23.5550116</v>
      </c>
      <c r="H107" s="5">
        <v>2</v>
      </c>
      <c r="I107" s="5">
        <v>11</v>
      </c>
      <c r="J107" s="5"/>
      <c r="K107" s="5">
        <v>346</v>
      </c>
      <c r="L107" s="5" t="s">
        <v>24</v>
      </c>
      <c r="N107" s="8">
        <f>VLOOKUP($B107,lara_valinta!$A$2:$L$285,12,FALSE)</f>
        <v>1</v>
      </c>
      <c r="P107" s="20">
        <v>5.8</v>
      </c>
      <c r="Q107" s="8">
        <v>0</v>
      </c>
      <c r="R107" s="8">
        <v>1</v>
      </c>
    </row>
    <row r="108" spans="1:18" x14ac:dyDescent="0.2">
      <c r="A108" s="18" t="s">
        <v>169</v>
      </c>
      <c r="B108" s="8">
        <v>1669</v>
      </c>
      <c r="C108" s="5">
        <v>234</v>
      </c>
      <c r="D108" s="5">
        <v>3</v>
      </c>
      <c r="E108" s="5">
        <v>2</v>
      </c>
      <c r="F108" s="5">
        <v>223</v>
      </c>
      <c r="G108" s="7">
        <v>19.13299817</v>
      </c>
      <c r="H108" s="5">
        <v>2</v>
      </c>
      <c r="I108" s="5">
        <v>11</v>
      </c>
      <c r="J108" s="5"/>
      <c r="K108" s="5">
        <v>242</v>
      </c>
      <c r="L108" s="5" t="s">
        <v>22</v>
      </c>
      <c r="N108" s="8">
        <f>VLOOKUP($B108,lara_valinta!$A$2:$L$285,12,FALSE)</f>
        <v>1</v>
      </c>
      <c r="P108" s="20">
        <v>4.4000000000000004</v>
      </c>
      <c r="Q108" s="8">
        <v>0</v>
      </c>
      <c r="R108" s="8">
        <v>1</v>
      </c>
    </row>
    <row r="109" spans="1:18" x14ac:dyDescent="0.2">
      <c r="A109" s="18" t="s">
        <v>170</v>
      </c>
      <c r="B109" s="8">
        <v>1713</v>
      </c>
      <c r="C109" s="5">
        <v>809</v>
      </c>
      <c r="D109" s="5">
        <v>3</v>
      </c>
      <c r="E109" s="5">
        <v>2</v>
      </c>
      <c r="F109" s="5">
        <v>154</v>
      </c>
      <c r="G109" s="7">
        <v>15.691009770000001</v>
      </c>
      <c r="H109" s="5">
        <v>2</v>
      </c>
      <c r="I109" s="5">
        <v>11</v>
      </c>
      <c r="J109" s="5"/>
      <c r="K109" s="5">
        <v>176</v>
      </c>
      <c r="L109" s="5" t="s">
        <v>24</v>
      </c>
      <c r="N109" s="8">
        <f>VLOOKUP($B109,lara_valinta!$A$2:$L$285,12,FALSE)</f>
        <v>1</v>
      </c>
      <c r="P109" s="20">
        <v>6</v>
      </c>
      <c r="Q109" s="8">
        <v>0</v>
      </c>
      <c r="R109" s="8">
        <v>1</v>
      </c>
    </row>
    <row r="110" spans="1:18" x14ac:dyDescent="0.2">
      <c r="A110" s="18" t="s">
        <v>171</v>
      </c>
      <c r="B110" s="8">
        <v>1712</v>
      </c>
      <c r="C110" s="5">
        <v>805</v>
      </c>
      <c r="D110" s="5">
        <v>3</v>
      </c>
      <c r="E110" s="5">
        <v>2</v>
      </c>
      <c r="F110" s="5">
        <v>110</v>
      </c>
      <c r="G110" s="7">
        <v>9.1490042720000009</v>
      </c>
      <c r="H110" s="5">
        <v>2</v>
      </c>
      <c r="I110" s="5">
        <v>11</v>
      </c>
      <c r="J110" s="5"/>
      <c r="K110" s="5">
        <v>122</v>
      </c>
      <c r="L110" s="5" t="s">
        <v>22</v>
      </c>
      <c r="N110" s="8">
        <f>VLOOKUP($B110,lara_valinta!$A$2:$L$285,12,FALSE)</f>
        <v>1</v>
      </c>
      <c r="O110" s="20">
        <v>10.7</v>
      </c>
      <c r="P110" s="20">
        <v>3.9</v>
      </c>
      <c r="Q110" s="8">
        <v>0</v>
      </c>
      <c r="R110" s="8">
        <v>0</v>
      </c>
    </row>
    <row r="111" spans="1:18" x14ac:dyDescent="0.2">
      <c r="A111" s="18" t="s">
        <v>172</v>
      </c>
      <c r="B111" s="8">
        <v>1670</v>
      </c>
      <c r="C111" s="5">
        <v>236</v>
      </c>
      <c r="D111" s="5">
        <v>3</v>
      </c>
      <c r="E111" s="5">
        <v>2</v>
      </c>
      <c r="F111" s="5">
        <v>186</v>
      </c>
      <c r="G111" s="7">
        <v>20.28100061</v>
      </c>
      <c r="H111" s="5">
        <v>2</v>
      </c>
      <c r="I111" s="5">
        <v>11</v>
      </c>
      <c r="J111" s="5"/>
      <c r="K111" s="5">
        <v>206</v>
      </c>
      <c r="L111" s="5" t="s">
        <v>22</v>
      </c>
      <c r="N111" s="8">
        <f>VLOOKUP($B111,lara_valinta!$A$2:$L$285,12,FALSE)</f>
        <v>1</v>
      </c>
      <c r="P111" s="20">
        <v>4.7</v>
      </c>
      <c r="Q111" s="8">
        <v>0</v>
      </c>
      <c r="R111" s="8">
        <v>1</v>
      </c>
    </row>
    <row r="112" spans="1:18" x14ac:dyDescent="0.2">
      <c r="A112" s="18" t="s">
        <v>173</v>
      </c>
      <c r="B112" s="8">
        <v>1716</v>
      </c>
      <c r="C112" s="5">
        <v>812</v>
      </c>
      <c r="D112" s="5">
        <v>3</v>
      </c>
      <c r="E112" s="5">
        <v>2</v>
      </c>
      <c r="F112" s="5">
        <v>111</v>
      </c>
      <c r="G112" s="7"/>
      <c r="H112" s="5">
        <v>2</v>
      </c>
      <c r="I112" s="5" t="s">
        <v>31</v>
      </c>
      <c r="J112" s="5"/>
      <c r="K112" s="5">
        <v>124</v>
      </c>
      <c r="L112" s="5" t="s">
        <v>22</v>
      </c>
      <c r="N112" s="8">
        <f>VLOOKUP($B112,lara_valinta!$A$2:$L$285,12,FALSE)</f>
        <v>0</v>
      </c>
    </row>
    <row r="113" spans="1:19" x14ac:dyDescent="0.2">
      <c r="A113" s="18" t="s">
        <v>174</v>
      </c>
      <c r="B113" s="8">
        <v>1715</v>
      </c>
      <c r="C113" s="5">
        <v>811</v>
      </c>
      <c r="D113" s="5">
        <v>3</v>
      </c>
      <c r="E113" s="5">
        <v>2</v>
      </c>
      <c r="F113" s="5">
        <v>105</v>
      </c>
      <c r="G113" s="7">
        <v>10.1310061</v>
      </c>
      <c r="H113" s="5">
        <v>2</v>
      </c>
      <c r="I113" s="5">
        <v>11</v>
      </c>
      <c r="J113" s="5"/>
      <c r="K113" s="5">
        <v>117</v>
      </c>
      <c r="L113" s="5" t="s">
        <v>22</v>
      </c>
      <c r="N113" s="8">
        <f>VLOOKUP($B113,lara_valinta!$A$2:$L$285,12,FALSE)</f>
        <v>1</v>
      </c>
      <c r="P113" s="20">
        <v>5</v>
      </c>
      <c r="Q113" s="8">
        <v>0</v>
      </c>
      <c r="R113" s="8">
        <v>0</v>
      </c>
    </row>
    <row r="114" spans="1:19" x14ac:dyDescent="0.2">
      <c r="A114" s="18" t="s">
        <v>175</v>
      </c>
      <c r="B114" s="8">
        <v>1752</v>
      </c>
      <c r="C114" s="5">
        <v>870</v>
      </c>
      <c r="D114" s="5">
        <v>3</v>
      </c>
      <c r="E114" s="5">
        <v>2</v>
      </c>
      <c r="F114" s="5">
        <v>65</v>
      </c>
      <c r="G114" s="7"/>
      <c r="H114" s="5">
        <v>2</v>
      </c>
      <c r="I114" s="5" t="s">
        <v>27</v>
      </c>
      <c r="J114" s="5"/>
      <c r="K114" s="5">
        <v>73</v>
      </c>
      <c r="L114" s="5" t="s">
        <v>22</v>
      </c>
      <c r="N114" s="8">
        <f>VLOOKUP($B114,lara_valinta!$A$2:$L$285,12,FALSE)</f>
        <v>0</v>
      </c>
    </row>
    <row r="115" spans="1:19" x14ac:dyDescent="0.2">
      <c r="A115" s="18" t="s">
        <v>176</v>
      </c>
      <c r="B115" s="8">
        <v>1714</v>
      </c>
      <c r="C115" s="5">
        <v>810</v>
      </c>
      <c r="D115" s="5">
        <v>3</v>
      </c>
      <c r="E115" s="5">
        <v>2</v>
      </c>
      <c r="F115" s="5">
        <v>132</v>
      </c>
      <c r="G115" s="7"/>
      <c r="H115" s="5">
        <v>2</v>
      </c>
      <c r="I115" s="5">
        <v>23</v>
      </c>
      <c r="J115" s="5"/>
      <c r="K115" s="5"/>
      <c r="N115" s="8">
        <f>VLOOKUP($B115,lara_valinta!$A$2:$L$285,12,FALSE)</f>
        <v>0</v>
      </c>
    </row>
    <row r="116" spans="1:19" x14ac:dyDescent="0.2">
      <c r="A116" s="18" t="s">
        <v>177</v>
      </c>
      <c r="B116" s="8">
        <v>1751</v>
      </c>
      <c r="C116" s="5">
        <v>869</v>
      </c>
      <c r="D116" s="5">
        <v>3</v>
      </c>
      <c r="E116" s="5">
        <v>2</v>
      </c>
      <c r="F116" s="5">
        <v>120</v>
      </c>
      <c r="G116" s="7">
        <v>9.2540024410000008</v>
      </c>
      <c r="H116" s="5">
        <v>2</v>
      </c>
      <c r="I116" s="5" t="s">
        <v>23</v>
      </c>
      <c r="J116" s="5"/>
      <c r="K116" s="5">
        <v>127</v>
      </c>
      <c r="L116" s="5" t="s">
        <v>22</v>
      </c>
      <c r="N116" s="8">
        <f>VLOOKUP($B116,lara_valinta!$A$2:$L$285,12,FALSE)</f>
        <v>1</v>
      </c>
      <c r="O116" s="20">
        <v>10.7</v>
      </c>
      <c r="P116" s="20">
        <v>4.8</v>
      </c>
      <c r="Q116" s="8">
        <v>0</v>
      </c>
      <c r="R116" s="8">
        <v>2</v>
      </c>
    </row>
    <row r="117" spans="1:19" x14ac:dyDescent="0.2">
      <c r="A117" s="18" t="s">
        <v>178</v>
      </c>
      <c r="B117" s="8">
        <v>1671</v>
      </c>
      <c r="C117" s="5">
        <v>239</v>
      </c>
      <c r="D117" s="5">
        <v>3</v>
      </c>
      <c r="E117" s="5">
        <v>2</v>
      </c>
      <c r="F117" s="5">
        <v>163</v>
      </c>
      <c r="G117" s="7">
        <v>16.937999390000002</v>
      </c>
      <c r="H117" s="5">
        <v>2</v>
      </c>
      <c r="I117" s="5">
        <v>11</v>
      </c>
      <c r="J117" s="5"/>
      <c r="K117" s="5">
        <v>177</v>
      </c>
      <c r="L117" s="5" t="s">
        <v>22</v>
      </c>
      <c r="N117" s="8">
        <f>VLOOKUP($B117,lara_valinta!$A$2:$L$285,12,FALSE)</f>
        <v>1</v>
      </c>
      <c r="P117" s="20">
        <v>5.6</v>
      </c>
      <c r="Q117" s="8">
        <v>2</v>
      </c>
      <c r="R117" s="8">
        <v>1</v>
      </c>
    </row>
    <row r="118" spans="1:19" x14ac:dyDescent="0.2">
      <c r="A118" s="18" t="s">
        <v>179</v>
      </c>
      <c r="B118" s="8">
        <v>1688</v>
      </c>
      <c r="C118" s="5">
        <v>268</v>
      </c>
      <c r="D118" s="5">
        <v>3</v>
      </c>
      <c r="E118" s="5">
        <v>2</v>
      </c>
      <c r="F118" s="5">
        <v>224</v>
      </c>
      <c r="G118" s="7">
        <v>18.779007320000002</v>
      </c>
      <c r="H118" s="5">
        <v>2</v>
      </c>
      <c r="I118" s="5">
        <v>11</v>
      </c>
      <c r="J118" s="5"/>
      <c r="K118" s="5">
        <v>235</v>
      </c>
      <c r="L118" s="5" t="s">
        <v>22</v>
      </c>
      <c r="N118" s="8">
        <f>VLOOKUP($B118,lara_valinta!$A$2:$L$285,12,FALSE)</f>
        <v>1</v>
      </c>
      <c r="P118" s="20">
        <v>4.9000000000000004</v>
      </c>
      <c r="Q118" s="8">
        <v>0</v>
      </c>
      <c r="R118" s="8">
        <v>1</v>
      </c>
    </row>
    <row r="119" spans="1:19" x14ac:dyDescent="0.2">
      <c r="A119" s="18" t="s">
        <v>180</v>
      </c>
      <c r="B119" s="8">
        <v>1719</v>
      </c>
      <c r="C119" s="5">
        <v>816</v>
      </c>
      <c r="D119" s="5">
        <v>3</v>
      </c>
      <c r="E119" s="5">
        <v>2</v>
      </c>
      <c r="F119" s="5">
        <v>93</v>
      </c>
      <c r="G119" s="7">
        <v>8.7470054929999996</v>
      </c>
      <c r="H119" s="5">
        <v>2</v>
      </c>
      <c r="I119" s="5" t="s">
        <v>23</v>
      </c>
      <c r="J119" s="5"/>
      <c r="K119" s="5">
        <v>103</v>
      </c>
      <c r="L119" s="5" t="s">
        <v>22</v>
      </c>
      <c r="N119" s="8">
        <f>VLOOKUP($B119,lara_valinta!$A$2:$L$285,12,FALSE)</f>
        <v>1</v>
      </c>
      <c r="O119" s="20">
        <v>4.8</v>
      </c>
      <c r="P119" s="20">
        <v>3.7</v>
      </c>
      <c r="Q119" s="8">
        <v>0</v>
      </c>
      <c r="R119" s="8">
        <v>2</v>
      </c>
    </row>
    <row r="120" spans="1:19" x14ac:dyDescent="0.2">
      <c r="A120" s="18" t="s">
        <v>181</v>
      </c>
      <c r="B120" s="8">
        <v>1723</v>
      </c>
      <c r="C120" s="5">
        <v>820</v>
      </c>
      <c r="D120" s="5">
        <v>3</v>
      </c>
      <c r="E120" s="5">
        <v>2</v>
      </c>
      <c r="F120" s="5">
        <v>76</v>
      </c>
      <c r="G120" s="7"/>
      <c r="H120" s="5">
        <v>2</v>
      </c>
      <c r="I120" s="5">
        <v>11</v>
      </c>
      <c r="J120" s="5"/>
      <c r="K120" s="5">
        <v>88</v>
      </c>
      <c r="L120" s="5" t="s">
        <v>22</v>
      </c>
      <c r="N120" s="8">
        <f>VLOOKUP($B120,lara_valinta!$A$2:$L$285,12,FALSE)</f>
        <v>0</v>
      </c>
    </row>
    <row r="121" spans="1:19" x14ac:dyDescent="0.2">
      <c r="A121" s="18" t="s">
        <v>182</v>
      </c>
      <c r="B121" s="8">
        <v>1721</v>
      </c>
      <c r="C121" s="5">
        <v>818</v>
      </c>
      <c r="D121" s="5">
        <v>3</v>
      </c>
      <c r="E121" s="5">
        <v>2</v>
      </c>
      <c r="F121" s="5">
        <v>106</v>
      </c>
      <c r="G121" s="7">
        <v>10.61799817</v>
      </c>
      <c r="H121" s="5">
        <v>2</v>
      </c>
      <c r="I121" s="5">
        <v>11</v>
      </c>
      <c r="J121" s="5"/>
      <c r="K121" s="5">
        <v>112</v>
      </c>
      <c r="L121" s="5" t="s">
        <v>24</v>
      </c>
      <c r="N121" s="8">
        <f>VLOOKUP($B121,lara_valinta!$A$2:$L$285,12,FALSE)</f>
        <v>1</v>
      </c>
      <c r="P121" s="20">
        <v>5.0999999999999996</v>
      </c>
      <c r="Q121" s="8">
        <v>0</v>
      </c>
      <c r="R121" s="8">
        <v>1</v>
      </c>
    </row>
    <row r="122" spans="1:19" x14ac:dyDescent="0.2">
      <c r="A122" s="18" t="s">
        <v>183</v>
      </c>
      <c r="B122" s="8">
        <v>1722</v>
      </c>
      <c r="C122" s="5">
        <v>819</v>
      </c>
      <c r="D122" s="5">
        <v>3</v>
      </c>
      <c r="E122" s="5">
        <v>2</v>
      </c>
      <c r="F122" s="5">
        <v>126</v>
      </c>
      <c r="G122" s="7">
        <v>16.269000609999999</v>
      </c>
      <c r="H122" s="5">
        <v>2</v>
      </c>
      <c r="I122" s="5">
        <v>11</v>
      </c>
      <c r="J122" s="5"/>
      <c r="K122" s="5">
        <v>138</v>
      </c>
      <c r="L122" s="5" t="s">
        <v>22</v>
      </c>
      <c r="N122" s="8">
        <f>VLOOKUP($B122,lara_valinta!$A$2:$L$285,12,FALSE)</f>
        <v>1</v>
      </c>
      <c r="O122" s="20">
        <v>13.3</v>
      </c>
      <c r="P122" s="20">
        <v>4.5999999999999996</v>
      </c>
      <c r="Q122" s="8">
        <v>0</v>
      </c>
      <c r="R122" s="8">
        <v>1</v>
      </c>
      <c r="S122" s="5" t="s">
        <v>357</v>
      </c>
    </row>
    <row r="123" spans="1:19" x14ac:dyDescent="0.2">
      <c r="A123" s="18" t="s">
        <v>185</v>
      </c>
      <c r="B123" s="8">
        <v>1672</v>
      </c>
      <c r="C123" s="5">
        <v>242</v>
      </c>
      <c r="D123" s="5">
        <v>3</v>
      </c>
      <c r="E123" s="5">
        <v>3</v>
      </c>
      <c r="F123" s="5">
        <v>246</v>
      </c>
      <c r="G123" s="7">
        <v>21.008001830000001</v>
      </c>
      <c r="H123" s="5">
        <v>3</v>
      </c>
      <c r="I123" s="5">
        <v>11</v>
      </c>
      <c r="J123" s="5"/>
      <c r="K123" s="5">
        <v>261</v>
      </c>
      <c r="N123" s="8">
        <f>VLOOKUP($B123,lara_valinta!$A$2:$L$285,12,FALSE)</f>
        <v>1</v>
      </c>
      <c r="P123" s="20">
        <v>12.8</v>
      </c>
      <c r="Q123" s="8">
        <v>2</v>
      </c>
      <c r="R123" s="8">
        <v>1</v>
      </c>
    </row>
    <row r="124" spans="1:19" x14ac:dyDescent="0.2">
      <c r="A124" s="18" t="s">
        <v>186</v>
      </c>
      <c r="B124" s="8">
        <v>1673</v>
      </c>
      <c r="C124" s="5">
        <v>244</v>
      </c>
      <c r="D124" s="5">
        <v>3</v>
      </c>
      <c r="E124" s="5">
        <v>1</v>
      </c>
      <c r="F124" s="5">
        <v>169</v>
      </c>
      <c r="G124" s="7"/>
      <c r="H124" s="5">
        <v>1</v>
      </c>
      <c r="I124" s="5">
        <v>22</v>
      </c>
      <c r="J124" s="5"/>
      <c r="K124" s="5"/>
      <c r="M124" s="8">
        <v>7</v>
      </c>
      <c r="N124" s="8">
        <f>VLOOKUP($B124,lara_valinta!$A$2:$L$285,12,FALSE)</f>
        <v>0</v>
      </c>
    </row>
    <row r="125" spans="1:19" x14ac:dyDescent="0.2">
      <c r="A125" s="18" t="s">
        <v>187</v>
      </c>
      <c r="B125" s="8">
        <v>1725</v>
      </c>
      <c r="C125" s="5">
        <v>822</v>
      </c>
      <c r="D125" s="5">
        <v>3</v>
      </c>
      <c r="E125" s="5">
        <v>2</v>
      </c>
      <c r="F125" s="5">
        <v>67</v>
      </c>
      <c r="G125" s="7"/>
      <c r="H125" s="5">
        <v>2</v>
      </c>
      <c r="I125" s="5" t="s">
        <v>32</v>
      </c>
      <c r="J125" s="5"/>
      <c r="K125" s="5">
        <v>78</v>
      </c>
      <c r="L125" s="5" t="s">
        <v>22</v>
      </c>
      <c r="N125" s="8">
        <f>VLOOKUP($B125,lara_valinta!$A$2:$L$285,12,FALSE)</f>
        <v>0</v>
      </c>
    </row>
    <row r="126" spans="1:19" x14ac:dyDescent="0.2">
      <c r="A126" s="18" t="s">
        <v>188</v>
      </c>
      <c r="B126" s="8">
        <v>1724</v>
      </c>
      <c r="C126" s="5">
        <v>821</v>
      </c>
      <c r="D126" s="5">
        <v>3</v>
      </c>
      <c r="E126" s="5">
        <v>2</v>
      </c>
      <c r="F126" s="5">
        <v>92</v>
      </c>
      <c r="G126" s="7">
        <v>9.178996948</v>
      </c>
      <c r="H126" s="5">
        <v>2</v>
      </c>
      <c r="I126" s="5">
        <v>23</v>
      </c>
      <c r="J126" s="5"/>
      <c r="K126" s="5"/>
      <c r="N126" s="8">
        <f>VLOOKUP($B126,lara_valinta!$A$2:$L$285,12,FALSE)</f>
        <v>0</v>
      </c>
    </row>
    <row r="127" spans="1:19" x14ac:dyDescent="0.2">
      <c r="A127" s="18" t="s">
        <v>189</v>
      </c>
      <c r="B127" s="8">
        <v>1740</v>
      </c>
      <c r="C127" s="5">
        <v>843</v>
      </c>
      <c r="D127" s="5">
        <v>3</v>
      </c>
      <c r="E127" s="5">
        <v>2</v>
      </c>
      <c r="F127" s="5">
        <v>92</v>
      </c>
      <c r="G127" s="7">
        <v>8.6759993899999994</v>
      </c>
      <c r="H127" s="5">
        <v>2</v>
      </c>
      <c r="I127" s="5" t="s">
        <v>23</v>
      </c>
      <c r="J127" s="5"/>
      <c r="K127" s="5">
        <v>105</v>
      </c>
      <c r="L127" s="5" t="s">
        <v>22</v>
      </c>
      <c r="N127" s="8">
        <f>VLOOKUP($B127,lara_valinta!$A$2:$L$285,12,FALSE)</f>
        <v>1</v>
      </c>
      <c r="P127" s="20">
        <v>3.5</v>
      </c>
      <c r="Q127" s="8">
        <v>0</v>
      </c>
      <c r="R127" s="8">
        <v>0</v>
      </c>
    </row>
    <row r="128" spans="1:19" x14ac:dyDescent="0.2">
      <c r="A128" s="18" t="s">
        <v>190</v>
      </c>
      <c r="B128" s="8">
        <v>1674</v>
      </c>
      <c r="C128" s="5">
        <v>246</v>
      </c>
      <c r="D128" s="5">
        <v>3</v>
      </c>
      <c r="E128" s="5">
        <v>2</v>
      </c>
      <c r="F128" s="5">
        <v>170</v>
      </c>
      <c r="G128" s="7">
        <v>16.793010379999998</v>
      </c>
      <c r="H128" s="5">
        <v>2</v>
      </c>
      <c r="I128" s="5">
        <v>11</v>
      </c>
      <c r="J128" s="5"/>
      <c r="K128" s="5">
        <v>187</v>
      </c>
      <c r="L128" s="5" t="s">
        <v>22</v>
      </c>
      <c r="N128" s="8">
        <f>VLOOKUP($B128,lara_valinta!$A$2:$L$285,12,FALSE)</f>
        <v>1</v>
      </c>
      <c r="P128" s="20">
        <v>5.4</v>
      </c>
      <c r="Q128" s="8">
        <v>1</v>
      </c>
      <c r="R128" s="8">
        <v>0</v>
      </c>
    </row>
    <row r="129" spans="1:18" x14ac:dyDescent="0.2">
      <c r="A129" s="18" t="s">
        <v>191</v>
      </c>
      <c r="B129" s="8">
        <v>1741</v>
      </c>
      <c r="C129" s="5">
        <v>844</v>
      </c>
      <c r="D129" s="5">
        <v>3</v>
      </c>
      <c r="E129" s="5">
        <v>2</v>
      </c>
      <c r="F129" s="5">
        <v>56</v>
      </c>
      <c r="G129" s="7"/>
      <c r="H129" s="5">
        <v>2</v>
      </c>
      <c r="I129" s="5">
        <v>11</v>
      </c>
      <c r="J129" s="5"/>
      <c r="K129" s="5">
        <v>62</v>
      </c>
      <c r="L129" s="5" t="s">
        <v>22</v>
      </c>
      <c r="N129" s="8">
        <f>VLOOKUP($B129,lara_valinta!$A$2:$L$285,12,FALSE)</f>
        <v>0</v>
      </c>
    </row>
    <row r="130" spans="1:18" x14ac:dyDescent="0.2">
      <c r="A130" s="18" t="s">
        <v>193</v>
      </c>
      <c r="B130" s="8">
        <v>1675</v>
      </c>
      <c r="C130" s="5">
        <v>247</v>
      </c>
      <c r="D130" s="5">
        <v>3</v>
      </c>
      <c r="E130" s="5">
        <v>6</v>
      </c>
      <c r="F130" s="5">
        <v>200</v>
      </c>
      <c r="G130" s="7">
        <v>17.341999390000002</v>
      </c>
      <c r="H130" s="5">
        <v>6</v>
      </c>
      <c r="I130" s="5">
        <v>14</v>
      </c>
      <c r="J130" s="5"/>
      <c r="K130" s="5">
        <v>213</v>
      </c>
      <c r="N130" s="8">
        <f>VLOOKUP($B130,lara_valinta!$A$2:$L$285,12,FALSE)</f>
        <v>1</v>
      </c>
      <c r="P130" s="20">
        <v>7.3</v>
      </c>
      <c r="Q130" s="8">
        <v>0</v>
      </c>
      <c r="R130" s="8">
        <v>2</v>
      </c>
    </row>
    <row r="131" spans="1:18" x14ac:dyDescent="0.2">
      <c r="A131" s="18" t="s">
        <v>194</v>
      </c>
      <c r="B131" s="8">
        <v>1690</v>
      </c>
      <c r="C131" s="5">
        <v>273</v>
      </c>
      <c r="D131" s="5">
        <v>3</v>
      </c>
      <c r="E131" s="5">
        <v>2</v>
      </c>
      <c r="F131" s="5">
        <v>302</v>
      </c>
      <c r="G131" s="7">
        <v>23.043009770000001</v>
      </c>
      <c r="H131" s="5">
        <v>2</v>
      </c>
      <c r="I131" s="5" t="s">
        <v>23</v>
      </c>
      <c r="J131" s="5"/>
      <c r="K131" s="5">
        <v>330</v>
      </c>
      <c r="L131" s="5" t="s">
        <v>22</v>
      </c>
      <c r="N131" s="8">
        <f>VLOOKUP($B131,lara_valinta!$A$2:$L$285,12,FALSE)</f>
        <v>1</v>
      </c>
      <c r="P131" s="20">
        <v>6.4</v>
      </c>
      <c r="Q131" s="8">
        <v>0</v>
      </c>
      <c r="R131" s="8">
        <v>1</v>
      </c>
    </row>
    <row r="132" spans="1:18" x14ac:dyDescent="0.2">
      <c r="A132" s="18" t="s">
        <v>195</v>
      </c>
      <c r="B132" s="8">
        <v>1677</v>
      </c>
      <c r="C132" s="5">
        <v>250</v>
      </c>
      <c r="D132" s="5">
        <v>3</v>
      </c>
      <c r="E132" s="5">
        <v>2</v>
      </c>
      <c r="F132" s="5">
        <v>251</v>
      </c>
      <c r="G132" s="7">
        <v>20.491009160000001</v>
      </c>
      <c r="H132" s="5">
        <v>2</v>
      </c>
      <c r="I132" s="5">
        <v>11</v>
      </c>
      <c r="J132" s="5"/>
      <c r="K132" s="5">
        <v>265</v>
      </c>
      <c r="L132" s="5" t="s">
        <v>22</v>
      </c>
      <c r="N132" s="8">
        <f>VLOOKUP($B132,lara_valinta!$A$2:$L$285,12,FALSE)</f>
        <v>1</v>
      </c>
      <c r="P132" s="20">
        <v>5</v>
      </c>
      <c r="Q132" s="8">
        <v>0</v>
      </c>
      <c r="R132" s="8">
        <v>1</v>
      </c>
    </row>
    <row r="133" spans="1:18" x14ac:dyDescent="0.2">
      <c r="A133" s="18" t="s">
        <v>196</v>
      </c>
      <c r="B133" s="8">
        <v>1691</v>
      </c>
      <c r="C133" s="5">
        <v>274</v>
      </c>
      <c r="D133" s="5">
        <v>3</v>
      </c>
      <c r="E133" s="5">
        <v>2</v>
      </c>
      <c r="F133" s="5">
        <v>280</v>
      </c>
      <c r="G133" s="7">
        <v>23.580003659999999</v>
      </c>
      <c r="H133" s="5">
        <v>2</v>
      </c>
      <c r="I133" s="5">
        <v>11</v>
      </c>
      <c r="J133" s="5"/>
      <c r="K133" s="5">
        <v>297</v>
      </c>
      <c r="L133" s="5" t="s">
        <v>24</v>
      </c>
      <c r="N133" s="8">
        <f>VLOOKUP($B133,lara_valinta!$A$2:$L$285,12,FALSE)</f>
        <v>1</v>
      </c>
      <c r="P133" s="20">
        <v>7.7</v>
      </c>
      <c r="Q133" s="8">
        <v>0</v>
      </c>
      <c r="R133" s="8">
        <v>1</v>
      </c>
    </row>
    <row r="134" spans="1:18" x14ac:dyDescent="0.2">
      <c r="A134" s="18" t="s">
        <v>197</v>
      </c>
      <c r="B134" s="8">
        <v>1678</v>
      </c>
      <c r="C134" s="5">
        <v>251</v>
      </c>
      <c r="D134" s="5">
        <v>3</v>
      </c>
      <c r="E134" s="5">
        <v>2</v>
      </c>
      <c r="F134" s="5">
        <v>264</v>
      </c>
      <c r="G134" s="7">
        <v>23.723997560000001</v>
      </c>
      <c r="H134" s="5">
        <v>2</v>
      </c>
      <c r="I134" s="5">
        <v>11</v>
      </c>
      <c r="J134" s="5"/>
      <c r="K134" s="5">
        <v>282</v>
      </c>
      <c r="L134" s="5" t="s">
        <v>24</v>
      </c>
      <c r="N134" s="8">
        <f>VLOOKUP($B134,lara_valinta!$A$2:$L$285,12,FALSE)</f>
        <v>1</v>
      </c>
      <c r="P134" s="20">
        <v>3.6</v>
      </c>
      <c r="Q134" s="8">
        <v>1</v>
      </c>
      <c r="R134" s="8">
        <v>1</v>
      </c>
    </row>
    <row r="135" spans="1:18" x14ac:dyDescent="0.2">
      <c r="A135" s="18" t="s">
        <v>198</v>
      </c>
      <c r="B135" s="8">
        <v>1692</v>
      </c>
      <c r="C135" s="5">
        <v>278</v>
      </c>
      <c r="D135" s="5">
        <v>3</v>
      </c>
      <c r="E135" s="5">
        <v>3</v>
      </c>
      <c r="F135" s="5">
        <v>297</v>
      </c>
      <c r="G135" s="7">
        <v>24.92600122</v>
      </c>
      <c r="H135" s="5">
        <v>3</v>
      </c>
      <c r="I135" s="5">
        <v>11</v>
      </c>
      <c r="J135" s="5"/>
      <c r="K135" s="5">
        <v>322</v>
      </c>
      <c r="N135" s="8">
        <f>VLOOKUP($B135,lara_valinta!$A$2:$L$285,12,FALSE)</f>
        <v>1</v>
      </c>
      <c r="P135" s="20">
        <v>11.1</v>
      </c>
      <c r="Q135" s="8">
        <v>0</v>
      </c>
      <c r="R135" s="8">
        <v>1</v>
      </c>
    </row>
    <row r="136" spans="1:18" x14ac:dyDescent="0.2">
      <c r="A136" s="18" t="s">
        <v>199</v>
      </c>
      <c r="B136" s="8">
        <v>1785</v>
      </c>
      <c r="C136" s="5">
        <v>419</v>
      </c>
      <c r="D136" s="5">
        <v>3</v>
      </c>
      <c r="E136" s="5">
        <v>2</v>
      </c>
      <c r="F136" s="5">
        <v>271</v>
      </c>
      <c r="G136" s="7">
        <v>20.62100366</v>
      </c>
      <c r="H136" s="5">
        <v>2</v>
      </c>
      <c r="I136" s="5">
        <v>11</v>
      </c>
      <c r="J136" s="5"/>
      <c r="K136" s="5">
        <v>289</v>
      </c>
      <c r="L136" s="5" t="s">
        <v>22</v>
      </c>
      <c r="N136" s="8">
        <f>VLOOKUP($B136,lara_valinta!$A$2:$L$285,12,FALSE)</f>
        <v>1</v>
      </c>
      <c r="P136" s="20">
        <v>3.6</v>
      </c>
      <c r="Q136" s="8">
        <v>0</v>
      </c>
      <c r="R136" s="8">
        <v>0</v>
      </c>
    </row>
    <row r="137" spans="1:18" x14ac:dyDescent="0.2">
      <c r="A137" s="18" t="s">
        <v>200</v>
      </c>
      <c r="B137" s="8">
        <v>1786</v>
      </c>
      <c r="C137" s="5">
        <v>420</v>
      </c>
      <c r="D137" s="5">
        <v>3</v>
      </c>
      <c r="E137" s="5">
        <v>4</v>
      </c>
      <c r="F137" s="5">
        <v>226</v>
      </c>
      <c r="G137" s="7">
        <v>19.92399756</v>
      </c>
      <c r="H137" s="5">
        <v>4</v>
      </c>
      <c r="I137" s="5" t="s">
        <v>23</v>
      </c>
      <c r="J137" s="5"/>
      <c r="K137" s="5">
        <v>224</v>
      </c>
      <c r="N137" s="8">
        <f>VLOOKUP($B137,lara_valinta!$A$2:$L$285,12,FALSE)</f>
        <v>1</v>
      </c>
      <c r="P137" s="20">
        <v>11</v>
      </c>
      <c r="Q137" s="8">
        <v>1</v>
      </c>
      <c r="R137" s="8">
        <v>0</v>
      </c>
    </row>
    <row r="138" spans="1:18" x14ac:dyDescent="0.2">
      <c r="A138" s="18" t="s">
        <v>201</v>
      </c>
      <c r="B138" s="8">
        <v>1823</v>
      </c>
      <c r="C138" s="5">
        <v>811</v>
      </c>
      <c r="D138" s="5">
        <v>3</v>
      </c>
      <c r="E138" s="5">
        <v>2</v>
      </c>
      <c r="F138" s="5">
        <v>181</v>
      </c>
      <c r="G138" s="7">
        <v>17.286999389999998</v>
      </c>
      <c r="H138" s="5">
        <v>2</v>
      </c>
      <c r="I138" s="5">
        <v>11</v>
      </c>
      <c r="J138" s="5"/>
      <c r="K138" s="5">
        <v>191</v>
      </c>
      <c r="L138" s="5" t="s">
        <v>22</v>
      </c>
      <c r="N138" s="8">
        <f>VLOOKUP($B138,lara_valinta!$A$2:$L$285,12,FALSE)</f>
        <v>1</v>
      </c>
      <c r="P138" s="20">
        <v>5</v>
      </c>
      <c r="Q138" s="8">
        <v>0</v>
      </c>
      <c r="R138" s="8">
        <v>1</v>
      </c>
    </row>
    <row r="139" spans="1:18" x14ac:dyDescent="0.2">
      <c r="A139" s="18" t="s">
        <v>202</v>
      </c>
      <c r="B139" s="8">
        <v>1787</v>
      </c>
      <c r="C139" s="5">
        <v>421</v>
      </c>
      <c r="D139" s="5">
        <v>3</v>
      </c>
      <c r="E139" s="5">
        <v>2</v>
      </c>
      <c r="F139" s="5">
        <v>300</v>
      </c>
      <c r="G139" s="7">
        <v>21.69700916</v>
      </c>
      <c r="H139" s="5">
        <v>2</v>
      </c>
      <c r="I139" s="5">
        <v>11</v>
      </c>
      <c r="J139" s="5"/>
      <c r="K139" s="5">
        <v>311</v>
      </c>
      <c r="L139" s="5" t="s">
        <v>22</v>
      </c>
      <c r="N139" s="8">
        <f>VLOOKUP($B139,lara_valinta!$A$2:$L$285,12,FALSE)</f>
        <v>1</v>
      </c>
      <c r="P139" s="20">
        <v>4.3</v>
      </c>
      <c r="Q139" s="8">
        <v>1</v>
      </c>
      <c r="R139" s="8">
        <v>1</v>
      </c>
    </row>
    <row r="140" spans="1:18" x14ac:dyDescent="0.2">
      <c r="A140" s="18" t="s">
        <v>203</v>
      </c>
      <c r="B140" s="8">
        <v>1837</v>
      </c>
      <c r="C140" s="5">
        <v>836</v>
      </c>
      <c r="D140" s="5">
        <v>3</v>
      </c>
      <c r="E140" s="5">
        <v>2</v>
      </c>
      <c r="F140" s="5">
        <v>233</v>
      </c>
      <c r="G140" s="7">
        <v>17.864000000000001</v>
      </c>
      <c r="H140" s="5">
        <v>2</v>
      </c>
      <c r="I140" s="5">
        <v>11</v>
      </c>
      <c r="J140" s="5"/>
      <c r="K140" s="5">
        <v>245</v>
      </c>
      <c r="L140" s="5" t="s">
        <v>22</v>
      </c>
      <c r="N140" s="8">
        <f>VLOOKUP($B140,lara_valinta!$A$2:$L$285,12,FALSE)</f>
        <v>1</v>
      </c>
      <c r="P140" s="20">
        <v>4.5</v>
      </c>
      <c r="Q140" s="8">
        <v>0</v>
      </c>
      <c r="R140" s="8">
        <v>1</v>
      </c>
    </row>
    <row r="141" spans="1:18" x14ac:dyDescent="0.2">
      <c r="A141" s="18" t="s">
        <v>204</v>
      </c>
      <c r="B141" s="8">
        <v>1788</v>
      </c>
      <c r="C141" s="5">
        <v>422</v>
      </c>
      <c r="D141" s="5">
        <v>3</v>
      </c>
      <c r="E141" s="5">
        <v>2</v>
      </c>
      <c r="F141" s="5">
        <v>217</v>
      </c>
      <c r="G141" s="7">
        <v>18.673999389999999</v>
      </c>
      <c r="H141" s="5">
        <v>2</v>
      </c>
      <c r="I141" s="5">
        <v>11</v>
      </c>
      <c r="J141" s="5"/>
      <c r="K141" s="5">
        <v>234</v>
      </c>
      <c r="L141" s="5" t="s">
        <v>24</v>
      </c>
      <c r="N141" s="8">
        <f>VLOOKUP($B141,lara_valinta!$A$2:$L$285,12,FALSE)</f>
        <v>1</v>
      </c>
      <c r="P141" s="20">
        <v>5</v>
      </c>
      <c r="Q141" s="8">
        <v>0</v>
      </c>
      <c r="R141" s="8">
        <v>1</v>
      </c>
    </row>
    <row r="142" spans="1:18" x14ac:dyDescent="0.2">
      <c r="A142" s="18" t="s">
        <v>205</v>
      </c>
      <c r="B142" s="8">
        <v>1789</v>
      </c>
      <c r="C142" s="5">
        <v>423</v>
      </c>
      <c r="D142" s="5">
        <v>3</v>
      </c>
      <c r="E142" s="5">
        <v>2</v>
      </c>
      <c r="F142" s="5">
        <v>161</v>
      </c>
      <c r="G142" s="7">
        <v>16.859009159999999</v>
      </c>
      <c r="H142" s="5">
        <v>2</v>
      </c>
      <c r="I142" s="5">
        <v>11</v>
      </c>
      <c r="J142" s="5"/>
      <c r="K142" s="5">
        <v>174</v>
      </c>
      <c r="L142" s="5" t="s">
        <v>22</v>
      </c>
      <c r="N142" s="8">
        <f>VLOOKUP($B142,lara_valinta!$A$2:$L$285,12,FALSE)</f>
        <v>1</v>
      </c>
      <c r="P142" s="20">
        <v>8.1</v>
      </c>
      <c r="Q142" s="8">
        <v>0</v>
      </c>
      <c r="R142" s="8">
        <v>1</v>
      </c>
    </row>
    <row r="143" spans="1:18" x14ac:dyDescent="0.2">
      <c r="A143" s="18" t="s">
        <v>206</v>
      </c>
      <c r="B143" s="8">
        <v>1804</v>
      </c>
      <c r="C143" s="5">
        <v>453</v>
      </c>
      <c r="D143" s="5">
        <v>3</v>
      </c>
      <c r="E143" s="5">
        <v>2</v>
      </c>
      <c r="F143" s="5">
        <v>251</v>
      </c>
      <c r="G143" s="7">
        <v>20.11000305</v>
      </c>
      <c r="H143" s="5">
        <v>2</v>
      </c>
      <c r="I143" s="5" t="s">
        <v>23</v>
      </c>
      <c r="J143" s="5"/>
      <c r="K143" s="5">
        <v>266</v>
      </c>
      <c r="L143" s="5" t="s">
        <v>24</v>
      </c>
      <c r="N143" s="8">
        <f>VLOOKUP($B143,lara_valinta!$A$2:$L$285,12,FALSE)</f>
        <v>1</v>
      </c>
      <c r="P143" s="20">
        <v>3.3</v>
      </c>
      <c r="Q143" s="8">
        <v>0</v>
      </c>
      <c r="R143" s="8">
        <v>0</v>
      </c>
    </row>
    <row r="144" spans="1:18" x14ac:dyDescent="0.2">
      <c r="A144" s="18" t="s">
        <v>207</v>
      </c>
      <c r="B144" s="8">
        <v>1791</v>
      </c>
      <c r="C144" s="5">
        <v>427</v>
      </c>
      <c r="D144" s="5">
        <v>3</v>
      </c>
      <c r="E144" s="5">
        <v>2</v>
      </c>
      <c r="F144" s="5">
        <v>175</v>
      </c>
      <c r="G144" s="7">
        <v>17.62800549</v>
      </c>
      <c r="H144" s="5">
        <v>2</v>
      </c>
      <c r="I144" s="5">
        <v>11</v>
      </c>
      <c r="J144" s="5"/>
      <c r="K144" s="5">
        <v>193</v>
      </c>
      <c r="L144" s="5" t="s">
        <v>22</v>
      </c>
      <c r="N144" s="8">
        <f>VLOOKUP($B144,lara_valinta!$A$2:$L$285,12,FALSE)</f>
        <v>1</v>
      </c>
      <c r="P144" s="20">
        <v>4.4000000000000004</v>
      </c>
      <c r="Q144" s="8">
        <v>0</v>
      </c>
      <c r="R144" s="8">
        <v>1</v>
      </c>
    </row>
    <row r="145" spans="1:18" x14ac:dyDescent="0.2">
      <c r="A145" s="18" t="s">
        <v>208</v>
      </c>
      <c r="B145" s="8">
        <v>1792</v>
      </c>
      <c r="C145" s="5">
        <v>428</v>
      </c>
      <c r="D145" s="5">
        <v>3</v>
      </c>
      <c r="E145" s="5">
        <v>4</v>
      </c>
      <c r="F145" s="5">
        <v>217</v>
      </c>
      <c r="G145" s="7">
        <v>19.834009770000002</v>
      </c>
      <c r="H145" s="5">
        <v>4</v>
      </c>
      <c r="I145" s="5" t="s">
        <v>23</v>
      </c>
      <c r="J145" s="5"/>
      <c r="K145" s="5">
        <v>222</v>
      </c>
      <c r="N145" s="8">
        <f>VLOOKUP($B145,lara_valinta!$A$2:$L$285,12,FALSE)</f>
        <v>1</v>
      </c>
      <c r="P145" s="20">
        <v>8.1999999999999993</v>
      </c>
      <c r="Q145" s="8">
        <v>1</v>
      </c>
      <c r="R145" s="8">
        <v>1</v>
      </c>
    </row>
    <row r="146" spans="1:18" x14ac:dyDescent="0.2">
      <c r="A146" s="18" t="s">
        <v>209</v>
      </c>
      <c r="B146" s="8">
        <v>1826</v>
      </c>
      <c r="C146" s="5">
        <v>818</v>
      </c>
      <c r="D146" s="5">
        <v>3</v>
      </c>
      <c r="E146" s="5">
        <v>2</v>
      </c>
      <c r="F146" s="5">
        <v>118</v>
      </c>
      <c r="G146" s="7">
        <v>11.35000977</v>
      </c>
      <c r="H146" s="5">
        <v>2</v>
      </c>
      <c r="I146" s="5">
        <v>11</v>
      </c>
      <c r="J146" s="5"/>
      <c r="K146" s="5">
        <v>137</v>
      </c>
      <c r="L146" s="5" t="s">
        <v>22</v>
      </c>
      <c r="N146" s="8">
        <f>VLOOKUP($B146,lara_valinta!$A$2:$L$285,12,FALSE)</f>
        <v>1</v>
      </c>
      <c r="P146" s="20">
        <v>3.9</v>
      </c>
      <c r="Q146" s="8">
        <v>1</v>
      </c>
      <c r="R146" s="8">
        <v>1</v>
      </c>
    </row>
    <row r="147" spans="1:18" x14ac:dyDescent="0.2">
      <c r="A147" s="18" t="s">
        <v>210</v>
      </c>
      <c r="B147" s="8">
        <v>1827</v>
      </c>
      <c r="C147" s="5">
        <v>819</v>
      </c>
      <c r="D147" s="5">
        <v>3</v>
      </c>
      <c r="E147" s="5">
        <v>2</v>
      </c>
      <c r="F147" s="5">
        <v>120</v>
      </c>
      <c r="G147" s="7">
        <v>10.48200793</v>
      </c>
      <c r="H147" s="5">
        <v>2</v>
      </c>
      <c r="I147" s="5" t="s">
        <v>23</v>
      </c>
      <c r="J147" s="5"/>
      <c r="K147" s="5">
        <v>131</v>
      </c>
      <c r="L147" s="5" t="s">
        <v>22</v>
      </c>
      <c r="N147" s="8">
        <f>VLOOKUP($B147,lara_valinta!$A$2:$L$285,12,FALSE)</f>
        <v>0</v>
      </c>
    </row>
    <row r="148" spans="1:18" x14ac:dyDescent="0.2">
      <c r="A148" s="18" t="s">
        <v>211</v>
      </c>
      <c r="B148" s="8">
        <v>1828</v>
      </c>
      <c r="C148" s="5">
        <v>820</v>
      </c>
      <c r="D148" s="5">
        <v>3</v>
      </c>
      <c r="E148" s="5">
        <v>2</v>
      </c>
      <c r="F148" s="5">
        <v>116</v>
      </c>
      <c r="G148" s="7">
        <v>11.56599817</v>
      </c>
      <c r="H148" s="5">
        <v>2</v>
      </c>
      <c r="I148" s="5">
        <v>11</v>
      </c>
      <c r="J148" s="5"/>
      <c r="K148" s="5">
        <v>134</v>
      </c>
      <c r="L148" s="5" t="s">
        <v>22</v>
      </c>
      <c r="N148" s="8">
        <f>VLOOKUP($B148,lara_valinta!$A$2:$L$285,12,FALSE)</f>
        <v>0</v>
      </c>
    </row>
    <row r="149" spans="1:18" x14ac:dyDescent="0.2">
      <c r="A149" s="18" t="s">
        <v>212</v>
      </c>
      <c r="B149" s="8">
        <v>1830</v>
      </c>
      <c r="C149" s="5">
        <v>822</v>
      </c>
      <c r="D149" s="5">
        <v>3</v>
      </c>
      <c r="E149" s="5">
        <v>2</v>
      </c>
      <c r="F149" s="5">
        <v>124</v>
      </c>
      <c r="G149" s="7">
        <v>11.4210061</v>
      </c>
      <c r="H149" s="5">
        <v>2</v>
      </c>
      <c r="I149" s="5" t="s">
        <v>27</v>
      </c>
      <c r="J149" s="5"/>
      <c r="K149" s="5">
        <v>137</v>
      </c>
      <c r="L149" s="5" t="s">
        <v>22</v>
      </c>
      <c r="N149" s="8">
        <f>VLOOKUP($B149,lara_valinta!$A$2:$L$285,12,FALSE)</f>
        <v>0</v>
      </c>
    </row>
    <row r="150" spans="1:18" x14ac:dyDescent="0.2">
      <c r="A150" s="18" t="s">
        <v>213</v>
      </c>
      <c r="B150" s="8">
        <v>1829</v>
      </c>
      <c r="C150" s="5">
        <v>821</v>
      </c>
      <c r="D150" s="5">
        <v>3</v>
      </c>
      <c r="E150" s="5">
        <v>2</v>
      </c>
      <c r="F150" s="5">
        <v>87</v>
      </c>
      <c r="G150" s="7"/>
      <c r="H150" s="5">
        <v>2</v>
      </c>
      <c r="I150" s="5">
        <v>11</v>
      </c>
      <c r="J150" s="5"/>
      <c r="K150" s="5">
        <v>92</v>
      </c>
      <c r="L150" s="5" t="s">
        <v>22</v>
      </c>
      <c r="N150" s="8">
        <f>VLOOKUP($B150,lara_valinta!$A$2:$L$285,12,FALSE)</f>
        <v>0</v>
      </c>
    </row>
    <row r="151" spans="1:18" x14ac:dyDescent="0.2">
      <c r="A151" s="18" t="s">
        <v>214</v>
      </c>
      <c r="B151" s="8">
        <v>1808</v>
      </c>
      <c r="C151" s="5">
        <v>462</v>
      </c>
      <c r="D151" s="5">
        <v>3</v>
      </c>
      <c r="E151" s="5">
        <v>2</v>
      </c>
      <c r="F151" s="5">
        <v>173</v>
      </c>
      <c r="G151" s="7">
        <v>15.08200244</v>
      </c>
      <c r="H151" s="5">
        <v>2</v>
      </c>
      <c r="I151" s="5">
        <v>11</v>
      </c>
      <c r="J151" s="5"/>
      <c r="K151" s="5">
        <v>193</v>
      </c>
      <c r="L151" s="5" t="s">
        <v>22</v>
      </c>
      <c r="N151" s="8">
        <f>VLOOKUP($B151,lara_valinta!$A$2:$L$285,12,FALSE)</f>
        <v>0</v>
      </c>
    </row>
    <row r="152" spans="1:18" x14ac:dyDescent="0.2">
      <c r="A152" s="18" t="s">
        <v>215</v>
      </c>
      <c r="B152" s="8">
        <v>1807</v>
      </c>
      <c r="C152" s="5">
        <v>461</v>
      </c>
      <c r="D152" s="5">
        <v>3</v>
      </c>
      <c r="E152" s="5">
        <v>2</v>
      </c>
      <c r="F152" s="5">
        <v>122</v>
      </c>
      <c r="G152" s="7">
        <v>14.83500549</v>
      </c>
      <c r="H152" s="5">
        <v>2</v>
      </c>
      <c r="I152" s="5">
        <v>11</v>
      </c>
      <c r="J152" s="5"/>
      <c r="K152" s="5">
        <v>137</v>
      </c>
      <c r="L152" s="5" t="s">
        <v>24</v>
      </c>
      <c r="N152" s="8">
        <f>VLOOKUP($B152,lara_valinta!$A$2:$L$285,12,FALSE)</f>
        <v>0</v>
      </c>
    </row>
    <row r="153" spans="1:18" x14ac:dyDescent="0.2">
      <c r="A153" s="18" t="s">
        <v>216</v>
      </c>
      <c r="B153" s="8">
        <v>1793</v>
      </c>
      <c r="C153" s="5">
        <v>433</v>
      </c>
      <c r="D153" s="5">
        <v>3</v>
      </c>
      <c r="E153" s="5">
        <v>2</v>
      </c>
      <c r="F153" s="5">
        <v>175</v>
      </c>
      <c r="G153" s="7">
        <v>17.55700122</v>
      </c>
      <c r="H153" s="5">
        <v>2</v>
      </c>
      <c r="I153" s="5">
        <v>11</v>
      </c>
      <c r="J153" s="5"/>
      <c r="K153" s="5">
        <v>195</v>
      </c>
      <c r="L153" s="5" t="s">
        <v>22</v>
      </c>
      <c r="N153" s="8">
        <f>VLOOKUP($B153,lara_valinta!$A$2:$L$285,12,FALSE)</f>
        <v>0</v>
      </c>
    </row>
    <row r="154" spans="1:18" x14ac:dyDescent="0.2">
      <c r="A154" s="18" t="s">
        <v>217</v>
      </c>
      <c r="B154" s="8">
        <v>1795</v>
      </c>
      <c r="C154" s="5">
        <v>435</v>
      </c>
      <c r="D154" s="5">
        <v>3</v>
      </c>
      <c r="E154" s="5">
        <v>2</v>
      </c>
      <c r="F154" s="5">
        <v>228</v>
      </c>
      <c r="G154" s="7">
        <v>20.519010380000001</v>
      </c>
      <c r="H154" s="5">
        <v>2</v>
      </c>
      <c r="I154" s="5">
        <v>11</v>
      </c>
      <c r="J154" s="5"/>
      <c r="K154" s="5">
        <v>246</v>
      </c>
      <c r="L154" s="5" t="s">
        <v>22</v>
      </c>
      <c r="N154" s="8">
        <f>VLOOKUP($B154,lara_valinta!$A$2:$L$285,12,FALSE)</f>
        <v>0</v>
      </c>
    </row>
    <row r="155" spans="1:18" x14ac:dyDescent="0.2">
      <c r="A155" s="18" t="s">
        <v>218</v>
      </c>
      <c r="B155" s="8">
        <v>1835</v>
      </c>
      <c r="C155" s="5">
        <v>834</v>
      </c>
      <c r="D155" s="5">
        <v>3</v>
      </c>
      <c r="E155" s="5">
        <v>2</v>
      </c>
      <c r="F155" s="5">
        <v>139</v>
      </c>
      <c r="G155" s="7">
        <v>13.45401099</v>
      </c>
      <c r="H155" s="5">
        <v>2</v>
      </c>
      <c r="I155" s="5" t="s">
        <v>23</v>
      </c>
      <c r="J155" s="5"/>
      <c r="K155" s="5">
        <v>157</v>
      </c>
      <c r="L155" s="5" t="s">
        <v>24</v>
      </c>
      <c r="N155" s="8">
        <f>VLOOKUP($B155,lara_valinta!$A$2:$L$285,12,FALSE)</f>
        <v>0</v>
      </c>
    </row>
    <row r="156" spans="1:18" x14ac:dyDescent="0.2">
      <c r="A156" s="18" t="s">
        <v>219</v>
      </c>
      <c r="B156" s="8">
        <v>1810</v>
      </c>
      <c r="C156" s="5">
        <v>466</v>
      </c>
      <c r="D156" s="5">
        <v>3</v>
      </c>
      <c r="E156" s="5">
        <v>2</v>
      </c>
      <c r="F156" s="5">
        <v>263</v>
      </c>
      <c r="G156" s="7">
        <v>20.53000183</v>
      </c>
      <c r="H156" s="5">
        <v>2</v>
      </c>
      <c r="I156" s="5">
        <v>11</v>
      </c>
      <c r="J156" s="5"/>
      <c r="K156" s="5">
        <v>271</v>
      </c>
      <c r="L156" s="5" t="s">
        <v>22</v>
      </c>
      <c r="N156" s="8">
        <f>VLOOKUP($B156,lara_valinta!$A$2:$L$285,12,FALSE)</f>
        <v>0</v>
      </c>
    </row>
    <row r="157" spans="1:18" x14ac:dyDescent="0.2">
      <c r="A157" s="18" t="s">
        <v>220</v>
      </c>
      <c r="B157" s="8">
        <v>1797</v>
      </c>
      <c r="C157" s="5">
        <v>437</v>
      </c>
      <c r="D157" s="5">
        <v>3</v>
      </c>
      <c r="E157" s="5">
        <v>2</v>
      </c>
      <c r="F157" s="5">
        <v>362</v>
      </c>
      <c r="G157" s="7"/>
      <c r="H157" s="5">
        <v>2</v>
      </c>
      <c r="I157" s="5">
        <v>31</v>
      </c>
      <c r="J157" s="5"/>
      <c r="K157" s="5"/>
      <c r="N157" s="8">
        <f>VLOOKUP($B157,lara_valinta!$A$2:$L$285,12,FALSE)</f>
        <v>0</v>
      </c>
    </row>
    <row r="158" spans="1:18" x14ac:dyDescent="0.2">
      <c r="A158" s="18" t="s">
        <v>222</v>
      </c>
      <c r="B158" s="8">
        <v>1831</v>
      </c>
      <c r="C158" s="5">
        <v>825</v>
      </c>
      <c r="D158" s="5">
        <v>3</v>
      </c>
      <c r="E158" s="5">
        <v>2</v>
      </c>
      <c r="F158" s="5">
        <v>97</v>
      </c>
      <c r="G158" s="7"/>
      <c r="H158" s="5">
        <v>2</v>
      </c>
      <c r="I158" s="5" t="s">
        <v>23</v>
      </c>
      <c r="J158" s="5"/>
      <c r="K158" s="5">
        <v>101</v>
      </c>
      <c r="L158" s="5" t="s">
        <v>22</v>
      </c>
      <c r="N158" s="8">
        <f>VLOOKUP($B158,lara_valinta!$A$2:$L$285,12,FALSE)</f>
        <v>0</v>
      </c>
    </row>
    <row r="159" spans="1:18" x14ac:dyDescent="0.2">
      <c r="A159" s="18" t="s">
        <v>223</v>
      </c>
      <c r="B159" s="8">
        <v>1811</v>
      </c>
      <c r="C159" s="5">
        <v>469</v>
      </c>
      <c r="D159" s="5">
        <v>3</v>
      </c>
      <c r="E159" s="5">
        <v>2</v>
      </c>
      <c r="F159" s="5">
        <v>254</v>
      </c>
      <c r="G159" s="7">
        <v>20.780998780000001</v>
      </c>
      <c r="H159" s="5">
        <v>2</v>
      </c>
      <c r="I159" s="5">
        <v>11</v>
      </c>
      <c r="J159" s="5"/>
      <c r="K159" s="5">
        <v>274</v>
      </c>
      <c r="L159" s="5" t="s">
        <v>22</v>
      </c>
      <c r="N159" s="8">
        <f>VLOOKUP($B159,lara_valinta!$A$2:$L$285,12,FALSE)</f>
        <v>0</v>
      </c>
    </row>
    <row r="160" spans="1:18" x14ac:dyDescent="0.2">
      <c r="A160" s="18" t="s">
        <v>224</v>
      </c>
      <c r="B160" s="8">
        <v>1564</v>
      </c>
      <c r="C160" s="5">
        <v>36</v>
      </c>
      <c r="D160" s="5">
        <v>4</v>
      </c>
      <c r="E160" s="5">
        <v>2</v>
      </c>
      <c r="F160" s="5">
        <v>227</v>
      </c>
      <c r="G160" s="7">
        <v>19.149996949999998</v>
      </c>
      <c r="H160" s="5">
        <v>2</v>
      </c>
      <c r="I160" s="5">
        <v>11</v>
      </c>
      <c r="J160" s="5"/>
      <c r="K160" s="5">
        <v>231</v>
      </c>
      <c r="L160" s="5" t="s">
        <v>24</v>
      </c>
      <c r="N160" s="8">
        <f>VLOOKUP($B160,lara_valinta!$A$2:$L$285,12,FALSE)</f>
        <v>0</v>
      </c>
    </row>
    <row r="161" spans="1:18" x14ac:dyDescent="0.2">
      <c r="A161" s="18" t="s">
        <v>225</v>
      </c>
      <c r="B161" s="8">
        <v>1565</v>
      </c>
      <c r="C161" s="5">
        <v>38</v>
      </c>
      <c r="D161" s="5">
        <v>4</v>
      </c>
      <c r="E161" s="5">
        <v>2</v>
      </c>
      <c r="F161" s="5">
        <v>251</v>
      </c>
      <c r="G161" s="7">
        <v>19.94200305</v>
      </c>
      <c r="H161" s="5">
        <v>2</v>
      </c>
      <c r="I161" s="5">
        <v>11</v>
      </c>
      <c r="J161" s="5"/>
      <c r="K161" s="5">
        <v>264</v>
      </c>
      <c r="L161" s="5" t="s">
        <v>22</v>
      </c>
      <c r="N161" s="8">
        <f>VLOOKUP($B161,lara_valinta!$A$2:$L$285,12,FALSE)</f>
        <v>0</v>
      </c>
    </row>
    <row r="162" spans="1:18" x14ac:dyDescent="0.2">
      <c r="A162" s="18" t="s">
        <v>226</v>
      </c>
      <c r="B162" s="8">
        <v>1566</v>
      </c>
      <c r="C162" s="5">
        <v>39</v>
      </c>
      <c r="D162" s="5">
        <v>4</v>
      </c>
      <c r="E162" s="5">
        <v>2</v>
      </c>
      <c r="F162" s="5">
        <v>263</v>
      </c>
      <c r="G162" s="7">
        <v>21.040004880000001</v>
      </c>
      <c r="H162" s="5">
        <v>2</v>
      </c>
      <c r="I162" s="5">
        <v>11</v>
      </c>
      <c r="J162" s="5"/>
      <c r="K162" s="5">
        <v>287</v>
      </c>
      <c r="L162" s="5" t="s">
        <v>22</v>
      </c>
      <c r="N162" s="8">
        <f>VLOOKUP($B162,lara_valinta!$A$2:$L$285,12,FALSE)</f>
        <v>0</v>
      </c>
    </row>
    <row r="163" spans="1:18" x14ac:dyDescent="0.2">
      <c r="A163" s="18" t="s">
        <v>227</v>
      </c>
      <c r="B163" s="8">
        <v>1567</v>
      </c>
      <c r="C163" s="5">
        <v>40</v>
      </c>
      <c r="D163" s="5">
        <v>4</v>
      </c>
      <c r="E163" s="5">
        <v>2</v>
      </c>
      <c r="F163" s="5">
        <v>346</v>
      </c>
      <c r="G163" s="7">
        <v>25.394999389999999</v>
      </c>
      <c r="H163" s="5">
        <v>2</v>
      </c>
      <c r="I163" s="5">
        <v>11</v>
      </c>
      <c r="J163" s="5"/>
      <c r="K163" s="5">
        <v>349</v>
      </c>
      <c r="L163" s="5" t="s">
        <v>24</v>
      </c>
      <c r="N163" s="8">
        <f>VLOOKUP($B163,lara_valinta!$A$2:$L$285,12,FALSE)</f>
        <v>0</v>
      </c>
    </row>
    <row r="164" spans="1:18" x14ac:dyDescent="0.2">
      <c r="A164" s="18" t="s">
        <v>228</v>
      </c>
      <c r="B164" s="8">
        <v>1568</v>
      </c>
      <c r="C164" s="5">
        <v>42</v>
      </c>
      <c r="D164" s="5">
        <v>4</v>
      </c>
      <c r="E164" s="5">
        <v>2</v>
      </c>
      <c r="F164" s="5">
        <v>272</v>
      </c>
      <c r="G164" s="7">
        <v>21.703997560000001</v>
      </c>
      <c r="H164" s="5">
        <v>2</v>
      </c>
      <c r="I164" s="5">
        <v>11</v>
      </c>
      <c r="J164" s="5"/>
      <c r="K164" s="5">
        <v>283</v>
      </c>
      <c r="L164" s="5" t="s">
        <v>24</v>
      </c>
      <c r="N164" s="8">
        <f>VLOOKUP($B164,lara_valinta!$A$2:$L$285,12,FALSE)</f>
        <v>0</v>
      </c>
    </row>
    <row r="165" spans="1:18" x14ac:dyDescent="0.2">
      <c r="A165" s="18" t="s">
        <v>229</v>
      </c>
      <c r="B165" s="8">
        <v>1588</v>
      </c>
      <c r="C165" s="5">
        <v>83</v>
      </c>
      <c r="D165" s="5">
        <v>4</v>
      </c>
      <c r="E165" s="5">
        <v>2</v>
      </c>
      <c r="F165" s="5">
        <v>338</v>
      </c>
      <c r="G165" s="7">
        <v>23.405011600000002</v>
      </c>
      <c r="H165" s="5">
        <v>2</v>
      </c>
      <c r="I165" s="5" t="s">
        <v>26</v>
      </c>
      <c r="J165" s="5"/>
      <c r="K165" s="5">
        <v>345</v>
      </c>
      <c r="L165" s="5" t="s">
        <v>22</v>
      </c>
      <c r="N165" s="8">
        <f>VLOOKUP($B165,lara_valinta!$A$2:$L$285,12,FALSE)</f>
        <v>1</v>
      </c>
      <c r="P165" s="20">
        <v>6.9</v>
      </c>
      <c r="Q165" s="8">
        <v>0</v>
      </c>
      <c r="R165" s="8">
        <v>1</v>
      </c>
    </row>
    <row r="166" spans="1:18" x14ac:dyDescent="0.2">
      <c r="A166" s="18" t="s">
        <v>230</v>
      </c>
      <c r="B166" s="8">
        <v>1573</v>
      </c>
      <c r="C166" s="5">
        <v>50</v>
      </c>
      <c r="D166" s="5">
        <v>4</v>
      </c>
      <c r="E166" s="5">
        <v>2</v>
      </c>
      <c r="F166" s="5">
        <v>265</v>
      </c>
      <c r="G166" s="7">
        <v>21.719997559999999</v>
      </c>
      <c r="H166" s="5">
        <v>2</v>
      </c>
      <c r="I166" s="5">
        <v>11</v>
      </c>
      <c r="J166" s="5"/>
      <c r="K166" s="5">
        <v>272</v>
      </c>
      <c r="L166" s="5" t="s">
        <v>22</v>
      </c>
      <c r="N166" s="8">
        <f>VLOOKUP($B166,lara_valinta!$A$2:$L$285,12,FALSE)</f>
        <v>1</v>
      </c>
      <c r="P166" s="20">
        <v>6.3</v>
      </c>
      <c r="Q166" s="8">
        <v>0</v>
      </c>
      <c r="R166" s="8">
        <v>0</v>
      </c>
    </row>
    <row r="167" spans="1:18" x14ac:dyDescent="0.2">
      <c r="A167" s="18" t="s">
        <v>231</v>
      </c>
      <c r="B167" s="8">
        <v>1590</v>
      </c>
      <c r="C167" s="5">
        <v>86</v>
      </c>
      <c r="D167" s="5">
        <v>4</v>
      </c>
      <c r="E167" s="5">
        <v>2</v>
      </c>
      <c r="F167" s="5">
        <v>257</v>
      </c>
      <c r="G167" s="7">
        <v>23.832997559999999</v>
      </c>
      <c r="H167" s="5">
        <v>2</v>
      </c>
      <c r="I167" s="5">
        <v>11</v>
      </c>
      <c r="J167" s="5"/>
      <c r="K167" s="5">
        <v>272</v>
      </c>
      <c r="L167" s="5" t="s">
        <v>22</v>
      </c>
      <c r="N167" s="8">
        <f>VLOOKUP($B167,lara_valinta!$A$2:$L$285,12,FALSE)</f>
        <v>1</v>
      </c>
      <c r="P167" s="20">
        <v>3.1</v>
      </c>
      <c r="Q167" s="8">
        <v>0</v>
      </c>
      <c r="R167" s="8">
        <v>0</v>
      </c>
    </row>
    <row r="168" spans="1:18" x14ac:dyDescent="0.2">
      <c r="A168" s="18" t="s">
        <v>232</v>
      </c>
      <c r="B168" s="8">
        <v>1592</v>
      </c>
      <c r="C168" s="5">
        <v>88</v>
      </c>
      <c r="D168" s="5">
        <v>4</v>
      </c>
      <c r="E168" s="5">
        <v>2</v>
      </c>
      <c r="F168" s="5">
        <v>324</v>
      </c>
      <c r="G168" s="7">
        <v>24.631007929999999</v>
      </c>
      <c r="H168" s="5">
        <v>2</v>
      </c>
      <c r="I168" s="5">
        <v>11</v>
      </c>
      <c r="J168" s="5"/>
      <c r="K168" s="5">
        <v>335</v>
      </c>
      <c r="L168" s="5" t="s">
        <v>22</v>
      </c>
      <c r="N168" s="8">
        <f>VLOOKUP($B168,lara_valinta!$A$2:$L$285,12,FALSE)</f>
        <v>1</v>
      </c>
      <c r="P168" s="20">
        <v>4.0999999999999996</v>
      </c>
      <c r="Q168" s="8">
        <v>0</v>
      </c>
      <c r="R168" s="8">
        <v>0</v>
      </c>
    </row>
    <row r="169" spans="1:18" x14ac:dyDescent="0.2">
      <c r="A169" s="18" t="s">
        <v>233</v>
      </c>
      <c r="B169" s="8">
        <v>1594</v>
      </c>
      <c r="C169" s="5">
        <v>91</v>
      </c>
      <c r="D169" s="5">
        <v>4</v>
      </c>
      <c r="E169" s="5">
        <v>2</v>
      </c>
      <c r="F169" s="5">
        <v>227</v>
      </c>
      <c r="G169" s="7">
        <v>19.075002439999999</v>
      </c>
      <c r="H169" s="5">
        <v>2</v>
      </c>
      <c r="I169" s="5">
        <v>11</v>
      </c>
      <c r="J169" s="5"/>
      <c r="K169" s="5">
        <v>233</v>
      </c>
      <c r="L169" s="5" t="s">
        <v>24</v>
      </c>
      <c r="N169" s="8">
        <f>VLOOKUP($B169,lara_valinta!$A$2:$L$285,12,FALSE)</f>
        <v>1</v>
      </c>
      <c r="P169" s="20">
        <v>6.1</v>
      </c>
      <c r="Q169" s="8">
        <v>0</v>
      </c>
      <c r="R169" s="8">
        <v>1</v>
      </c>
    </row>
    <row r="170" spans="1:18" x14ac:dyDescent="0.2">
      <c r="A170" s="18" t="s">
        <v>234</v>
      </c>
      <c r="B170" s="8">
        <v>1595</v>
      </c>
      <c r="C170" s="5">
        <v>92</v>
      </c>
      <c r="D170" s="5">
        <v>4</v>
      </c>
      <c r="E170" s="5">
        <v>2</v>
      </c>
      <c r="F170" s="5">
        <v>315</v>
      </c>
      <c r="G170" s="7">
        <v>23.672996950000002</v>
      </c>
      <c r="H170" s="5">
        <v>2</v>
      </c>
      <c r="I170" s="5">
        <v>11</v>
      </c>
      <c r="J170" s="5"/>
      <c r="K170" s="5">
        <v>331</v>
      </c>
      <c r="L170" s="5" t="s">
        <v>22</v>
      </c>
      <c r="N170" s="8">
        <f>VLOOKUP($B170,lara_valinta!$A$2:$L$285,12,FALSE)</f>
        <v>1</v>
      </c>
      <c r="P170" s="20">
        <v>7.9</v>
      </c>
      <c r="Q170" s="8">
        <v>0</v>
      </c>
      <c r="R170" s="8">
        <v>0</v>
      </c>
    </row>
    <row r="171" spans="1:18" x14ac:dyDescent="0.2">
      <c r="A171" s="18" t="s">
        <v>235</v>
      </c>
      <c r="B171" s="8">
        <v>1596</v>
      </c>
      <c r="C171" s="5">
        <v>93</v>
      </c>
      <c r="D171" s="5">
        <v>4</v>
      </c>
      <c r="E171" s="5">
        <v>2</v>
      </c>
      <c r="F171" s="5">
        <v>228</v>
      </c>
      <c r="G171" s="7">
        <v>20.367009769999999</v>
      </c>
      <c r="H171" s="5">
        <v>2</v>
      </c>
      <c r="I171" s="5">
        <v>11</v>
      </c>
      <c r="J171" s="5"/>
      <c r="K171" s="5">
        <v>247</v>
      </c>
      <c r="L171" s="5" t="s">
        <v>24</v>
      </c>
      <c r="N171" s="8">
        <f>VLOOKUP($B171,lara_valinta!$A$2:$L$285,12,FALSE)</f>
        <v>1</v>
      </c>
      <c r="P171" s="20">
        <v>5.8</v>
      </c>
      <c r="Q171" s="8">
        <v>0</v>
      </c>
      <c r="R171" s="8">
        <v>0</v>
      </c>
    </row>
    <row r="172" spans="1:18" x14ac:dyDescent="0.2">
      <c r="A172" s="18" t="s">
        <v>236</v>
      </c>
      <c r="B172" s="8">
        <v>1612</v>
      </c>
      <c r="C172" s="5">
        <v>124</v>
      </c>
      <c r="D172" s="5">
        <v>4</v>
      </c>
      <c r="E172" s="5">
        <v>2</v>
      </c>
      <c r="F172" s="5">
        <v>228</v>
      </c>
      <c r="G172" s="7">
        <v>21.437001219999999</v>
      </c>
      <c r="H172" s="5">
        <v>2</v>
      </c>
      <c r="I172" s="5" t="s">
        <v>23</v>
      </c>
      <c r="J172" s="5"/>
      <c r="K172" s="5">
        <v>241</v>
      </c>
      <c r="L172" s="5" t="s">
        <v>22</v>
      </c>
      <c r="N172" s="8">
        <f>VLOOKUP($B172,lara_valinta!$A$2:$L$285,12,FALSE)</f>
        <v>1</v>
      </c>
      <c r="P172" s="20">
        <v>5.4</v>
      </c>
      <c r="Q172" s="8">
        <v>0</v>
      </c>
      <c r="R172" s="8">
        <v>1</v>
      </c>
    </row>
    <row r="173" spans="1:18" x14ac:dyDescent="0.2">
      <c r="A173" s="18" t="s">
        <v>237</v>
      </c>
      <c r="B173" s="8">
        <v>1597</v>
      </c>
      <c r="C173" s="5">
        <v>96</v>
      </c>
      <c r="D173" s="5">
        <v>4</v>
      </c>
      <c r="E173" s="5">
        <v>2</v>
      </c>
      <c r="F173" s="5">
        <v>262</v>
      </c>
      <c r="G173" s="7">
        <v>19.524999390000001</v>
      </c>
      <c r="H173" s="5">
        <v>2</v>
      </c>
      <c r="I173" s="5" t="s">
        <v>23</v>
      </c>
      <c r="J173" s="5"/>
      <c r="K173" s="5">
        <v>273</v>
      </c>
      <c r="L173" s="5" t="s">
        <v>24</v>
      </c>
      <c r="N173" s="8">
        <f>VLOOKUP($B173,lara_valinta!$A$2:$L$285,12,FALSE)</f>
        <v>1</v>
      </c>
      <c r="P173" s="20">
        <v>4.0999999999999996</v>
      </c>
      <c r="Q173" s="8">
        <v>1</v>
      </c>
      <c r="R173" s="8">
        <v>1</v>
      </c>
    </row>
    <row r="174" spans="1:18" x14ac:dyDescent="0.2">
      <c r="A174" s="18" t="s">
        <v>238</v>
      </c>
      <c r="B174" s="8">
        <v>1599</v>
      </c>
      <c r="C174" s="5">
        <v>98</v>
      </c>
      <c r="D174" s="5">
        <v>4</v>
      </c>
      <c r="E174" s="5">
        <v>2</v>
      </c>
      <c r="F174" s="5">
        <v>268</v>
      </c>
      <c r="G174" s="7">
        <v>20.116998779999999</v>
      </c>
      <c r="H174" s="5">
        <v>2</v>
      </c>
      <c r="I174" s="5">
        <v>11</v>
      </c>
      <c r="J174" s="5"/>
      <c r="K174" s="5">
        <v>285</v>
      </c>
      <c r="L174" s="5" t="s">
        <v>24</v>
      </c>
      <c r="N174" s="8">
        <f>VLOOKUP($B174,lara_valinta!$A$2:$L$285,12,FALSE)</f>
        <v>1</v>
      </c>
      <c r="P174" s="20">
        <v>4.3</v>
      </c>
      <c r="Q174" s="8">
        <v>0</v>
      </c>
      <c r="R174" s="8">
        <v>1</v>
      </c>
    </row>
    <row r="175" spans="1:18" x14ac:dyDescent="0.2">
      <c r="A175" s="18" t="s">
        <v>239</v>
      </c>
      <c r="B175" s="8">
        <v>1680</v>
      </c>
      <c r="C175" s="5">
        <v>254</v>
      </c>
      <c r="D175" s="5">
        <v>4</v>
      </c>
      <c r="E175" s="5">
        <v>2</v>
      </c>
      <c r="F175" s="5">
        <v>223</v>
      </c>
      <c r="G175" s="7">
        <v>20.147001830000001</v>
      </c>
      <c r="H175" s="5">
        <v>2</v>
      </c>
      <c r="I175" s="5">
        <v>11</v>
      </c>
      <c r="J175" s="5"/>
      <c r="K175" s="5">
        <v>245</v>
      </c>
      <c r="L175" s="5" t="s">
        <v>28</v>
      </c>
      <c r="N175" s="8">
        <f>VLOOKUP($B175,lara_valinta!$A$2:$L$285,12,FALSE)</f>
        <v>1</v>
      </c>
      <c r="P175" s="20">
        <v>5.3</v>
      </c>
      <c r="Q175" s="8">
        <v>0</v>
      </c>
      <c r="R175" s="8">
        <v>0</v>
      </c>
    </row>
    <row r="176" spans="1:18" x14ac:dyDescent="0.2">
      <c r="A176" s="18" t="s">
        <v>240</v>
      </c>
      <c r="B176" s="8">
        <v>1668</v>
      </c>
      <c r="C176" s="5">
        <v>232</v>
      </c>
      <c r="D176" s="5">
        <v>4</v>
      </c>
      <c r="E176" s="5">
        <v>2</v>
      </c>
      <c r="F176" s="5">
        <v>323</v>
      </c>
      <c r="G176" s="7">
        <v>22.656001830000001</v>
      </c>
      <c r="H176" s="5">
        <v>2</v>
      </c>
      <c r="I176" s="5" t="s">
        <v>23</v>
      </c>
      <c r="J176" s="5"/>
      <c r="K176" s="5">
        <v>338</v>
      </c>
      <c r="L176" s="5" t="s">
        <v>22</v>
      </c>
      <c r="N176" s="8">
        <f>VLOOKUP($B176,lara_valinta!$A$2:$L$285,12,FALSE)</f>
        <v>1</v>
      </c>
      <c r="P176" s="20">
        <v>9.8000000000000007</v>
      </c>
      <c r="Q176" s="8">
        <v>0</v>
      </c>
      <c r="R176" s="8">
        <v>0</v>
      </c>
    </row>
    <row r="177" spans="1:18" x14ac:dyDescent="0.2">
      <c r="A177" s="18" t="s">
        <v>241</v>
      </c>
      <c r="B177" s="8">
        <v>1682</v>
      </c>
      <c r="C177" s="5">
        <v>260</v>
      </c>
      <c r="D177" s="5">
        <v>4</v>
      </c>
      <c r="E177" s="5">
        <v>2</v>
      </c>
      <c r="F177" s="5">
        <v>243</v>
      </c>
      <c r="G177" s="7">
        <v>21.988998779999999</v>
      </c>
      <c r="H177" s="5">
        <v>2</v>
      </c>
      <c r="I177" s="5">
        <v>11</v>
      </c>
      <c r="J177" s="5"/>
      <c r="K177" s="5">
        <v>251</v>
      </c>
      <c r="L177" s="5" t="s">
        <v>24</v>
      </c>
      <c r="N177" s="8">
        <f>VLOOKUP($B177,lara_valinta!$A$2:$L$285,12,FALSE)</f>
        <v>1</v>
      </c>
      <c r="P177" s="20">
        <v>8.4</v>
      </c>
      <c r="Q177" s="8">
        <v>1</v>
      </c>
      <c r="R177" s="8">
        <v>1</v>
      </c>
    </row>
    <row r="178" spans="1:18" x14ac:dyDescent="0.2">
      <c r="A178" s="18" t="s">
        <v>242</v>
      </c>
      <c r="B178" s="8">
        <v>1683</v>
      </c>
      <c r="C178" s="5">
        <v>261</v>
      </c>
      <c r="D178" s="5">
        <v>4</v>
      </c>
      <c r="E178" s="5">
        <v>2</v>
      </c>
      <c r="F178" s="5">
        <v>327</v>
      </c>
      <c r="G178" s="7">
        <v>22.974999390000001</v>
      </c>
      <c r="H178" s="5">
        <v>2</v>
      </c>
      <c r="I178" s="5">
        <v>11</v>
      </c>
      <c r="J178" s="5"/>
      <c r="K178" s="5">
        <v>340</v>
      </c>
      <c r="L178" s="5" t="s">
        <v>22</v>
      </c>
      <c r="N178" s="8">
        <f>VLOOKUP($B178,lara_valinta!$A$2:$L$285,12,FALSE)</f>
        <v>1</v>
      </c>
      <c r="P178" s="20">
        <v>6.5</v>
      </c>
      <c r="Q178" s="8">
        <v>1</v>
      </c>
      <c r="R178" s="8">
        <v>1</v>
      </c>
    </row>
    <row r="179" spans="1:18" x14ac:dyDescent="0.2">
      <c r="A179" s="18" t="s">
        <v>243</v>
      </c>
      <c r="B179" s="8">
        <v>1685</v>
      </c>
      <c r="C179" s="5">
        <v>263</v>
      </c>
      <c r="D179" s="5">
        <v>4</v>
      </c>
      <c r="E179" s="5">
        <v>1</v>
      </c>
      <c r="F179" s="5">
        <v>215</v>
      </c>
      <c r="G179" s="7">
        <v>21.679002440000001</v>
      </c>
      <c r="H179" s="5">
        <v>1</v>
      </c>
      <c r="I179" s="5">
        <v>11</v>
      </c>
      <c r="J179" s="5"/>
      <c r="K179" s="5">
        <v>228</v>
      </c>
      <c r="N179" s="8">
        <f>VLOOKUP($B179,lara_valinta!$A$2:$L$285,12,FALSE)</f>
        <v>1</v>
      </c>
      <c r="P179" s="20">
        <v>14.2</v>
      </c>
      <c r="Q179" s="8">
        <v>2</v>
      </c>
      <c r="R179" s="8">
        <v>1</v>
      </c>
    </row>
    <row r="180" spans="1:18" x14ac:dyDescent="0.2">
      <c r="A180" s="18" t="s">
        <v>244</v>
      </c>
      <c r="B180" s="8">
        <v>1750</v>
      </c>
      <c r="C180" s="5">
        <v>868</v>
      </c>
      <c r="D180" s="5">
        <v>4</v>
      </c>
      <c r="E180" s="5">
        <v>2</v>
      </c>
      <c r="F180" s="5">
        <v>115</v>
      </c>
      <c r="G180" s="7"/>
      <c r="H180" s="5">
        <v>2</v>
      </c>
      <c r="I180" s="5">
        <v>11</v>
      </c>
      <c r="J180" s="5"/>
      <c r="K180" s="5">
        <v>123</v>
      </c>
      <c r="L180" s="5" t="s">
        <v>22</v>
      </c>
      <c r="N180" s="8">
        <f>VLOOKUP($B180,lara_valinta!$A$2:$L$285,12,FALSE)</f>
        <v>0</v>
      </c>
    </row>
    <row r="181" spans="1:18" x14ac:dyDescent="0.2">
      <c r="A181" s="18" t="s">
        <v>245</v>
      </c>
      <c r="B181" s="8">
        <v>1686</v>
      </c>
      <c r="C181" s="5">
        <v>264</v>
      </c>
      <c r="D181" s="5">
        <v>4</v>
      </c>
      <c r="E181" s="5">
        <v>2</v>
      </c>
      <c r="F181" s="5">
        <v>179</v>
      </c>
      <c r="G181" s="7">
        <v>18.773005489999999</v>
      </c>
      <c r="H181" s="5">
        <v>2</v>
      </c>
      <c r="I181" s="5" t="s">
        <v>23</v>
      </c>
      <c r="J181" s="5"/>
      <c r="K181" s="5">
        <v>188</v>
      </c>
      <c r="L181" s="5" t="s">
        <v>22</v>
      </c>
      <c r="N181" s="8">
        <f>VLOOKUP($B181,lara_valinta!$A$2:$L$285,12,FALSE)</f>
        <v>1</v>
      </c>
      <c r="P181" s="20">
        <v>6</v>
      </c>
      <c r="Q181" s="8">
        <v>0</v>
      </c>
      <c r="R181" s="8">
        <v>2</v>
      </c>
    </row>
    <row r="182" spans="1:18" x14ac:dyDescent="0.2">
      <c r="A182" s="18" t="s">
        <v>246</v>
      </c>
      <c r="B182" s="8">
        <v>1749</v>
      </c>
      <c r="C182" s="5">
        <v>867</v>
      </c>
      <c r="D182" s="5">
        <v>4</v>
      </c>
      <c r="E182" s="5">
        <v>2</v>
      </c>
      <c r="F182" s="5">
        <v>81</v>
      </c>
      <c r="G182" s="7">
        <v>7.8670109860000004</v>
      </c>
      <c r="H182" s="5">
        <v>2</v>
      </c>
      <c r="I182" s="5">
        <v>11</v>
      </c>
      <c r="J182" s="5"/>
      <c r="K182" s="5">
        <v>89</v>
      </c>
      <c r="L182" s="5" t="s">
        <v>22</v>
      </c>
      <c r="N182" s="8">
        <f>VLOOKUP($B182,lara_valinta!$A$2:$L$285,12,FALSE)</f>
        <v>1</v>
      </c>
      <c r="O182" s="20">
        <v>9.1999999999999993</v>
      </c>
      <c r="P182" s="20">
        <v>2.9</v>
      </c>
      <c r="Q182" s="8">
        <v>0</v>
      </c>
      <c r="R182" s="8">
        <v>1</v>
      </c>
    </row>
    <row r="183" spans="1:18" x14ac:dyDescent="0.2">
      <c r="A183" s="18" t="s">
        <v>247</v>
      </c>
      <c r="B183" s="8">
        <v>1687</v>
      </c>
      <c r="C183" s="5">
        <v>265</v>
      </c>
      <c r="D183" s="5">
        <v>4</v>
      </c>
      <c r="E183" s="5">
        <v>2</v>
      </c>
      <c r="F183" s="5">
        <v>266</v>
      </c>
      <c r="G183" s="7">
        <v>20.230996950000002</v>
      </c>
      <c r="H183" s="5">
        <v>2</v>
      </c>
      <c r="I183" s="5">
        <v>11</v>
      </c>
      <c r="J183" s="5"/>
      <c r="K183" s="5">
        <v>277</v>
      </c>
      <c r="L183" s="5" t="s">
        <v>22</v>
      </c>
      <c r="N183" s="8">
        <f>VLOOKUP($B183,lara_valinta!$A$2:$L$285,12,FALSE)</f>
        <v>1</v>
      </c>
      <c r="P183" s="20">
        <v>4.5</v>
      </c>
      <c r="Q183" s="8">
        <v>1</v>
      </c>
      <c r="R183" s="8">
        <v>1</v>
      </c>
    </row>
    <row r="184" spans="1:18" x14ac:dyDescent="0.2">
      <c r="A184" s="18" t="s">
        <v>248</v>
      </c>
      <c r="B184" s="8">
        <v>1743</v>
      </c>
      <c r="C184" s="5">
        <v>846</v>
      </c>
      <c r="D184" s="5">
        <v>4</v>
      </c>
      <c r="E184" s="5">
        <v>2</v>
      </c>
      <c r="F184" s="5">
        <v>183</v>
      </c>
      <c r="G184" s="7">
        <v>17.597999389999998</v>
      </c>
      <c r="H184" s="5">
        <v>2</v>
      </c>
      <c r="I184" s="5">
        <v>11</v>
      </c>
      <c r="J184" s="5"/>
      <c r="K184" s="5">
        <v>218</v>
      </c>
      <c r="L184" s="5" t="s">
        <v>22</v>
      </c>
      <c r="N184" s="8">
        <f>VLOOKUP($B184,lara_valinta!$A$2:$L$285,12,FALSE)</f>
        <v>1</v>
      </c>
      <c r="P184" s="20">
        <v>4.5</v>
      </c>
      <c r="Q184" s="8">
        <v>0</v>
      </c>
      <c r="R184" s="8">
        <v>1</v>
      </c>
    </row>
    <row r="185" spans="1:18" x14ac:dyDescent="0.2">
      <c r="A185" s="18" t="s">
        <v>249</v>
      </c>
      <c r="B185" s="8">
        <v>1744</v>
      </c>
      <c r="C185" s="5">
        <v>847</v>
      </c>
      <c r="D185" s="5">
        <v>4</v>
      </c>
      <c r="E185" s="5">
        <v>2</v>
      </c>
      <c r="F185" s="5">
        <v>212</v>
      </c>
      <c r="G185" s="7">
        <v>19.52000305</v>
      </c>
      <c r="H185" s="5">
        <v>2</v>
      </c>
      <c r="I185" s="5" t="s">
        <v>23</v>
      </c>
      <c r="J185" s="5"/>
      <c r="K185" s="5">
        <v>224</v>
      </c>
      <c r="L185" s="5" t="s">
        <v>22</v>
      </c>
      <c r="N185" s="8">
        <f>VLOOKUP($B185,lara_valinta!$A$2:$L$285,12,FALSE)</f>
        <v>1</v>
      </c>
      <c r="P185" s="20">
        <v>6.1</v>
      </c>
      <c r="Q185" s="8">
        <v>1</v>
      </c>
      <c r="R185" s="8">
        <v>0</v>
      </c>
    </row>
    <row r="186" spans="1:18" x14ac:dyDescent="0.2">
      <c r="A186" s="18" t="s">
        <v>250</v>
      </c>
      <c r="B186" s="8">
        <v>1745</v>
      </c>
      <c r="C186" s="5">
        <v>848</v>
      </c>
      <c r="D186" s="5">
        <v>4</v>
      </c>
      <c r="E186" s="5">
        <v>2</v>
      </c>
      <c r="F186" s="5">
        <v>66</v>
      </c>
      <c r="G186" s="7"/>
      <c r="H186" s="5">
        <v>2</v>
      </c>
      <c r="I186" s="5" t="s">
        <v>27</v>
      </c>
      <c r="J186" s="5"/>
      <c r="K186" s="5">
        <v>72</v>
      </c>
      <c r="L186" s="5" t="s">
        <v>22</v>
      </c>
      <c r="N186" s="8">
        <f>VLOOKUP($B186,lara_valinta!$A$2:$L$285,12,FALSE)</f>
        <v>0</v>
      </c>
    </row>
    <row r="187" spans="1:18" x14ac:dyDescent="0.2">
      <c r="A187" s="18" t="s">
        <v>251</v>
      </c>
      <c r="B187" s="8">
        <v>1742</v>
      </c>
      <c r="C187" s="5">
        <v>845</v>
      </c>
      <c r="D187" s="5">
        <v>4</v>
      </c>
      <c r="E187" s="5">
        <v>2</v>
      </c>
      <c r="F187" s="5">
        <v>123</v>
      </c>
      <c r="G187" s="7">
        <v>12.453008540000001</v>
      </c>
      <c r="H187" s="5">
        <v>2</v>
      </c>
      <c r="I187" s="5">
        <v>11</v>
      </c>
      <c r="J187" s="5"/>
      <c r="K187" s="5">
        <v>131</v>
      </c>
      <c r="L187" s="5" t="s">
        <v>22</v>
      </c>
      <c r="N187" s="8">
        <f>VLOOKUP($B187,lara_valinta!$A$2:$L$285,12,FALSE)</f>
        <v>1</v>
      </c>
      <c r="P187" s="20">
        <v>3.1</v>
      </c>
      <c r="Q187" s="8">
        <v>1</v>
      </c>
      <c r="R187" s="8">
        <v>1</v>
      </c>
    </row>
    <row r="188" spans="1:18" x14ac:dyDescent="0.2">
      <c r="A188" s="18" t="s">
        <v>252</v>
      </c>
      <c r="B188" s="8">
        <v>1689</v>
      </c>
      <c r="C188" s="5">
        <v>269</v>
      </c>
      <c r="D188" s="5">
        <v>4</v>
      </c>
      <c r="E188" s="5">
        <v>2</v>
      </c>
      <c r="F188" s="5">
        <v>229</v>
      </c>
      <c r="G188" s="7">
        <v>20.586010380000001</v>
      </c>
      <c r="H188" s="5">
        <v>2</v>
      </c>
      <c r="I188" s="5">
        <v>23</v>
      </c>
      <c r="J188" s="5"/>
      <c r="K188" s="5"/>
      <c r="N188" s="8">
        <f>VLOOKUP($B188,lara_valinta!$A$2:$L$285,12,FALSE)</f>
        <v>0</v>
      </c>
    </row>
    <row r="189" spans="1:18" x14ac:dyDescent="0.2">
      <c r="A189" s="18" t="s">
        <v>253</v>
      </c>
      <c r="B189" s="8">
        <v>1737</v>
      </c>
      <c r="C189" s="5">
        <v>838</v>
      </c>
      <c r="D189" s="5">
        <v>4</v>
      </c>
      <c r="E189" s="5">
        <v>2</v>
      </c>
      <c r="F189" s="5">
        <v>284</v>
      </c>
      <c r="G189" s="7">
        <v>25.488010989999999</v>
      </c>
      <c r="H189" s="5">
        <v>2</v>
      </c>
      <c r="I189" s="5">
        <v>11</v>
      </c>
      <c r="J189" s="5"/>
      <c r="K189" s="5">
        <v>310</v>
      </c>
      <c r="L189" s="5" t="s">
        <v>22</v>
      </c>
      <c r="N189" s="8">
        <f>VLOOKUP($B189,lara_valinta!$A$2:$L$285,12,FALSE)</f>
        <v>1</v>
      </c>
      <c r="P189" s="20">
        <v>6</v>
      </c>
      <c r="Q189" s="8">
        <v>0</v>
      </c>
      <c r="R189" s="8">
        <v>0</v>
      </c>
    </row>
    <row r="190" spans="1:18" x14ac:dyDescent="0.2">
      <c r="A190" s="18" t="s">
        <v>254</v>
      </c>
      <c r="B190" s="8">
        <v>1738</v>
      </c>
      <c r="C190" s="5">
        <v>839</v>
      </c>
      <c r="D190" s="5">
        <v>4</v>
      </c>
      <c r="E190" s="5">
        <v>2</v>
      </c>
      <c r="F190" s="5">
        <v>266</v>
      </c>
      <c r="G190" s="7">
        <v>22.098007320000001</v>
      </c>
      <c r="H190" s="5">
        <v>2</v>
      </c>
      <c r="I190" s="5">
        <v>11</v>
      </c>
      <c r="J190" s="5"/>
      <c r="K190" s="5">
        <v>291</v>
      </c>
      <c r="L190" s="5" t="s">
        <v>22</v>
      </c>
      <c r="N190" s="8">
        <f>VLOOKUP($B190,lara_valinta!$A$2:$L$285,12,FALSE)</f>
        <v>1</v>
      </c>
      <c r="P190" s="20">
        <v>5.0999999999999996</v>
      </c>
      <c r="Q190" s="8">
        <v>0</v>
      </c>
      <c r="R190" s="8">
        <v>1</v>
      </c>
    </row>
    <row r="191" spans="1:18" x14ac:dyDescent="0.2">
      <c r="A191" s="18" t="s">
        <v>255</v>
      </c>
      <c r="B191" s="8">
        <v>1739</v>
      </c>
      <c r="C191" s="5">
        <v>840</v>
      </c>
      <c r="D191" s="5">
        <v>4</v>
      </c>
      <c r="E191" s="5">
        <v>2</v>
      </c>
      <c r="F191" s="5">
        <v>252</v>
      </c>
      <c r="G191" s="7">
        <v>20.024000000000001</v>
      </c>
      <c r="H191" s="5">
        <v>2</v>
      </c>
      <c r="I191" s="5">
        <v>11</v>
      </c>
      <c r="J191" s="5"/>
      <c r="K191" s="5">
        <v>263</v>
      </c>
      <c r="L191" s="5" t="s">
        <v>24</v>
      </c>
      <c r="N191" s="8">
        <f>VLOOKUP($B191,lara_valinta!$A$2:$L$285,12,FALSE)</f>
        <v>1</v>
      </c>
      <c r="P191" s="20">
        <v>5.5</v>
      </c>
      <c r="Q191" s="8">
        <v>0</v>
      </c>
      <c r="R191" s="8">
        <v>1</v>
      </c>
    </row>
    <row r="192" spans="1:18" x14ac:dyDescent="0.2">
      <c r="A192" s="18" t="s">
        <v>256</v>
      </c>
      <c r="B192" s="8">
        <v>1705</v>
      </c>
      <c r="C192" s="5">
        <v>303</v>
      </c>
      <c r="D192" s="5">
        <v>4</v>
      </c>
      <c r="E192" s="5">
        <v>2</v>
      </c>
      <c r="F192" s="5">
        <v>203</v>
      </c>
      <c r="G192" s="7">
        <v>19.19600427</v>
      </c>
      <c r="H192" s="5">
        <v>2</v>
      </c>
      <c r="I192" s="5">
        <v>11</v>
      </c>
      <c r="J192" s="5"/>
      <c r="K192" s="5">
        <v>220</v>
      </c>
      <c r="L192" s="5" t="s">
        <v>22</v>
      </c>
      <c r="N192" s="8">
        <f>VLOOKUP($B192,lara_valinta!$A$2:$L$285,12,FALSE)</f>
        <v>1</v>
      </c>
      <c r="P192" s="20">
        <v>8.9</v>
      </c>
      <c r="Q192" s="8">
        <v>0</v>
      </c>
      <c r="R192" s="8">
        <v>0</v>
      </c>
    </row>
    <row r="193" spans="1:18" x14ac:dyDescent="0.2">
      <c r="A193" s="18" t="s">
        <v>257</v>
      </c>
      <c r="B193" s="8">
        <v>1784</v>
      </c>
      <c r="C193" s="5">
        <v>418</v>
      </c>
      <c r="D193" s="5">
        <v>4</v>
      </c>
      <c r="E193" s="5">
        <v>2</v>
      </c>
      <c r="F193" s="5">
        <v>260</v>
      </c>
      <c r="G193" s="7">
        <v>23.737004880000001</v>
      </c>
      <c r="H193" s="5">
        <v>2</v>
      </c>
      <c r="I193" s="5">
        <v>11</v>
      </c>
      <c r="J193" s="5"/>
      <c r="K193" s="5">
        <v>277</v>
      </c>
      <c r="L193" s="5" t="s">
        <v>22</v>
      </c>
      <c r="N193" s="8">
        <f>VLOOKUP($B193,lara_valinta!$A$2:$L$285,12,FALSE)</f>
        <v>1</v>
      </c>
      <c r="P193" s="20">
        <v>5.6</v>
      </c>
      <c r="Q193" s="8">
        <v>0</v>
      </c>
      <c r="R193" s="8">
        <v>1</v>
      </c>
    </row>
    <row r="194" spans="1:18" x14ac:dyDescent="0.2">
      <c r="A194" s="18" t="s">
        <v>258</v>
      </c>
      <c r="B194" s="8">
        <v>1707</v>
      </c>
      <c r="C194" s="5">
        <v>306</v>
      </c>
      <c r="D194" s="5">
        <v>4</v>
      </c>
      <c r="E194" s="5">
        <v>2</v>
      </c>
      <c r="F194" s="5">
        <v>274</v>
      </c>
      <c r="G194" s="7">
        <v>24.178010990000001</v>
      </c>
      <c r="H194" s="5">
        <v>2</v>
      </c>
      <c r="I194" s="5">
        <v>11</v>
      </c>
      <c r="J194" s="5"/>
      <c r="K194" s="5">
        <v>293</v>
      </c>
      <c r="L194" s="5" t="s">
        <v>22</v>
      </c>
      <c r="N194" s="8">
        <f>VLOOKUP($B194,lara_valinta!$A$2:$L$285,12,FALSE)</f>
        <v>1</v>
      </c>
      <c r="P194" s="20">
        <v>8.8000000000000007</v>
      </c>
      <c r="Q194" s="8">
        <v>0</v>
      </c>
      <c r="R194" s="8">
        <v>1</v>
      </c>
    </row>
    <row r="195" spans="1:18" x14ac:dyDescent="0.2">
      <c r="A195" s="18" t="s">
        <v>259</v>
      </c>
      <c r="B195" s="8">
        <v>1800</v>
      </c>
      <c r="C195" s="5">
        <v>446</v>
      </c>
      <c r="D195" s="5">
        <v>4</v>
      </c>
      <c r="E195" s="5">
        <v>2</v>
      </c>
      <c r="F195" s="5">
        <v>225</v>
      </c>
      <c r="G195" s="7">
        <v>20.923005490000001</v>
      </c>
      <c r="H195" s="5">
        <v>2</v>
      </c>
      <c r="I195" s="5">
        <v>11</v>
      </c>
      <c r="J195" s="5"/>
      <c r="K195" s="5">
        <v>234</v>
      </c>
      <c r="L195" s="5" t="s">
        <v>22</v>
      </c>
      <c r="N195" s="8">
        <f>VLOOKUP($B195,lara_valinta!$A$2:$L$285,12,FALSE)</f>
        <v>1</v>
      </c>
      <c r="P195" s="20">
        <v>8.5</v>
      </c>
      <c r="Q195" s="8">
        <v>0</v>
      </c>
      <c r="R195" s="8">
        <v>0</v>
      </c>
    </row>
    <row r="196" spans="1:18" x14ac:dyDescent="0.2">
      <c r="A196" s="18" t="s">
        <v>260</v>
      </c>
      <c r="B196" s="8">
        <v>1832</v>
      </c>
      <c r="C196" s="5">
        <v>826</v>
      </c>
      <c r="D196" s="5">
        <v>4</v>
      </c>
      <c r="E196" s="5">
        <v>2</v>
      </c>
      <c r="F196" s="5">
        <v>155</v>
      </c>
      <c r="G196" s="7">
        <v>11.71700427</v>
      </c>
      <c r="H196" s="5">
        <v>2</v>
      </c>
      <c r="I196" s="5" t="s">
        <v>27</v>
      </c>
      <c r="J196" s="5"/>
      <c r="K196" s="5">
        <v>163</v>
      </c>
      <c r="L196" s="5" t="s">
        <v>22</v>
      </c>
      <c r="N196" s="8">
        <f>VLOOKUP($B196,lara_valinta!$A$2:$L$285,12,FALSE)</f>
        <v>1</v>
      </c>
      <c r="O196" s="20">
        <v>13</v>
      </c>
      <c r="P196" s="20">
        <v>4.8</v>
      </c>
      <c r="Q196" s="8">
        <v>0</v>
      </c>
      <c r="R196" s="8">
        <v>1</v>
      </c>
    </row>
    <row r="197" spans="1:18" x14ac:dyDescent="0.2">
      <c r="A197" s="18" t="s">
        <v>261</v>
      </c>
      <c r="B197" s="8">
        <v>1801</v>
      </c>
      <c r="C197" s="5">
        <v>448</v>
      </c>
      <c r="D197" s="5">
        <v>4</v>
      </c>
      <c r="E197" s="5">
        <v>2</v>
      </c>
      <c r="F197" s="5">
        <v>272</v>
      </c>
      <c r="G197" s="7">
        <v>22.916004879999999</v>
      </c>
      <c r="H197" s="5">
        <v>2</v>
      </c>
      <c r="I197" s="5">
        <v>11</v>
      </c>
      <c r="J197" s="5"/>
      <c r="K197" s="5">
        <v>293</v>
      </c>
      <c r="L197" s="5" t="s">
        <v>24</v>
      </c>
      <c r="N197" s="8">
        <f>VLOOKUP($B197,lara_valinta!$A$2:$L$285,12,FALSE)</f>
        <v>1</v>
      </c>
      <c r="P197" s="20">
        <v>6.7</v>
      </c>
      <c r="Q197" s="8">
        <v>0</v>
      </c>
      <c r="R197" s="8">
        <v>1</v>
      </c>
    </row>
    <row r="198" spans="1:18" x14ac:dyDescent="0.2">
      <c r="A198" s="18" t="s">
        <v>262</v>
      </c>
      <c r="B198" s="8">
        <v>1802</v>
      </c>
      <c r="C198" s="5">
        <v>450</v>
      </c>
      <c r="D198" s="5">
        <v>4</v>
      </c>
      <c r="E198" s="5">
        <v>2</v>
      </c>
      <c r="F198" s="5">
        <v>296</v>
      </c>
      <c r="G198" s="7">
        <v>24.790010989999999</v>
      </c>
      <c r="H198" s="5">
        <v>2</v>
      </c>
      <c r="I198" s="5">
        <v>11</v>
      </c>
      <c r="J198" s="5"/>
      <c r="K198" s="5">
        <v>313</v>
      </c>
      <c r="L198" s="5" t="s">
        <v>24</v>
      </c>
      <c r="N198" s="8">
        <f>VLOOKUP($B198,lara_valinta!$A$2:$L$285,12,FALSE)</f>
        <v>1</v>
      </c>
      <c r="P198" s="20">
        <v>7.4</v>
      </c>
      <c r="Q198" s="8">
        <v>0</v>
      </c>
      <c r="R198" s="8">
        <v>1</v>
      </c>
    </row>
    <row r="199" spans="1:18" x14ac:dyDescent="0.2">
      <c r="A199" s="18" t="s">
        <v>263</v>
      </c>
      <c r="B199" s="8">
        <v>1803</v>
      </c>
      <c r="C199" s="5">
        <v>451</v>
      </c>
      <c r="D199" s="5">
        <v>4</v>
      </c>
      <c r="E199" s="5">
        <v>3</v>
      </c>
      <c r="F199" s="5">
        <v>248</v>
      </c>
      <c r="G199" s="7">
        <v>22.148001220000001</v>
      </c>
      <c r="H199" s="5">
        <v>3</v>
      </c>
      <c r="I199" s="5">
        <v>11</v>
      </c>
      <c r="J199" s="5"/>
      <c r="K199" s="5">
        <v>249</v>
      </c>
      <c r="N199" s="8">
        <f>VLOOKUP($B199,lara_valinta!$A$2:$L$285,12,FALSE)</f>
        <v>1</v>
      </c>
      <c r="P199" s="20">
        <v>12.3</v>
      </c>
      <c r="Q199" s="8">
        <v>0</v>
      </c>
      <c r="R199" s="8">
        <v>0</v>
      </c>
    </row>
    <row r="200" spans="1:18" x14ac:dyDescent="0.2">
      <c r="A200" s="18" t="s">
        <v>264</v>
      </c>
      <c r="B200" s="8">
        <v>1815</v>
      </c>
      <c r="C200" s="5">
        <v>481</v>
      </c>
      <c r="D200" s="5">
        <v>4</v>
      </c>
      <c r="E200" s="5">
        <v>2</v>
      </c>
      <c r="F200" s="5">
        <v>224</v>
      </c>
      <c r="G200" s="7">
        <v>19.24900427</v>
      </c>
      <c r="H200" s="5">
        <v>2</v>
      </c>
      <c r="I200" s="5">
        <v>11</v>
      </c>
      <c r="J200" s="5"/>
      <c r="K200" s="5">
        <v>252</v>
      </c>
      <c r="L200" s="5" t="s">
        <v>22</v>
      </c>
      <c r="N200" s="8">
        <f>VLOOKUP($B200,lara_valinta!$A$2:$L$285,12,FALSE)</f>
        <v>1</v>
      </c>
      <c r="P200" s="20">
        <v>8.9</v>
      </c>
      <c r="Q200" s="8">
        <v>0</v>
      </c>
      <c r="R200" s="8">
        <v>0</v>
      </c>
    </row>
    <row r="201" spans="1:18" x14ac:dyDescent="0.2">
      <c r="A201" s="18" t="s">
        <v>265</v>
      </c>
      <c r="B201" s="8">
        <v>1805</v>
      </c>
      <c r="C201" s="5">
        <v>454</v>
      </c>
      <c r="D201" s="5">
        <v>4</v>
      </c>
      <c r="E201" s="5">
        <v>3</v>
      </c>
      <c r="F201" s="5">
        <v>301</v>
      </c>
      <c r="G201" s="7">
        <v>24.582000000000001</v>
      </c>
      <c r="H201" s="5">
        <v>3</v>
      </c>
      <c r="I201" s="5">
        <v>11</v>
      </c>
      <c r="J201" s="5"/>
      <c r="K201" s="5">
        <v>316</v>
      </c>
      <c r="N201" s="8">
        <f>VLOOKUP($B201,lara_valinta!$A$2:$L$285,12,FALSE)</f>
        <v>1</v>
      </c>
      <c r="P201" s="20">
        <v>11.8</v>
      </c>
      <c r="Q201" s="8">
        <v>0</v>
      </c>
      <c r="R201" s="8">
        <v>0</v>
      </c>
    </row>
    <row r="202" spans="1:18" x14ac:dyDescent="0.2">
      <c r="A202" s="18" t="s">
        <v>266</v>
      </c>
      <c r="B202" s="8">
        <v>1833</v>
      </c>
      <c r="C202" s="5">
        <v>831</v>
      </c>
      <c r="D202" s="5">
        <v>4</v>
      </c>
      <c r="E202" s="5">
        <v>2</v>
      </c>
      <c r="F202" s="5">
        <v>229</v>
      </c>
      <c r="G202" s="7">
        <v>17.195007929999999</v>
      </c>
      <c r="H202" s="5">
        <v>2</v>
      </c>
      <c r="I202" s="5">
        <v>11</v>
      </c>
      <c r="J202" s="5"/>
      <c r="K202" s="5">
        <v>250</v>
      </c>
      <c r="L202" s="5" t="s">
        <v>24</v>
      </c>
      <c r="N202" s="8">
        <f>VLOOKUP($B202,lara_valinta!$A$2:$L$285,12,FALSE)</f>
        <v>1</v>
      </c>
      <c r="P202" s="20">
        <v>2.9</v>
      </c>
      <c r="Q202" s="8">
        <v>1</v>
      </c>
      <c r="R202" s="8">
        <v>1</v>
      </c>
    </row>
    <row r="203" spans="1:18" x14ac:dyDescent="0.2">
      <c r="A203" s="18" t="s">
        <v>267</v>
      </c>
      <c r="B203" s="8">
        <v>1834</v>
      </c>
      <c r="C203" s="5">
        <v>832</v>
      </c>
      <c r="D203" s="5">
        <v>4</v>
      </c>
      <c r="E203" s="5">
        <v>2</v>
      </c>
      <c r="F203" s="5">
        <v>188</v>
      </c>
      <c r="G203" s="7">
        <v>16.145005489999999</v>
      </c>
      <c r="H203" s="5">
        <v>2</v>
      </c>
      <c r="I203" s="5">
        <v>11</v>
      </c>
      <c r="J203" s="5"/>
      <c r="K203" s="5">
        <v>215</v>
      </c>
      <c r="L203" s="5" t="s">
        <v>22</v>
      </c>
      <c r="N203" s="8">
        <f>VLOOKUP($B203,lara_valinta!$A$2:$L$285,12,FALSE)</f>
        <v>1</v>
      </c>
      <c r="P203" s="20">
        <v>3.7</v>
      </c>
      <c r="Q203" s="8">
        <v>0</v>
      </c>
      <c r="R203" s="8">
        <v>1</v>
      </c>
    </row>
    <row r="204" spans="1:18" x14ac:dyDescent="0.2">
      <c r="A204" s="18" t="s">
        <v>268</v>
      </c>
      <c r="B204" s="8">
        <v>1806</v>
      </c>
      <c r="C204" s="5">
        <v>459</v>
      </c>
      <c r="D204" s="5">
        <v>4</v>
      </c>
      <c r="E204" s="5">
        <v>2</v>
      </c>
      <c r="F204" s="5">
        <v>142</v>
      </c>
      <c r="G204" s="7">
        <v>14.64300244</v>
      </c>
      <c r="H204" s="5">
        <v>2</v>
      </c>
      <c r="I204" s="5">
        <v>23</v>
      </c>
      <c r="J204" s="5"/>
      <c r="K204" s="5"/>
      <c r="N204" s="8">
        <f>VLOOKUP($B204,lara_valinta!$A$2:$L$285,12,FALSE)</f>
        <v>0</v>
      </c>
    </row>
    <row r="205" spans="1:18" x14ac:dyDescent="0.2">
      <c r="A205" s="18" t="s">
        <v>269</v>
      </c>
      <c r="B205" s="8">
        <v>1817</v>
      </c>
      <c r="C205" s="5">
        <v>494</v>
      </c>
      <c r="D205" s="5">
        <v>4</v>
      </c>
      <c r="E205" s="5">
        <v>2</v>
      </c>
      <c r="F205" s="5">
        <v>238</v>
      </c>
      <c r="G205" s="7">
        <v>21.080010990000002</v>
      </c>
      <c r="H205" s="5">
        <v>2</v>
      </c>
      <c r="I205" s="5">
        <v>23</v>
      </c>
      <c r="J205" s="5"/>
      <c r="K205" s="5"/>
      <c r="N205" s="8">
        <f>VLOOKUP($B205,lara_valinta!$A$2:$L$285,12,FALSE)</f>
        <v>0</v>
      </c>
    </row>
    <row r="206" spans="1:18" x14ac:dyDescent="0.2">
      <c r="A206" s="18" t="s">
        <v>270</v>
      </c>
      <c r="B206" s="8">
        <v>1816</v>
      </c>
      <c r="C206" s="5">
        <v>493</v>
      </c>
      <c r="D206" s="5">
        <v>4</v>
      </c>
      <c r="E206" s="5">
        <v>2</v>
      </c>
      <c r="F206" s="5">
        <v>311</v>
      </c>
      <c r="G206" s="7">
        <v>22.46600244</v>
      </c>
      <c r="H206" s="5">
        <v>2</v>
      </c>
      <c r="I206" s="5">
        <v>11</v>
      </c>
      <c r="J206" s="5"/>
      <c r="K206" s="5">
        <v>318</v>
      </c>
      <c r="L206" s="5" t="s">
        <v>24</v>
      </c>
      <c r="N206" s="8">
        <f>VLOOKUP($B206,lara_valinta!$A$2:$L$285,12,FALSE)</f>
        <v>0</v>
      </c>
    </row>
    <row r="207" spans="1:18" x14ac:dyDescent="0.2">
      <c r="A207" s="18" t="s">
        <v>271</v>
      </c>
      <c r="B207" s="8">
        <v>1809</v>
      </c>
      <c r="C207" s="5">
        <v>463</v>
      </c>
      <c r="D207" s="5">
        <v>4</v>
      </c>
      <c r="E207" s="5">
        <v>2</v>
      </c>
      <c r="F207" s="5">
        <v>141</v>
      </c>
      <c r="G207" s="7">
        <v>14.81199939</v>
      </c>
      <c r="H207" s="5">
        <v>2</v>
      </c>
      <c r="I207" s="5">
        <v>23</v>
      </c>
      <c r="J207" s="5"/>
      <c r="K207" s="5"/>
      <c r="N207" s="8">
        <f>VLOOKUP($B207,lara_valinta!$A$2:$L$285,12,FALSE)</f>
        <v>0</v>
      </c>
    </row>
    <row r="208" spans="1:18" x14ac:dyDescent="0.2">
      <c r="A208" s="18" t="s">
        <v>272</v>
      </c>
      <c r="B208" s="8">
        <v>1818</v>
      </c>
      <c r="C208" s="5">
        <v>495</v>
      </c>
      <c r="D208" s="5">
        <v>4</v>
      </c>
      <c r="E208" s="5">
        <v>2</v>
      </c>
      <c r="F208" s="5">
        <v>210</v>
      </c>
      <c r="G208" s="7">
        <v>19.311003660000001</v>
      </c>
      <c r="H208" s="5">
        <v>2</v>
      </c>
      <c r="I208" s="5">
        <v>11</v>
      </c>
      <c r="J208" s="5"/>
      <c r="K208" s="5">
        <v>238</v>
      </c>
      <c r="L208" s="5" t="s">
        <v>22</v>
      </c>
      <c r="N208" s="8">
        <f>VLOOKUP($B208,lara_valinta!$A$2:$L$285,12,FALSE)</f>
        <v>0</v>
      </c>
    </row>
    <row r="209" spans="1:18" x14ac:dyDescent="0.2">
      <c r="A209" s="18" t="s">
        <v>273</v>
      </c>
      <c r="B209" s="8">
        <v>1582</v>
      </c>
      <c r="C209" s="5">
        <v>74</v>
      </c>
      <c r="D209" s="5">
        <v>5</v>
      </c>
      <c r="E209" s="5">
        <v>3</v>
      </c>
      <c r="F209" s="5">
        <v>304</v>
      </c>
      <c r="G209" s="7">
        <v>21.878996950000001</v>
      </c>
      <c r="H209" s="5">
        <v>3</v>
      </c>
      <c r="I209" s="5">
        <v>11</v>
      </c>
      <c r="J209" s="5"/>
      <c r="K209" s="5">
        <v>319</v>
      </c>
      <c r="N209" s="8">
        <f>VLOOKUP($B209,lara_valinta!$A$2:$L$285,12,FALSE)</f>
        <v>0</v>
      </c>
    </row>
    <row r="210" spans="1:18" x14ac:dyDescent="0.2">
      <c r="A210" s="18" t="s">
        <v>274</v>
      </c>
      <c r="B210" s="8">
        <v>1583</v>
      </c>
      <c r="C210" s="5">
        <v>75</v>
      </c>
      <c r="D210" s="5">
        <v>5</v>
      </c>
      <c r="E210" s="5">
        <v>2</v>
      </c>
      <c r="F210" s="5">
        <v>350</v>
      </c>
      <c r="G210" s="7">
        <v>24.994997560000002</v>
      </c>
      <c r="H210" s="5">
        <v>2</v>
      </c>
      <c r="I210" s="5">
        <v>11</v>
      </c>
      <c r="J210" s="5"/>
      <c r="K210" s="5">
        <v>375</v>
      </c>
      <c r="L210" s="5" t="s">
        <v>24</v>
      </c>
      <c r="N210" s="8">
        <f>VLOOKUP($B210,lara_valinta!$A$2:$L$285,12,FALSE)</f>
        <v>0</v>
      </c>
    </row>
    <row r="211" spans="1:18" x14ac:dyDescent="0.2">
      <c r="A211" s="18" t="s">
        <v>275</v>
      </c>
      <c r="B211" s="8">
        <v>1584</v>
      </c>
      <c r="C211" s="5">
        <v>77</v>
      </c>
      <c r="D211" s="5">
        <v>5</v>
      </c>
      <c r="E211" s="5">
        <v>2</v>
      </c>
      <c r="F211" s="5">
        <v>359</v>
      </c>
      <c r="G211" s="7">
        <v>23.223998779999999</v>
      </c>
      <c r="H211" s="5">
        <v>2</v>
      </c>
      <c r="I211" s="5">
        <v>11</v>
      </c>
      <c r="J211" s="5"/>
      <c r="K211" s="5">
        <v>370</v>
      </c>
      <c r="L211" s="5" t="s">
        <v>22</v>
      </c>
      <c r="N211" s="8">
        <f>VLOOKUP($B211,lara_valinta!$A$2:$L$285,12,FALSE)</f>
        <v>0</v>
      </c>
    </row>
    <row r="212" spans="1:18" x14ac:dyDescent="0.2">
      <c r="A212" s="18" t="s">
        <v>276</v>
      </c>
      <c r="B212" s="8">
        <v>1586</v>
      </c>
      <c r="C212" s="5">
        <v>79</v>
      </c>
      <c r="D212" s="5">
        <v>5</v>
      </c>
      <c r="E212" s="5">
        <v>2</v>
      </c>
      <c r="F212" s="5">
        <v>303</v>
      </c>
      <c r="G212" s="7">
        <v>25.540008539999999</v>
      </c>
      <c r="H212" s="5">
        <v>2</v>
      </c>
      <c r="I212" s="5">
        <v>11</v>
      </c>
      <c r="J212" s="5"/>
      <c r="K212" s="5">
        <v>321</v>
      </c>
      <c r="L212" s="5" t="s">
        <v>22</v>
      </c>
      <c r="N212" s="8">
        <f>VLOOKUP($B212,lara_valinta!$A$2:$L$285,12,FALSE)</f>
        <v>0</v>
      </c>
    </row>
    <row r="213" spans="1:18" x14ac:dyDescent="0.2">
      <c r="A213" s="18" t="s">
        <v>277</v>
      </c>
      <c r="B213" s="8">
        <v>1585</v>
      </c>
      <c r="C213" s="5">
        <v>78</v>
      </c>
      <c r="D213" s="5">
        <v>5</v>
      </c>
      <c r="E213" s="5">
        <v>2</v>
      </c>
      <c r="F213" s="5">
        <v>314</v>
      </c>
      <c r="G213" s="7">
        <v>22.666004879999999</v>
      </c>
      <c r="H213" s="5">
        <v>2</v>
      </c>
      <c r="I213" s="5">
        <v>11</v>
      </c>
      <c r="J213" s="5"/>
      <c r="K213" s="5">
        <v>319</v>
      </c>
      <c r="L213" s="5" t="s">
        <v>22</v>
      </c>
      <c r="N213" s="8">
        <f>VLOOKUP($B213,lara_valinta!$A$2:$L$285,12,FALSE)</f>
        <v>0</v>
      </c>
    </row>
    <row r="214" spans="1:18" x14ac:dyDescent="0.2">
      <c r="A214" s="18" t="s">
        <v>278</v>
      </c>
      <c r="B214" s="8">
        <v>1587</v>
      </c>
      <c r="C214" s="5">
        <v>80</v>
      </c>
      <c r="D214" s="5">
        <v>5</v>
      </c>
      <c r="E214" s="5">
        <v>2</v>
      </c>
      <c r="F214" s="5">
        <v>326</v>
      </c>
      <c r="G214" s="7">
        <v>24.393006710000002</v>
      </c>
      <c r="H214" s="5">
        <v>2</v>
      </c>
      <c r="I214" s="5">
        <v>11</v>
      </c>
      <c r="J214" s="5"/>
      <c r="K214" s="5">
        <v>329</v>
      </c>
      <c r="L214" s="5" t="s">
        <v>24</v>
      </c>
      <c r="N214" s="8">
        <f>VLOOKUP($B214,lara_valinta!$A$2:$L$285,12,FALSE)</f>
        <v>0</v>
      </c>
    </row>
    <row r="215" spans="1:18" x14ac:dyDescent="0.2">
      <c r="A215" s="18" t="s">
        <v>279</v>
      </c>
      <c r="B215" s="8">
        <v>1602</v>
      </c>
      <c r="C215" s="5">
        <v>108</v>
      </c>
      <c r="D215" s="5">
        <v>5</v>
      </c>
      <c r="E215" s="5">
        <v>2</v>
      </c>
      <c r="F215" s="5">
        <v>333</v>
      </c>
      <c r="G215" s="7">
        <v>23.333004880000001</v>
      </c>
      <c r="H215" s="5">
        <v>2</v>
      </c>
      <c r="I215" s="5">
        <v>11</v>
      </c>
      <c r="J215" s="5"/>
      <c r="K215" s="5">
        <v>369</v>
      </c>
      <c r="L215" s="5" t="s">
        <v>22</v>
      </c>
      <c r="N215" s="8">
        <f>VLOOKUP($B215,lara_valinta!$A$2:$L$285,12,FALSE)</f>
        <v>1</v>
      </c>
      <c r="P215" s="20">
        <v>4.3</v>
      </c>
      <c r="Q215" s="8">
        <v>0</v>
      </c>
      <c r="R215" s="8">
        <v>0</v>
      </c>
    </row>
    <row r="216" spans="1:18" x14ac:dyDescent="0.2">
      <c r="A216" s="18" t="s">
        <v>280</v>
      </c>
      <c r="B216" s="8">
        <v>1589</v>
      </c>
      <c r="C216" s="5">
        <v>84</v>
      </c>
      <c r="D216" s="5">
        <v>5</v>
      </c>
      <c r="E216" s="5">
        <v>2</v>
      </c>
      <c r="F216" s="5">
        <v>303</v>
      </c>
      <c r="G216" s="7"/>
      <c r="H216" s="5">
        <v>2</v>
      </c>
      <c r="I216" s="5">
        <v>22</v>
      </c>
      <c r="J216" s="5"/>
      <c r="K216" s="5"/>
      <c r="M216" s="8">
        <v>2.5</v>
      </c>
      <c r="N216" s="8">
        <f>VLOOKUP($B216,lara_valinta!$A$2:$L$285,12,FALSE)</f>
        <v>0</v>
      </c>
    </row>
    <row r="217" spans="1:18" x14ac:dyDescent="0.2">
      <c r="A217" s="18" t="s">
        <v>281</v>
      </c>
      <c r="B217" s="8">
        <v>1605</v>
      </c>
      <c r="C217" s="5">
        <v>113</v>
      </c>
      <c r="D217" s="5">
        <v>5</v>
      </c>
      <c r="E217" s="5">
        <v>2</v>
      </c>
      <c r="F217" s="5">
        <v>297</v>
      </c>
      <c r="G217" s="7">
        <v>24.433998169999999</v>
      </c>
      <c r="H217" s="5">
        <v>2</v>
      </c>
      <c r="I217" s="5">
        <v>11</v>
      </c>
      <c r="J217" s="5"/>
      <c r="K217" s="5">
        <v>298</v>
      </c>
      <c r="L217" s="5" t="s">
        <v>22</v>
      </c>
      <c r="N217" s="8">
        <f>VLOOKUP($B217,lara_valinta!$A$2:$L$285,12,FALSE)</f>
        <v>1</v>
      </c>
      <c r="P217" s="20">
        <v>10.199999999999999</v>
      </c>
      <c r="Q217" s="8">
        <v>0</v>
      </c>
      <c r="R217" s="8">
        <v>0</v>
      </c>
    </row>
    <row r="218" spans="1:18" x14ac:dyDescent="0.2">
      <c r="A218" s="18" t="s">
        <v>282</v>
      </c>
      <c r="B218" s="8">
        <v>1591</v>
      </c>
      <c r="C218" s="5">
        <v>87</v>
      </c>
      <c r="D218" s="5">
        <v>5</v>
      </c>
      <c r="E218" s="5">
        <v>2</v>
      </c>
      <c r="F218" s="5">
        <v>329</v>
      </c>
      <c r="G218" s="7">
        <v>22.571002440000001</v>
      </c>
      <c r="H218" s="5">
        <v>2</v>
      </c>
      <c r="I218" s="5">
        <v>11</v>
      </c>
      <c r="J218" s="5"/>
      <c r="K218" s="5">
        <v>338</v>
      </c>
      <c r="L218" s="5" t="s">
        <v>28</v>
      </c>
      <c r="N218" s="8">
        <f>VLOOKUP($B218,lara_valinta!$A$2:$L$285,12,FALSE)</f>
        <v>1</v>
      </c>
      <c r="P218" s="20">
        <v>7.1</v>
      </c>
      <c r="Q218" s="8">
        <v>0</v>
      </c>
      <c r="R218" s="8">
        <v>1</v>
      </c>
    </row>
    <row r="219" spans="1:18" x14ac:dyDescent="0.2">
      <c r="A219" s="18" t="s">
        <v>283</v>
      </c>
      <c r="B219" s="8">
        <v>1606</v>
      </c>
      <c r="C219" s="5">
        <v>114</v>
      </c>
      <c r="D219" s="5">
        <v>5</v>
      </c>
      <c r="E219" s="5">
        <v>2</v>
      </c>
      <c r="F219" s="5">
        <v>250</v>
      </c>
      <c r="G219" s="7">
        <v>22.961003049999999</v>
      </c>
      <c r="H219" s="5">
        <v>2</v>
      </c>
      <c r="I219" s="5">
        <v>31</v>
      </c>
      <c r="J219" s="5"/>
      <c r="K219" s="5"/>
      <c r="N219" s="8">
        <f>VLOOKUP($B219,lara_valinta!$A$2:$L$285,12,FALSE)</f>
        <v>0</v>
      </c>
    </row>
    <row r="220" spans="1:18" x14ac:dyDescent="0.2">
      <c r="A220" s="18" t="s">
        <v>284</v>
      </c>
      <c r="B220" s="8">
        <v>1593</v>
      </c>
      <c r="C220" s="5">
        <v>89</v>
      </c>
      <c r="D220" s="5">
        <v>5</v>
      </c>
      <c r="E220" s="5">
        <v>2</v>
      </c>
      <c r="F220" s="5">
        <v>309</v>
      </c>
      <c r="G220" s="7">
        <v>23.388005490000001</v>
      </c>
      <c r="H220" s="5">
        <v>2</v>
      </c>
      <c r="I220" s="5">
        <v>11</v>
      </c>
      <c r="J220" s="5"/>
      <c r="K220" s="5">
        <v>328</v>
      </c>
      <c r="L220" s="5" t="s">
        <v>22</v>
      </c>
      <c r="N220" s="8">
        <f>VLOOKUP($B220,lara_valinta!$A$2:$L$285,12,FALSE)</f>
        <v>1</v>
      </c>
      <c r="P220" s="20">
        <v>5.7</v>
      </c>
      <c r="Q220" s="8">
        <v>0</v>
      </c>
      <c r="R220" s="8">
        <v>1</v>
      </c>
    </row>
    <row r="221" spans="1:18" x14ac:dyDescent="0.2">
      <c r="A221" s="18" t="s">
        <v>285</v>
      </c>
      <c r="B221" s="8">
        <v>1607</v>
      </c>
      <c r="C221" s="5">
        <v>116</v>
      </c>
      <c r="D221" s="5">
        <v>5</v>
      </c>
      <c r="E221" s="5">
        <v>2</v>
      </c>
      <c r="F221" s="5">
        <v>292</v>
      </c>
      <c r="G221" s="7">
        <v>25.592000609999999</v>
      </c>
      <c r="H221" s="5">
        <v>2</v>
      </c>
      <c r="I221" s="5">
        <v>11</v>
      </c>
      <c r="J221" s="5"/>
      <c r="K221" s="5">
        <v>314</v>
      </c>
      <c r="L221" s="5" t="s">
        <v>22</v>
      </c>
      <c r="N221" s="8">
        <f>VLOOKUP($B221,lara_valinta!$A$2:$L$285,12,FALSE)</f>
        <v>1</v>
      </c>
      <c r="P221" s="20">
        <v>6.5</v>
      </c>
      <c r="Q221" s="8">
        <v>1</v>
      </c>
      <c r="R221" s="8">
        <v>0</v>
      </c>
    </row>
    <row r="222" spans="1:18" x14ac:dyDescent="0.2">
      <c r="A222" s="18" t="s">
        <v>286</v>
      </c>
      <c r="B222" s="8">
        <v>1609</v>
      </c>
      <c r="C222" s="5">
        <v>119</v>
      </c>
      <c r="D222" s="5">
        <v>5</v>
      </c>
      <c r="E222" s="5">
        <v>2</v>
      </c>
      <c r="F222" s="5">
        <v>368</v>
      </c>
      <c r="G222" s="7">
        <v>24.125002439999999</v>
      </c>
      <c r="H222" s="5">
        <v>2</v>
      </c>
      <c r="I222" s="5" t="s">
        <v>23</v>
      </c>
      <c r="J222" s="5"/>
      <c r="K222" s="5">
        <v>388</v>
      </c>
      <c r="L222" s="5" t="s">
        <v>24</v>
      </c>
      <c r="N222" s="8">
        <f>VLOOKUP($B222,lara_valinta!$A$2:$L$285,12,FALSE)</f>
        <v>1</v>
      </c>
      <c r="P222" s="20">
        <v>8.6</v>
      </c>
      <c r="Q222" s="8">
        <v>0</v>
      </c>
      <c r="R222" s="8">
        <v>1</v>
      </c>
    </row>
    <row r="223" spans="1:18" x14ac:dyDescent="0.2">
      <c r="A223" s="18" t="s">
        <v>287</v>
      </c>
      <c r="B223" s="8">
        <v>1608</v>
      </c>
      <c r="C223" s="5">
        <v>118</v>
      </c>
      <c r="D223" s="5">
        <v>5</v>
      </c>
      <c r="E223" s="5">
        <v>2</v>
      </c>
      <c r="F223" s="5">
        <v>320</v>
      </c>
      <c r="G223" s="7">
        <v>23.170003049999998</v>
      </c>
      <c r="H223" s="5">
        <v>2</v>
      </c>
      <c r="I223" s="5" t="s">
        <v>23</v>
      </c>
      <c r="J223" s="5"/>
      <c r="K223" s="5">
        <v>328</v>
      </c>
      <c r="L223" s="5" t="s">
        <v>24</v>
      </c>
      <c r="N223" s="8">
        <f>VLOOKUP($B223,lara_valinta!$A$2:$L$285,12,FALSE)</f>
        <v>1</v>
      </c>
      <c r="P223" s="20">
        <v>6</v>
      </c>
      <c r="Q223" s="8">
        <v>0</v>
      </c>
      <c r="R223" s="8">
        <v>2</v>
      </c>
    </row>
    <row r="224" spans="1:18" x14ac:dyDescent="0.2">
      <c r="A224" s="18" t="s">
        <v>288</v>
      </c>
      <c r="B224" s="8">
        <v>1610</v>
      </c>
      <c r="C224" s="5">
        <v>120</v>
      </c>
      <c r="D224" s="5">
        <v>5</v>
      </c>
      <c r="E224" s="5">
        <v>2</v>
      </c>
      <c r="F224" s="5">
        <v>246</v>
      </c>
      <c r="G224" s="7">
        <v>21.049001220000001</v>
      </c>
      <c r="H224" s="5">
        <v>2</v>
      </c>
      <c r="I224" s="5">
        <v>11</v>
      </c>
      <c r="J224" s="5"/>
      <c r="K224" s="5">
        <v>258</v>
      </c>
      <c r="L224" s="5" t="s">
        <v>22</v>
      </c>
      <c r="N224" s="8">
        <f>VLOOKUP($B224,lara_valinta!$A$2:$L$285,12,FALSE)</f>
        <v>1</v>
      </c>
      <c r="P224" s="20">
        <v>6.2</v>
      </c>
      <c r="Q224" s="8">
        <v>0</v>
      </c>
      <c r="R224" s="8">
        <v>1</v>
      </c>
    </row>
    <row r="225" spans="1:18" x14ac:dyDescent="0.2">
      <c r="A225" s="18" t="s">
        <v>289</v>
      </c>
      <c r="B225" s="8">
        <v>1611</v>
      </c>
      <c r="C225" s="5">
        <v>123</v>
      </c>
      <c r="D225" s="5">
        <v>5</v>
      </c>
      <c r="E225" s="5">
        <v>3</v>
      </c>
      <c r="F225" s="5">
        <v>281</v>
      </c>
      <c r="G225" s="7">
        <v>24.651997560000002</v>
      </c>
      <c r="H225" s="5">
        <v>3</v>
      </c>
      <c r="I225" s="5">
        <v>11</v>
      </c>
      <c r="J225" s="5"/>
      <c r="K225" s="5">
        <v>281</v>
      </c>
      <c r="N225" s="8">
        <f>VLOOKUP($B225,lara_valinta!$A$2:$L$285,12,FALSE)</f>
        <v>1</v>
      </c>
      <c r="P225" s="20">
        <v>12.3</v>
      </c>
      <c r="Q225" s="8">
        <v>0</v>
      </c>
      <c r="R225" s="8">
        <v>1</v>
      </c>
    </row>
    <row r="226" spans="1:18" x14ac:dyDescent="0.2">
      <c r="A226" s="18" t="s">
        <v>290</v>
      </c>
      <c r="B226" s="8">
        <v>1640</v>
      </c>
      <c r="C226" s="5">
        <v>816</v>
      </c>
      <c r="D226" s="5">
        <v>5</v>
      </c>
      <c r="E226" s="5">
        <v>2</v>
      </c>
      <c r="F226" s="5">
        <v>191</v>
      </c>
      <c r="G226" s="7">
        <v>16.939997559999998</v>
      </c>
      <c r="H226" s="5">
        <v>2</v>
      </c>
      <c r="I226" s="5">
        <v>11</v>
      </c>
      <c r="J226" s="5"/>
      <c r="K226" s="5">
        <v>202</v>
      </c>
      <c r="L226" s="5" t="s">
        <v>22</v>
      </c>
      <c r="N226" s="8">
        <f>VLOOKUP($B226,lara_valinta!$A$2:$L$285,12,FALSE)</f>
        <v>1</v>
      </c>
      <c r="O226" s="20">
        <v>18.2</v>
      </c>
      <c r="P226" s="20">
        <v>6.3</v>
      </c>
      <c r="Q226" s="8">
        <v>0</v>
      </c>
      <c r="R226" s="8">
        <v>1</v>
      </c>
    </row>
    <row r="227" spans="1:18" x14ac:dyDescent="0.2">
      <c r="A227" s="18" t="s">
        <v>291</v>
      </c>
      <c r="B227" s="8">
        <v>1613</v>
      </c>
      <c r="C227" s="5">
        <v>125</v>
      </c>
      <c r="D227" s="5">
        <v>5</v>
      </c>
      <c r="E227" s="5">
        <v>2</v>
      </c>
      <c r="F227" s="5">
        <v>260</v>
      </c>
      <c r="G227" s="7">
        <v>21.30700916</v>
      </c>
      <c r="H227" s="5">
        <v>2</v>
      </c>
      <c r="I227" s="5" t="s">
        <v>23</v>
      </c>
      <c r="J227" s="5"/>
      <c r="K227" s="5">
        <v>220</v>
      </c>
      <c r="L227" s="5" t="s">
        <v>22</v>
      </c>
      <c r="N227" s="8">
        <f>VLOOKUP($B227,lara_valinta!$A$2:$L$285,12,FALSE)</f>
        <v>1</v>
      </c>
      <c r="P227" s="20">
        <v>5.5</v>
      </c>
      <c r="Q227" s="8">
        <v>0</v>
      </c>
      <c r="R227" s="8">
        <v>1</v>
      </c>
    </row>
    <row r="228" spans="1:18" x14ac:dyDescent="0.2">
      <c r="A228" s="18" t="s">
        <v>292</v>
      </c>
      <c r="B228" s="8">
        <v>1614</v>
      </c>
      <c r="C228" s="5">
        <v>126</v>
      </c>
      <c r="D228" s="5">
        <v>5</v>
      </c>
      <c r="E228" s="5">
        <v>2</v>
      </c>
      <c r="F228" s="5">
        <v>218</v>
      </c>
      <c r="G228" s="7">
        <v>21.981999999999999</v>
      </c>
      <c r="H228" s="5">
        <v>2</v>
      </c>
      <c r="I228" s="5">
        <v>11</v>
      </c>
      <c r="J228" s="5"/>
      <c r="K228" s="5">
        <v>228</v>
      </c>
      <c r="L228" s="5" t="s">
        <v>24</v>
      </c>
      <c r="N228" s="8">
        <f>VLOOKUP($B228,lara_valinta!$A$2:$L$285,12,FALSE)</f>
        <v>1</v>
      </c>
      <c r="P228" s="20">
        <v>5.8</v>
      </c>
      <c r="Q228" s="8">
        <v>0</v>
      </c>
      <c r="R228" s="8">
        <v>1</v>
      </c>
    </row>
    <row r="229" spans="1:18" x14ac:dyDescent="0.2">
      <c r="A229" s="18" t="s">
        <v>293</v>
      </c>
      <c r="B229" s="8">
        <v>1630</v>
      </c>
      <c r="C229" s="5">
        <v>150</v>
      </c>
      <c r="D229" s="5">
        <v>5</v>
      </c>
      <c r="E229" s="5">
        <v>2</v>
      </c>
      <c r="F229" s="5">
        <v>207</v>
      </c>
      <c r="G229" s="7">
        <v>20.234007930000001</v>
      </c>
      <c r="H229" s="5">
        <v>2</v>
      </c>
      <c r="I229" s="5">
        <v>11</v>
      </c>
      <c r="J229" s="5"/>
      <c r="K229" s="5">
        <v>212</v>
      </c>
      <c r="L229" s="5" t="s">
        <v>22</v>
      </c>
      <c r="N229" s="8">
        <f>VLOOKUP($B229,lara_valinta!$A$2:$L$285,12,FALSE)</f>
        <v>1</v>
      </c>
      <c r="P229" s="20">
        <v>7.9</v>
      </c>
      <c r="Q229" s="8">
        <v>0</v>
      </c>
      <c r="R229" s="8">
        <v>0</v>
      </c>
    </row>
    <row r="230" spans="1:18" x14ac:dyDescent="0.2">
      <c r="A230" s="18" t="s">
        <v>294</v>
      </c>
      <c r="B230" s="8">
        <v>1616</v>
      </c>
      <c r="C230" s="5">
        <v>129</v>
      </c>
      <c r="D230" s="5">
        <v>5</v>
      </c>
      <c r="E230" s="5">
        <v>1</v>
      </c>
      <c r="F230" s="5">
        <v>223</v>
      </c>
      <c r="G230" s="7">
        <v>21.83100061</v>
      </c>
      <c r="H230" s="5">
        <v>1</v>
      </c>
      <c r="I230" s="5">
        <v>11</v>
      </c>
      <c r="J230" s="5"/>
      <c r="K230" s="5">
        <v>240</v>
      </c>
      <c r="N230" s="8">
        <f>VLOOKUP($B230,lara_valinta!$A$2:$L$285,12,FALSE)</f>
        <v>1</v>
      </c>
      <c r="P230" s="20">
        <v>14.3</v>
      </c>
      <c r="Q230" s="8">
        <v>0</v>
      </c>
      <c r="R230" s="8">
        <v>1</v>
      </c>
    </row>
    <row r="231" spans="1:18" x14ac:dyDescent="0.2">
      <c r="A231" s="18" t="s">
        <v>295</v>
      </c>
      <c r="B231" s="8">
        <v>1615</v>
      </c>
      <c r="C231" s="5">
        <v>128</v>
      </c>
      <c r="D231" s="5">
        <v>5</v>
      </c>
      <c r="E231" s="5">
        <v>1</v>
      </c>
      <c r="F231" s="5">
        <v>318</v>
      </c>
      <c r="G231" s="7">
        <v>17.27800427</v>
      </c>
      <c r="H231" s="5">
        <v>1</v>
      </c>
      <c r="I231" s="5">
        <v>31</v>
      </c>
      <c r="J231" s="5"/>
      <c r="K231" s="5"/>
      <c r="N231" s="8">
        <f>VLOOKUP($B231,lara_valinta!$A$2:$L$285,12,FALSE)</f>
        <v>0</v>
      </c>
    </row>
    <row r="232" spans="1:18" x14ac:dyDescent="0.2">
      <c r="A232" s="18" t="s">
        <v>296</v>
      </c>
      <c r="B232" s="8">
        <v>1642</v>
      </c>
      <c r="C232" s="5">
        <v>821</v>
      </c>
      <c r="D232" s="5">
        <v>5</v>
      </c>
      <c r="E232" s="5">
        <v>1</v>
      </c>
      <c r="F232" s="5">
        <v>177</v>
      </c>
      <c r="G232" s="7">
        <v>18.555996950000001</v>
      </c>
      <c r="H232" s="5">
        <v>1</v>
      </c>
      <c r="I232" s="5" t="s">
        <v>35</v>
      </c>
      <c r="J232" s="5"/>
      <c r="K232" s="5">
        <v>184</v>
      </c>
      <c r="N232" s="8">
        <f>VLOOKUP($B232,lara_valinta!$A$2:$L$285,12,FALSE)</f>
        <v>1</v>
      </c>
      <c r="P232" s="20">
        <v>15.5</v>
      </c>
      <c r="Q232" s="8">
        <v>0</v>
      </c>
      <c r="R232" s="8">
        <v>0</v>
      </c>
    </row>
    <row r="233" spans="1:18" x14ac:dyDescent="0.2">
      <c r="A233" s="18" t="s">
        <v>297</v>
      </c>
      <c r="B233" s="8">
        <v>1681</v>
      </c>
      <c r="C233" s="5">
        <v>258</v>
      </c>
      <c r="D233" s="5">
        <v>5</v>
      </c>
      <c r="E233" s="5">
        <v>1</v>
      </c>
      <c r="F233" s="5">
        <v>236</v>
      </c>
      <c r="G233" s="7">
        <v>21.677009770000002</v>
      </c>
      <c r="H233" s="5">
        <v>1</v>
      </c>
      <c r="I233" s="5">
        <v>11</v>
      </c>
      <c r="J233" s="5"/>
      <c r="K233" s="5">
        <v>252</v>
      </c>
      <c r="N233" s="8">
        <f>VLOOKUP($B233,lara_valinta!$A$2:$L$285,12,FALSE)</f>
        <v>1</v>
      </c>
      <c r="P233" s="20">
        <v>13.8</v>
      </c>
      <c r="Q233" s="8">
        <v>0</v>
      </c>
      <c r="R233" s="8">
        <v>0</v>
      </c>
    </row>
    <row r="234" spans="1:18" x14ac:dyDescent="0.2">
      <c r="A234" s="18" t="s">
        <v>298</v>
      </c>
      <c r="B234" s="8">
        <v>1695</v>
      </c>
      <c r="C234" s="5">
        <v>285</v>
      </c>
      <c r="D234" s="5">
        <v>5</v>
      </c>
      <c r="E234" s="5">
        <v>1</v>
      </c>
      <c r="F234" s="5">
        <v>190</v>
      </c>
      <c r="G234" s="7">
        <v>19.245008540000001</v>
      </c>
      <c r="H234" s="5">
        <v>1</v>
      </c>
      <c r="I234" s="5" t="s">
        <v>31</v>
      </c>
      <c r="J234" s="5"/>
      <c r="K234" s="5">
        <v>202</v>
      </c>
      <c r="N234" s="8">
        <f>VLOOKUP($B234,lara_valinta!$A$2:$L$285,12,FALSE)</f>
        <v>1</v>
      </c>
      <c r="P234" s="20">
        <v>13.5</v>
      </c>
      <c r="Q234" s="8">
        <v>0</v>
      </c>
      <c r="R234" s="8">
        <v>0</v>
      </c>
    </row>
    <row r="235" spans="1:18" x14ac:dyDescent="0.2">
      <c r="A235" s="18" t="s">
        <v>299</v>
      </c>
      <c r="B235" s="8">
        <v>1697</v>
      </c>
      <c r="C235" s="5">
        <v>289</v>
      </c>
      <c r="D235" s="5">
        <v>5</v>
      </c>
      <c r="E235" s="5">
        <v>2</v>
      </c>
      <c r="F235" s="5">
        <v>188</v>
      </c>
      <c r="G235" s="7">
        <v>17.37400671</v>
      </c>
      <c r="H235" s="5">
        <v>2</v>
      </c>
      <c r="I235" s="5">
        <v>11</v>
      </c>
      <c r="J235" s="5"/>
      <c r="K235" s="5">
        <v>202</v>
      </c>
      <c r="L235" s="5" t="s">
        <v>22</v>
      </c>
      <c r="N235" s="8">
        <f>VLOOKUP($B235,lara_valinta!$A$2:$L$285,12,FALSE)</f>
        <v>1</v>
      </c>
      <c r="P235" s="20">
        <v>4</v>
      </c>
      <c r="Q235" s="8">
        <v>0</v>
      </c>
      <c r="R235" s="8">
        <v>1</v>
      </c>
    </row>
    <row r="236" spans="1:18" x14ac:dyDescent="0.2">
      <c r="A236" s="18" t="s">
        <v>300</v>
      </c>
      <c r="B236" s="8">
        <v>1698</v>
      </c>
      <c r="C236" s="5">
        <v>290</v>
      </c>
      <c r="D236" s="5">
        <v>5</v>
      </c>
      <c r="E236" s="5">
        <v>1</v>
      </c>
      <c r="F236" s="5">
        <v>228</v>
      </c>
      <c r="G236" s="7">
        <v>20.32700977</v>
      </c>
      <c r="H236" s="5">
        <v>1</v>
      </c>
      <c r="I236" s="5" t="s">
        <v>23</v>
      </c>
      <c r="J236" s="5"/>
      <c r="K236" s="5">
        <v>229</v>
      </c>
      <c r="N236" s="8">
        <f>VLOOKUP($B236,lara_valinta!$A$2:$L$285,12,FALSE)</f>
        <v>1</v>
      </c>
      <c r="P236" s="20">
        <v>10.4</v>
      </c>
      <c r="Q236" s="8">
        <v>1</v>
      </c>
      <c r="R236" s="8">
        <v>2</v>
      </c>
    </row>
    <row r="237" spans="1:18" x14ac:dyDescent="0.2">
      <c r="A237" s="18" t="s">
        <v>301</v>
      </c>
      <c r="B237" s="8">
        <v>1684</v>
      </c>
      <c r="C237" s="5">
        <v>262</v>
      </c>
      <c r="D237" s="5">
        <v>5</v>
      </c>
      <c r="E237" s="5">
        <v>1</v>
      </c>
      <c r="F237" s="5">
        <v>222</v>
      </c>
      <c r="G237" s="7">
        <v>20.57500916</v>
      </c>
      <c r="H237" s="5">
        <v>1</v>
      </c>
      <c r="I237" s="5" t="s">
        <v>36</v>
      </c>
      <c r="J237" s="5"/>
      <c r="K237" s="5">
        <v>232</v>
      </c>
      <c r="N237" s="8">
        <f>VLOOKUP($B237,lara_valinta!$A$2:$L$285,12,FALSE)</f>
        <v>1</v>
      </c>
      <c r="P237" s="20">
        <v>14.4</v>
      </c>
      <c r="Q237" s="8">
        <v>1</v>
      </c>
      <c r="R237" s="8">
        <v>1</v>
      </c>
    </row>
    <row r="238" spans="1:18" x14ac:dyDescent="0.2">
      <c r="A238" s="18" t="s">
        <v>302</v>
      </c>
      <c r="B238" s="8">
        <v>1699</v>
      </c>
      <c r="C238" s="5">
        <v>291</v>
      </c>
      <c r="D238" s="5">
        <v>5</v>
      </c>
      <c r="E238" s="5">
        <v>2</v>
      </c>
      <c r="F238" s="5">
        <v>322</v>
      </c>
      <c r="G238" s="7">
        <v>23.975000609999999</v>
      </c>
      <c r="H238" s="5">
        <v>2</v>
      </c>
      <c r="I238" s="5" t="s">
        <v>26</v>
      </c>
      <c r="J238" s="5"/>
      <c r="K238" s="5">
        <v>328</v>
      </c>
      <c r="L238" s="5" t="s">
        <v>24</v>
      </c>
      <c r="N238" s="8">
        <f>VLOOKUP($B238,lara_valinta!$A$2:$L$285,12,FALSE)</f>
        <v>1</v>
      </c>
      <c r="P238" s="20">
        <v>6.3</v>
      </c>
      <c r="Q238" s="8">
        <v>1</v>
      </c>
      <c r="R238" s="8">
        <v>0</v>
      </c>
    </row>
    <row r="239" spans="1:18" x14ac:dyDescent="0.2">
      <c r="A239" s="18" t="s">
        <v>303</v>
      </c>
      <c r="B239" s="8">
        <v>1700</v>
      </c>
      <c r="C239" s="5">
        <v>292</v>
      </c>
      <c r="D239" s="5">
        <v>5</v>
      </c>
      <c r="E239" s="5">
        <v>2</v>
      </c>
      <c r="F239" s="5">
        <v>212</v>
      </c>
      <c r="G239" s="7">
        <v>20.087009160000001</v>
      </c>
      <c r="H239" s="5">
        <v>2</v>
      </c>
      <c r="I239" s="5">
        <v>11</v>
      </c>
      <c r="J239" s="5"/>
      <c r="K239" s="5">
        <v>229</v>
      </c>
      <c r="L239" s="5" t="s">
        <v>22</v>
      </c>
      <c r="N239" s="8">
        <f>VLOOKUP($B239,lara_valinta!$A$2:$L$285,12,FALSE)</f>
        <v>1</v>
      </c>
      <c r="P239" s="20">
        <v>5.4</v>
      </c>
      <c r="Q239" s="8">
        <v>1</v>
      </c>
      <c r="R239" s="8">
        <v>0</v>
      </c>
    </row>
    <row r="240" spans="1:18" x14ac:dyDescent="0.2">
      <c r="A240" s="18" t="s">
        <v>304</v>
      </c>
      <c r="B240" s="8">
        <v>1701</v>
      </c>
      <c r="C240" s="5">
        <v>294</v>
      </c>
      <c r="D240" s="5">
        <v>5</v>
      </c>
      <c r="E240" s="5">
        <v>2</v>
      </c>
      <c r="F240" s="5">
        <v>201</v>
      </c>
      <c r="G240" s="7">
        <v>20.205004880000001</v>
      </c>
      <c r="H240" s="5">
        <v>2</v>
      </c>
      <c r="I240" s="5">
        <v>23</v>
      </c>
      <c r="J240" s="5"/>
      <c r="K240" s="5"/>
      <c r="N240" s="8">
        <f>VLOOKUP($B240,lara_valinta!$A$2:$L$285,12,FALSE)</f>
        <v>0</v>
      </c>
    </row>
    <row r="241" spans="1:18" x14ac:dyDescent="0.2">
      <c r="A241" s="18" t="s">
        <v>305</v>
      </c>
      <c r="B241" s="8">
        <v>1702</v>
      </c>
      <c r="C241" s="5">
        <v>295</v>
      </c>
      <c r="D241" s="5">
        <v>5</v>
      </c>
      <c r="E241" s="5">
        <v>2</v>
      </c>
      <c r="F241" s="5">
        <v>315</v>
      </c>
      <c r="G241" s="7">
        <v>27.8050061</v>
      </c>
      <c r="H241" s="5">
        <v>2</v>
      </c>
      <c r="I241" s="5">
        <v>11</v>
      </c>
      <c r="J241" s="5"/>
      <c r="K241" s="5">
        <v>337</v>
      </c>
      <c r="L241" s="5" t="s">
        <v>24</v>
      </c>
      <c r="N241" s="8">
        <f>VLOOKUP($B241,lara_valinta!$A$2:$L$285,12,FALSE)</f>
        <v>1</v>
      </c>
      <c r="P241" s="20">
        <v>3.2</v>
      </c>
      <c r="Q241" s="8">
        <v>0</v>
      </c>
      <c r="R241" s="8">
        <v>0</v>
      </c>
    </row>
    <row r="242" spans="1:18" x14ac:dyDescent="0.2">
      <c r="A242" s="18" t="s">
        <v>306</v>
      </c>
      <c r="B242" s="8">
        <v>1703</v>
      </c>
      <c r="C242" s="5">
        <v>296</v>
      </c>
      <c r="D242" s="5">
        <v>5</v>
      </c>
      <c r="E242" s="5">
        <v>4</v>
      </c>
      <c r="F242" s="5">
        <v>280</v>
      </c>
      <c r="G242" s="7">
        <v>26.23600793</v>
      </c>
      <c r="H242" s="5">
        <v>4</v>
      </c>
      <c r="I242" s="5">
        <v>11</v>
      </c>
      <c r="J242" s="5"/>
      <c r="K242" s="5">
        <v>290</v>
      </c>
      <c r="N242" s="8">
        <f>VLOOKUP($B242,lara_valinta!$A$2:$L$285,12,FALSE)</f>
        <v>1</v>
      </c>
      <c r="P242" s="20">
        <v>12.2</v>
      </c>
      <c r="Q242" s="8">
        <v>0</v>
      </c>
      <c r="R242" s="8">
        <v>0</v>
      </c>
    </row>
    <row r="243" spans="1:18" x14ac:dyDescent="0.2">
      <c r="A243" s="18" t="s">
        <v>307</v>
      </c>
      <c r="B243" s="8">
        <v>1704</v>
      </c>
      <c r="C243" s="5">
        <v>301</v>
      </c>
      <c r="D243" s="5">
        <v>5</v>
      </c>
      <c r="E243" s="5">
        <v>2</v>
      </c>
      <c r="F243" s="5">
        <v>263</v>
      </c>
      <c r="G243" s="7">
        <v>21.96099817</v>
      </c>
      <c r="H243" s="5">
        <v>2</v>
      </c>
      <c r="I243" s="5" t="s">
        <v>23</v>
      </c>
      <c r="J243" s="5"/>
      <c r="K243" s="5">
        <v>274</v>
      </c>
      <c r="L243" s="5" t="s">
        <v>22</v>
      </c>
      <c r="N243" s="8">
        <f>VLOOKUP($B243,lara_valinta!$A$2:$L$285,12,FALSE)</f>
        <v>1</v>
      </c>
      <c r="P243" s="20">
        <v>6.7</v>
      </c>
      <c r="Q243" s="8">
        <v>0</v>
      </c>
      <c r="R243" s="8">
        <v>0</v>
      </c>
    </row>
    <row r="244" spans="1:18" x14ac:dyDescent="0.2">
      <c r="A244" s="18" t="s">
        <v>308</v>
      </c>
      <c r="B244" s="8">
        <v>1709</v>
      </c>
      <c r="C244" s="5">
        <v>322</v>
      </c>
      <c r="D244" s="5">
        <v>5</v>
      </c>
      <c r="E244" s="5">
        <v>2</v>
      </c>
      <c r="F244" s="5">
        <v>338</v>
      </c>
      <c r="G244" s="7">
        <v>25.645009770000001</v>
      </c>
      <c r="H244" s="5">
        <v>2</v>
      </c>
      <c r="I244" s="5">
        <v>11</v>
      </c>
      <c r="J244" s="5"/>
      <c r="K244" s="5">
        <v>351</v>
      </c>
      <c r="L244" s="5" t="s">
        <v>24</v>
      </c>
      <c r="N244" s="8">
        <f>VLOOKUP($B244,lara_valinta!$A$2:$L$285,12,FALSE)</f>
        <v>1</v>
      </c>
      <c r="P244" s="20">
        <v>7.7</v>
      </c>
      <c r="Q244" s="8">
        <v>0</v>
      </c>
      <c r="R244" s="8">
        <v>1</v>
      </c>
    </row>
    <row r="245" spans="1:18" x14ac:dyDescent="0.2">
      <c r="A245" s="18" t="s">
        <v>309</v>
      </c>
      <c r="B245" s="8">
        <v>1710</v>
      </c>
      <c r="C245" s="5">
        <v>323</v>
      </c>
      <c r="D245" s="5">
        <v>5</v>
      </c>
      <c r="E245" s="5">
        <v>2</v>
      </c>
      <c r="F245" s="5">
        <v>215</v>
      </c>
      <c r="G245" s="7">
        <v>21.16199817</v>
      </c>
      <c r="H245" s="5">
        <v>2</v>
      </c>
      <c r="I245" s="5" t="s">
        <v>35</v>
      </c>
      <c r="J245" s="5"/>
      <c r="K245" s="5">
        <v>223</v>
      </c>
      <c r="L245" s="5" t="s">
        <v>22</v>
      </c>
      <c r="N245" s="8">
        <f>VLOOKUP($B245,lara_valinta!$A$2:$L$285,12,FALSE)</f>
        <v>0</v>
      </c>
    </row>
    <row r="246" spans="1:18" x14ac:dyDescent="0.2">
      <c r="A246" s="18" t="s">
        <v>310</v>
      </c>
      <c r="B246" s="8">
        <v>1706</v>
      </c>
      <c r="C246" s="5">
        <v>304</v>
      </c>
      <c r="D246" s="5">
        <v>5</v>
      </c>
      <c r="E246" s="5">
        <v>2</v>
      </c>
      <c r="F246" s="5">
        <v>310</v>
      </c>
      <c r="G246" s="7">
        <v>25.930007929999999</v>
      </c>
      <c r="H246" s="5">
        <v>2</v>
      </c>
      <c r="I246" s="5">
        <v>11</v>
      </c>
      <c r="J246" s="5"/>
      <c r="K246" s="5">
        <v>326</v>
      </c>
      <c r="L246" s="5" t="s">
        <v>22</v>
      </c>
      <c r="N246" s="8">
        <f>VLOOKUP($B246,lara_valinta!$A$2:$L$285,12,FALSE)</f>
        <v>1</v>
      </c>
      <c r="P246" s="20">
        <v>6.7</v>
      </c>
      <c r="Q246" s="8">
        <v>0</v>
      </c>
      <c r="R246" s="8">
        <v>1</v>
      </c>
    </row>
    <row r="247" spans="1:18" x14ac:dyDescent="0.2">
      <c r="A247" s="18" t="s">
        <v>311</v>
      </c>
      <c r="B247" s="8">
        <v>1711</v>
      </c>
      <c r="C247" s="5">
        <v>326</v>
      </c>
      <c r="D247" s="5">
        <v>5</v>
      </c>
      <c r="E247" s="5">
        <v>2</v>
      </c>
      <c r="F247" s="5">
        <v>263</v>
      </c>
      <c r="G247" s="7">
        <v>21.785999390000001</v>
      </c>
      <c r="H247" s="5">
        <v>2</v>
      </c>
      <c r="I247" s="5">
        <v>11</v>
      </c>
      <c r="J247" s="5"/>
      <c r="K247" s="5">
        <v>268</v>
      </c>
      <c r="L247" s="5" t="s">
        <v>22</v>
      </c>
      <c r="N247" s="8">
        <f>VLOOKUP($B247,lara_valinta!$A$2:$L$285,12,FALSE)</f>
        <v>0</v>
      </c>
    </row>
    <row r="248" spans="1:18" x14ac:dyDescent="0.2">
      <c r="A248" s="18" t="s">
        <v>312</v>
      </c>
      <c r="B248" s="8">
        <v>1799</v>
      </c>
      <c r="C248" s="5">
        <v>443</v>
      </c>
      <c r="D248" s="5">
        <v>5</v>
      </c>
      <c r="E248" s="5">
        <v>2</v>
      </c>
      <c r="F248" s="5">
        <v>286</v>
      </c>
      <c r="G248" s="7">
        <v>25.727997559999999</v>
      </c>
      <c r="H248" s="5">
        <v>2</v>
      </c>
      <c r="I248" s="5">
        <v>11</v>
      </c>
      <c r="J248" s="5"/>
      <c r="K248" s="5">
        <v>297</v>
      </c>
      <c r="L248" s="5" t="s">
        <v>22</v>
      </c>
      <c r="N248" s="8">
        <f>VLOOKUP($B248,lara_valinta!$A$2:$L$285,12,FALSE)</f>
        <v>1</v>
      </c>
      <c r="P248" s="20">
        <v>12.1</v>
      </c>
      <c r="Q248" s="8">
        <v>0</v>
      </c>
      <c r="R248" s="8">
        <v>1</v>
      </c>
    </row>
    <row r="249" spans="1:18" x14ac:dyDescent="0.2">
      <c r="A249" s="18" t="s">
        <v>313</v>
      </c>
      <c r="B249" s="8">
        <v>1812</v>
      </c>
      <c r="C249" s="5">
        <v>472</v>
      </c>
      <c r="D249" s="5">
        <v>5</v>
      </c>
      <c r="E249" s="5">
        <v>2</v>
      </c>
      <c r="F249" s="5">
        <v>278</v>
      </c>
      <c r="G249" s="7">
        <v>23.355001829999999</v>
      </c>
      <c r="H249" s="5">
        <v>2</v>
      </c>
      <c r="I249" s="5">
        <v>11</v>
      </c>
      <c r="J249" s="5"/>
      <c r="K249" s="5">
        <v>279</v>
      </c>
      <c r="L249" s="5" t="s">
        <v>22</v>
      </c>
      <c r="N249" s="8">
        <f>VLOOKUP($B249,lara_valinta!$A$2:$L$285,12,FALSE)</f>
        <v>0</v>
      </c>
    </row>
    <row r="250" spans="1:18" x14ac:dyDescent="0.2">
      <c r="A250" s="18" t="s">
        <v>314</v>
      </c>
      <c r="B250" s="8">
        <v>1813</v>
      </c>
      <c r="C250" s="5">
        <v>474</v>
      </c>
      <c r="D250" s="5">
        <v>5</v>
      </c>
      <c r="E250" s="5">
        <v>2</v>
      </c>
      <c r="F250" s="5">
        <v>222</v>
      </c>
      <c r="G250" s="7">
        <v>21.19300183</v>
      </c>
      <c r="H250" s="5">
        <v>2</v>
      </c>
      <c r="I250" s="5" t="s">
        <v>23</v>
      </c>
      <c r="J250" s="5"/>
      <c r="K250" s="5">
        <v>236</v>
      </c>
      <c r="L250" s="5" t="s">
        <v>22</v>
      </c>
      <c r="N250" s="8">
        <f>VLOOKUP($B250,lara_valinta!$A$2:$L$285,12,FALSE)</f>
        <v>1</v>
      </c>
      <c r="P250" s="20">
        <v>10.7</v>
      </c>
      <c r="Q250" s="8">
        <v>0</v>
      </c>
      <c r="R250" s="8">
        <v>1</v>
      </c>
    </row>
    <row r="251" spans="1:18" x14ac:dyDescent="0.2">
      <c r="A251" s="18" t="s">
        <v>315</v>
      </c>
      <c r="B251" s="8">
        <v>1814</v>
      </c>
      <c r="C251" s="5">
        <v>476</v>
      </c>
      <c r="D251" s="5">
        <v>5</v>
      </c>
      <c r="E251" s="5">
        <v>2</v>
      </c>
      <c r="F251" s="5">
        <v>248</v>
      </c>
      <c r="G251" s="7">
        <v>23.076999390000001</v>
      </c>
      <c r="H251" s="5">
        <v>2</v>
      </c>
      <c r="I251" s="5">
        <v>11</v>
      </c>
      <c r="J251" s="5"/>
      <c r="K251" s="5">
        <v>258</v>
      </c>
      <c r="L251" s="5" t="s">
        <v>22</v>
      </c>
      <c r="N251" s="8">
        <f>VLOOKUP($B251,lara_valinta!$A$2:$L$285,12,FALSE)</f>
        <v>1</v>
      </c>
      <c r="P251" s="20">
        <v>6.7</v>
      </c>
      <c r="Q251" s="8">
        <v>0</v>
      </c>
      <c r="R251" s="8">
        <v>1</v>
      </c>
    </row>
    <row r="252" spans="1:18" x14ac:dyDescent="0.2">
      <c r="A252" s="18" t="s">
        <v>316</v>
      </c>
      <c r="B252" s="8">
        <v>1600</v>
      </c>
      <c r="C252" s="5">
        <v>99</v>
      </c>
      <c r="D252" s="5">
        <v>6</v>
      </c>
      <c r="E252" s="5">
        <v>2</v>
      </c>
      <c r="F252" s="5">
        <v>326</v>
      </c>
      <c r="G252" s="7">
        <v>24.18800061</v>
      </c>
      <c r="H252" s="5">
        <v>2</v>
      </c>
      <c r="I252" s="5" t="s">
        <v>26</v>
      </c>
      <c r="J252" s="5"/>
      <c r="K252" s="5">
        <v>294</v>
      </c>
      <c r="L252" s="5" t="s">
        <v>24</v>
      </c>
      <c r="N252" s="8">
        <f>VLOOKUP($B252,lara_valinta!$A$2:$L$285,12,FALSE)</f>
        <v>0</v>
      </c>
    </row>
    <row r="253" spans="1:18" x14ac:dyDescent="0.2">
      <c r="A253" s="18" t="s">
        <v>317</v>
      </c>
      <c r="B253" s="8">
        <v>1645</v>
      </c>
      <c r="C253" s="5">
        <v>830</v>
      </c>
      <c r="D253" s="5">
        <v>6</v>
      </c>
      <c r="E253" s="5">
        <v>2</v>
      </c>
      <c r="F253" s="5">
        <v>242</v>
      </c>
      <c r="G253" s="7">
        <v>21.181000000000001</v>
      </c>
      <c r="H253" s="5">
        <v>2</v>
      </c>
      <c r="I253" s="5">
        <v>11</v>
      </c>
      <c r="J253" s="5"/>
      <c r="K253" s="5">
        <v>248</v>
      </c>
      <c r="L253" s="5" t="s">
        <v>22</v>
      </c>
      <c r="N253" s="8">
        <f>VLOOKUP($B253,lara_valinta!$A$2:$L$285,12,FALSE)</f>
        <v>0</v>
      </c>
    </row>
    <row r="254" spans="1:18" x14ac:dyDescent="0.2">
      <c r="A254" s="18" t="s">
        <v>318</v>
      </c>
      <c r="B254" s="8">
        <v>1601</v>
      </c>
      <c r="C254" s="5">
        <v>103</v>
      </c>
      <c r="D254" s="5">
        <v>6</v>
      </c>
      <c r="E254" s="5">
        <v>2</v>
      </c>
      <c r="F254" s="5">
        <v>313</v>
      </c>
      <c r="G254" s="7">
        <v>23.043008539999999</v>
      </c>
      <c r="H254" s="5">
        <v>2</v>
      </c>
      <c r="I254" s="5">
        <v>11</v>
      </c>
      <c r="J254" s="5"/>
      <c r="K254" s="5">
        <v>323</v>
      </c>
      <c r="L254" s="5" t="s">
        <v>22</v>
      </c>
      <c r="N254" s="8">
        <f>VLOOKUP($B254,lara_valinta!$A$2:$L$285,12,FALSE)</f>
        <v>0</v>
      </c>
    </row>
    <row r="255" spans="1:18" x14ac:dyDescent="0.2">
      <c r="A255" s="18" t="s">
        <v>319</v>
      </c>
      <c r="B255" s="8">
        <v>1618</v>
      </c>
      <c r="C255" s="5">
        <v>133</v>
      </c>
      <c r="D255" s="5">
        <v>6</v>
      </c>
      <c r="E255" s="5">
        <v>2</v>
      </c>
      <c r="F255" s="5">
        <v>297</v>
      </c>
      <c r="G255" s="7">
        <v>24.23499756</v>
      </c>
      <c r="H255" s="5">
        <v>2</v>
      </c>
      <c r="I255" s="5" t="s">
        <v>23</v>
      </c>
      <c r="J255" s="5"/>
      <c r="K255" s="5">
        <v>312</v>
      </c>
      <c r="L255" s="5" t="s">
        <v>22</v>
      </c>
      <c r="N255" s="8">
        <f>VLOOKUP($B255,lara_valinta!$A$2:$L$285,12,FALSE)</f>
        <v>0</v>
      </c>
    </row>
    <row r="256" spans="1:18" x14ac:dyDescent="0.2">
      <c r="A256" s="18" t="s">
        <v>320</v>
      </c>
      <c r="B256" s="8">
        <v>1620</v>
      </c>
      <c r="C256" s="5">
        <v>136</v>
      </c>
      <c r="D256" s="5">
        <v>6</v>
      </c>
      <c r="E256" s="5">
        <v>2</v>
      </c>
      <c r="F256" s="5">
        <v>351</v>
      </c>
      <c r="G256" s="7">
        <v>22.33501038</v>
      </c>
      <c r="H256" s="5">
        <v>2</v>
      </c>
      <c r="I256" s="5">
        <v>11</v>
      </c>
      <c r="J256" s="5"/>
      <c r="K256" s="5">
        <v>362</v>
      </c>
      <c r="L256" s="5" t="s">
        <v>22</v>
      </c>
      <c r="N256" s="8">
        <f>VLOOKUP($B256,lara_valinta!$A$2:$L$285,12,FALSE)</f>
        <v>0</v>
      </c>
    </row>
    <row r="257" spans="1:18" x14ac:dyDescent="0.2">
      <c r="A257" s="18" t="s">
        <v>321</v>
      </c>
      <c r="B257" s="8">
        <v>1603</v>
      </c>
      <c r="C257" s="5">
        <v>109</v>
      </c>
      <c r="D257" s="5">
        <v>6</v>
      </c>
      <c r="E257" s="5">
        <v>3</v>
      </c>
      <c r="F257" s="5">
        <v>397</v>
      </c>
      <c r="G257" s="7">
        <v>24.270998169999999</v>
      </c>
      <c r="H257" s="5">
        <v>3</v>
      </c>
      <c r="I257" s="5">
        <v>11</v>
      </c>
      <c r="J257" s="5"/>
      <c r="K257" s="5">
        <v>306</v>
      </c>
      <c r="N257" s="8">
        <f>VLOOKUP($B257,lara_valinta!$A$2:$L$285,12,FALSE)</f>
        <v>1</v>
      </c>
      <c r="P257" s="20">
        <v>9.1999999999999993</v>
      </c>
      <c r="Q257" s="8">
        <v>0</v>
      </c>
      <c r="R257" s="8">
        <v>1</v>
      </c>
    </row>
    <row r="258" spans="1:18" x14ac:dyDescent="0.2">
      <c r="A258" s="18" t="s">
        <v>322</v>
      </c>
      <c r="B258" s="8">
        <v>1604</v>
      </c>
      <c r="C258" s="5">
        <v>111</v>
      </c>
      <c r="D258" s="5">
        <v>6</v>
      </c>
      <c r="E258" s="5">
        <v>2</v>
      </c>
      <c r="F258" s="5">
        <v>239</v>
      </c>
      <c r="G258" s="7">
        <v>19.917999389999999</v>
      </c>
      <c r="H258" s="5">
        <v>2</v>
      </c>
      <c r="I258" s="5" t="s">
        <v>23</v>
      </c>
      <c r="J258" s="5"/>
      <c r="K258" s="5">
        <v>257</v>
      </c>
      <c r="L258" s="5" t="s">
        <v>22</v>
      </c>
      <c r="N258" s="8">
        <f>VLOOKUP($B258,lara_valinta!$A$2:$L$285,12,FALSE)</f>
        <v>1</v>
      </c>
      <c r="P258" s="20">
        <v>8.3000000000000007</v>
      </c>
      <c r="Q258" s="8">
        <v>0</v>
      </c>
      <c r="R258" s="8">
        <v>1</v>
      </c>
    </row>
    <row r="259" spans="1:18" x14ac:dyDescent="0.2">
      <c r="A259" s="18" t="s">
        <v>323</v>
      </c>
      <c r="B259" s="8">
        <v>1622</v>
      </c>
      <c r="C259" s="5">
        <v>138</v>
      </c>
      <c r="D259" s="5">
        <v>6</v>
      </c>
      <c r="E259" s="5">
        <v>3</v>
      </c>
      <c r="F259" s="5">
        <v>300</v>
      </c>
      <c r="G259" s="7">
        <v>24.496005490000002</v>
      </c>
      <c r="H259" s="5">
        <v>3</v>
      </c>
      <c r="I259" s="5" t="s">
        <v>31</v>
      </c>
      <c r="J259" s="5"/>
      <c r="K259" s="5">
        <v>311</v>
      </c>
      <c r="N259" s="8">
        <f>VLOOKUP($B259,lara_valinta!$A$2:$L$285,12,FALSE)</f>
        <v>1</v>
      </c>
      <c r="P259" s="20">
        <v>11</v>
      </c>
      <c r="Q259" s="8">
        <v>0</v>
      </c>
      <c r="R259" s="8">
        <v>1</v>
      </c>
    </row>
    <row r="260" spans="1:18" x14ac:dyDescent="0.2">
      <c r="A260" s="18" t="s">
        <v>324</v>
      </c>
      <c r="B260" s="8">
        <v>1623</v>
      </c>
      <c r="C260" s="5">
        <v>139</v>
      </c>
      <c r="D260" s="5">
        <v>6</v>
      </c>
      <c r="E260" s="5">
        <v>2</v>
      </c>
      <c r="F260" s="5">
        <v>207</v>
      </c>
      <c r="G260" s="7">
        <v>21.356011599999999</v>
      </c>
      <c r="H260" s="5">
        <v>2</v>
      </c>
      <c r="I260" s="5">
        <v>11</v>
      </c>
      <c r="J260" s="5"/>
      <c r="K260" s="5">
        <v>222</v>
      </c>
      <c r="L260" s="5" t="s">
        <v>24</v>
      </c>
      <c r="N260" s="8">
        <f>VLOOKUP($B260,lara_valinta!$A$2:$L$285,12,FALSE)</f>
        <v>1</v>
      </c>
      <c r="P260" s="20">
        <v>10</v>
      </c>
      <c r="Q260" s="8">
        <v>0</v>
      </c>
      <c r="R260" s="8">
        <v>1</v>
      </c>
    </row>
    <row r="261" spans="1:18" x14ac:dyDescent="0.2">
      <c r="A261" s="18" t="s">
        <v>325</v>
      </c>
      <c r="B261" s="8">
        <v>1624</v>
      </c>
      <c r="C261" s="5">
        <v>140</v>
      </c>
      <c r="D261" s="5">
        <v>6</v>
      </c>
      <c r="E261" s="5">
        <v>3</v>
      </c>
      <c r="F261" s="5">
        <v>284</v>
      </c>
      <c r="G261" s="7">
        <v>23.32100732</v>
      </c>
      <c r="H261" s="5">
        <v>3</v>
      </c>
      <c r="I261" s="5">
        <v>11</v>
      </c>
      <c r="J261" s="5"/>
      <c r="K261" s="5">
        <v>297</v>
      </c>
      <c r="N261" s="8">
        <f>VLOOKUP($B261,lara_valinta!$A$2:$L$285,12,FALSE)</f>
        <v>1</v>
      </c>
      <c r="P261" s="20">
        <v>9.9</v>
      </c>
      <c r="Q261" s="8">
        <v>0</v>
      </c>
      <c r="R261" s="8">
        <v>1</v>
      </c>
    </row>
    <row r="262" spans="1:18" x14ac:dyDescent="0.2">
      <c r="A262" s="18" t="s">
        <v>326</v>
      </c>
      <c r="B262" s="8">
        <v>1625</v>
      </c>
      <c r="C262" s="5">
        <v>141</v>
      </c>
      <c r="D262" s="5">
        <v>6</v>
      </c>
      <c r="E262" s="5">
        <v>2</v>
      </c>
      <c r="F262" s="5">
        <v>182</v>
      </c>
      <c r="G262" s="7">
        <v>19.408007319999999</v>
      </c>
      <c r="H262" s="5">
        <v>2</v>
      </c>
      <c r="I262" s="5" t="s">
        <v>23</v>
      </c>
      <c r="J262" s="5"/>
      <c r="K262" s="5">
        <v>200</v>
      </c>
      <c r="L262" s="5" t="s">
        <v>22</v>
      </c>
      <c r="N262" s="8">
        <f>VLOOKUP($B262,lara_valinta!$A$2:$L$285,12,FALSE)</f>
        <v>1</v>
      </c>
      <c r="P262" s="20">
        <v>6.3</v>
      </c>
      <c r="Q262" s="8">
        <v>0</v>
      </c>
      <c r="R262" s="8">
        <v>1</v>
      </c>
    </row>
    <row r="263" spans="1:18" x14ac:dyDescent="0.2">
      <c r="A263" s="18" t="s">
        <v>327</v>
      </c>
      <c r="B263" s="8">
        <v>1626</v>
      </c>
      <c r="C263" s="5">
        <v>143</v>
      </c>
      <c r="D263" s="5">
        <v>6</v>
      </c>
      <c r="E263" s="5">
        <v>2</v>
      </c>
      <c r="F263" s="5">
        <v>289</v>
      </c>
      <c r="G263" s="7">
        <v>25.67299878</v>
      </c>
      <c r="H263" s="5">
        <v>2</v>
      </c>
      <c r="I263" s="5">
        <v>11</v>
      </c>
      <c r="J263" s="5"/>
      <c r="K263" s="5">
        <v>307</v>
      </c>
      <c r="L263" s="5" t="s">
        <v>24</v>
      </c>
      <c r="N263" s="8">
        <f>VLOOKUP($B263,lara_valinta!$A$2:$L$285,12,FALSE)</f>
        <v>1</v>
      </c>
      <c r="P263" s="20">
        <v>11.2</v>
      </c>
      <c r="Q263" s="8">
        <v>0</v>
      </c>
      <c r="R263" s="8">
        <v>0</v>
      </c>
    </row>
    <row r="264" spans="1:18" x14ac:dyDescent="0.2">
      <c r="A264" s="18" t="s">
        <v>328</v>
      </c>
      <c r="B264" s="8">
        <v>1627</v>
      </c>
      <c r="C264" s="5">
        <v>145</v>
      </c>
      <c r="D264" s="5">
        <v>6</v>
      </c>
      <c r="E264" s="5">
        <v>2</v>
      </c>
      <c r="F264" s="5">
        <v>264</v>
      </c>
      <c r="G264" s="7">
        <v>24.332007319999999</v>
      </c>
      <c r="H264" s="5">
        <v>2</v>
      </c>
      <c r="I264" s="5" t="s">
        <v>23</v>
      </c>
      <c r="J264" s="5"/>
      <c r="K264" s="5">
        <v>281</v>
      </c>
      <c r="L264" s="5" t="s">
        <v>24</v>
      </c>
      <c r="N264" s="8">
        <f>VLOOKUP($B264,lara_valinta!$A$2:$L$285,12,FALSE)</f>
        <v>1</v>
      </c>
      <c r="P264" s="20">
        <v>7.6</v>
      </c>
      <c r="Q264" s="8">
        <v>0</v>
      </c>
      <c r="R264" s="8">
        <v>0</v>
      </c>
    </row>
    <row r="265" spans="1:18" x14ac:dyDescent="0.2">
      <c r="A265" s="18" t="s">
        <v>329</v>
      </c>
      <c r="B265" s="8">
        <v>1644</v>
      </c>
      <c r="C265" s="5">
        <v>827</v>
      </c>
      <c r="D265" s="5">
        <v>6</v>
      </c>
      <c r="E265" s="5">
        <v>2</v>
      </c>
      <c r="F265" s="5">
        <v>68</v>
      </c>
      <c r="G265" s="7"/>
      <c r="H265" s="5">
        <v>2</v>
      </c>
      <c r="I265" s="5">
        <v>22</v>
      </c>
      <c r="J265" s="5"/>
      <c r="K265" s="5"/>
      <c r="M265" s="8">
        <v>4</v>
      </c>
      <c r="N265" s="8">
        <f>VLOOKUP($B265,lara_valinta!$A$2:$L$285,12,FALSE)</f>
        <v>0</v>
      </c>
    </row>
    <row r="266" spans="1:18" x14ac:dyDescent="0.2">
      <c r="A266" s="18" t="s">
        <v>330</v>
      </c>
      <c r="B266" s="8">
        <v>1628</v>
      </c>
      <c r="C266" s="5">
        <v>148</v>
      </c>
      <c r="D266" s="5">
        <v>6</v>
      </c>
      <c r="E266" s="5">
        <v>2</v>
      </c>
      <c r="F266" s="5">
        <v>226</v>
      </c>
      <c r="G266" s="7">
        <v>22.459010379999999</v>
      </c>
      <c r="H266" s="5">
        <v>2</v>
      </c>
      <c r="I266" s="5">
        <v>11</v>
      </c>
      <c r="J266" s="5"/>
      <c r="K266" s="5">
        <v>240</v>
      </c>
      <c r="L266" s="5" t="s">
        <v>22</v>
      </c>
      <c r="N266" s="8">
        <f>VLOOKUP($B266,lara_valinta!$A$2:$L$285,12,FALSE)</f>
        <v>1</v>
      </c>
      <c r="P266" s="20">
        <v>9.8000000000000007</v>
      </c>
      <c r="Q266" s="8">
        <v>0</v>
      </c>
      <c r="R266" s="8">
        <v>0</v>
      </c>
    </row>
    <row r="267" spans="1:18" x14ac:dyDescent="0.2">
      <c r="A267" s="18" t="s">
        <v>331</v>
      </c>
      <c r="B267" s="8">
        <v>1629</v>
      </c>
      <c r="C267" s="5">
        <v>149</v>
      </c>
      <c r="D267" s="5">
        <v>6</v>
      </c>
      <c r="E267" s="5">
        <v>2</v>
      </c>
      <c r="F267" s="5">
        <v>286</v>
      </c>
      <c r="G267" s="7">
        <v>23.196998780000001</v>
      </c>
      <c r="H267" s="5">
        <v>2</v>
      </c>
      <c r="I267" s="5">
        <v>11</v>
      </c>
      <c r="J267" s="5"/>
      <c r="K267" s="5">
        <v>306</v>
      </c>
      <c r="L267" s="5" t="s">
        <v>22</v>
      </c>
      <c r="N267" s="8">
        <f>VLOOKUP($B267,lara_valinta!$A$2:$L$285,12,FALSE)</f>
        <v>1</v>
      </c>
      <c r="P267" s="20">
        <v>7.6</v>
      </c>
      <c r="Q267" s="8">
        <v>0</v>
      </c>
      <c r="R267" s="8">
        <v>0</v>
      </c>
    </row>
    <row r="268" spans="1:18" x14ac:dyDescent="0.2">
      <c r="A268" s="18" t="s">
        <v>332</v>
      </c>
      <c r="B268" s="8">
        <v>1643</v>
      </c>
      <c r="C268" s="5">
        <v>824</v>
      </c>
      <c r="D268" s="5">
        <v>6</v>
      </c>
      <c r="E268" s="5">
        <v>2</v>
      </c>
      <c r="F268" s="5">
        <v>61</v>
      </c>
      <c r="G268" s="7"/>
      <c r="H268" s="5">
        <v>2</v>
      </c>
      <c r="I268" s="5" t="s">
        <v>26</v>
      </c>
      <c r="J268" s="5"/>
      <c r="K268" s="5">
        <v>63</v>
      </c>
      <c r="L268" s="5" t="s">
        <v>22</v>
      </c>
      <c r="N268" s="8">
        <f>VLOOKUP($B268,lara_valinta!$A$2:$L$285,12,FALSE)</f>
        <v>0</v>
      </c>
    </row>
    <row r="269" spans="1:18" x14ac:dyDescent="0.2">
      <c r="A269" s="18" t="s">
        <v>333</v>
      </c>
      <c r="B269" s="8">
        <v>1638</v>
      </c>
      <c r="C269" s="5">
        <v>176</v>
      </c>
      <c r="D269" s="5">
        <v>6</v>
      </c>
      <c r="E269" s="5">
        <v>2</v>
      </c>
      <c r="F269" s="5">
        <v>273</v>
      </c>
      <c r="G269" s="7">
        <v>25.317001220000002</v>
      </c>
      <c r="H269" s="5">
        <v>2</v>
      </c>
      <c r="I269" s="5">
        <v>11</v>
      </c>
      <c r="J269" s="5"/>
      <c r="K269" s="5">
        <v>293</v>
      </c>
      <c r="L269" s="5" t="s">
        <v>22</v>
      </c>
      <c r="N269" s="8">
        <f>VLOOKUP($B269,lara_valinta!$A$2:$L$285,12,FALSE)</f>
        <v>0</v>
      </c>
    </row>
    <row r="270" spans="1:18" x14ac:dyDescent="0.2">
      <c r="A270" s="18" t="s">
        <v>334</v>
      </c>
      <c r="B270" s="8">
        <v>1693</v>
      </c>
      <c r="C270" s="5">
        <v>281</v>
      </c>
      <c r="D270" s="5">
        <v>6</v>
      </c>
      <c r="E270" s="5">
        <v>3</v>
      </c>
      <c r="F270" s="5">
        <v>233</v>
      </c>
      <c r="G270" s="7">
        <v>23.48100183</v>
      </c>
      <c r="H270" s="5">
        <v>3</v>
      </c>
      <c r="I270" s="5">
        <v>11</v>
      </c>
      <c r="J270" s="5"/>
      <c r="K270" s="5">
        <v>258</v>
      </c>
      <c r="N270" s="8">
        <f>VLOOKUP($B270,lara_valinta!$A$2:$L$285,12,FALSE)</f>
        <v>1</v>
      </c>
      <c r="P270" s="20">
        <v>11.2</v>
      </c>
      <c r="Q270" s="8">
        <v>0</v>
      </c>
      <c r="R270" s="8">
        <v>1</v>
      </c>
    </row>
    <row r="271" spans="1:18" x14ac:dyDescent="0.2">
      <c r="A271" s="18" t="s">
        <v>335</v>
      </c>
      <c r="B271" s="8">
        <v>1694</v>
      </c>
      <c r="C271" s="5">
        <v>283</v>
      </c>
      <c r="D271" s="5">
        <v>6</v>
      </c>
      <c r="E271" s="5">
        <v>2</v>
      </c>
      <c r="F271" s="5">
        <v>270</v>
      </c>
      <c r="G271" s="7">
        <v>25.01000793</v>
      </c>
      <c r="H271" s="5">
        <v>2</v>
      </c>
      <c r="I271" s="5" t="s">
        <v>23</v>
      </c>
      <c r="J271" s="5"/>
      <c r="K271" s="5">
        <v>297</v>
      </c>
      <c r="L271" s="5" t="s">
        <v>22</v>
      </c>
      <c r="N271" s="8">
        <f>VLOOKUP($B271,lara_valinta!$A$2:$L$285,12,FALSE)</f>
        <v>1</v>
      </c>
      <c r="P271" s="20">
        <v>6.7</v>
      </c>
      <c r="Q271" s="8">
        <v>0</v>
      </c>
      <c r="R271" s="8">
        <v>1</v>
      </c>
    </row>
    <row r="272" spans="1:18" x14ac:dyDescent="0.2">
      <c r="A272" s="18" t="s">
        <v>336</v>
      </c>
      <c r="B272" s="8">
        <v>1696</v>
      </c>
      <c r="C272" s="5">
        <v>288</v>
      </c>
      <c r="D272" s="5">
        <v>6</v>
      </c>
      <c r="E272" s="5">
        <v>2</v>
      </c>
      <c r="F272" s="5">
        <v>425</v>
      </c>
      <c r="G272" s="7">
        <v>26.35900977</v>
      </c>
      <c r="H272" s="5">
        <v>2</v>
      </c>
      <c r="I272" s="5">
        <v>11</v>
      </c>
      <c r="J272" s="5"/>
      <c r="K272" s="5">
        <v>437</v>
      </c>
      <c r="L272" s="5" t="s">
        <v>24</v>
      </c>
      <c r="N272" s="8">
        <f>VLOOKUP($B272,lara_valinta!$A$2:$L$285,12,FALSE)</f>
        <v>1</v>
      </c>
      <c r="P272" s="20">
        <v>6.6</v>
      </c>
      <c r="Q272" s="8">
        <v>0</v>
      </c>
      <c r="R272" s="8">
        <v>0</v>
      </c>
    </row>
    <row r="273" spans="1:18" x14ac:dyDescent="0.2">
      <c r="A273" s="18" t="s">
        <v>337</v>
      </c>
      <c r="B273" s="8">
        <v>1708</v>
      </c>
      <c r="C273" s="5">
        <v>310</v>
      </c>
      <c r="D273" s="5">
        <v>6</v>
      </c>
      <c r="E273" s="5">
        <v>2</v>
      </c>
      <c r="F273" s="5">
        <v>257</v>
      </c>
      <c r="G273" s="7">
        <v>21.35000732</v>
      </c>
      <c r="H273" s="5">
        <v>2</v>
      </c>
      <c r="I273" s="5">
        <v>11</v>
      </c>
      <c r="J273" s="5"/>
      <c r="K273" s="5">
        <v>273</v>
      </c>
      <c r="L273" s="5" t="s">
        <v>22</v>
      </c>
      <c r="N273" s="8">
        <f>VLOOKUP($B273,lara_valinta!$A$2:$L$285,12,FALSE)</f>
        <v>0</v>
      </c>
    </row>
    <row r="274" spans="1:18" x14ac:dyDescent="0.2">
      <c r="A274" s="18" t="s">
        <v>338</v>
      </c>
      <c r="B274" s="8">
        <v>1736</v>
      </c>
      <c r="C274" s="5">
        <v>837</v>
      </c>
      <c r="D274" s="5">
        <v>6</v>
      </c>
      <c r="E274" s="5">
        <v>2</v>
      </c>
      <c r="F274" s="5">
        <v>265</v>
      </c>
      <c r="G274" s="7">
        <v>22.295000000000002</v>
      </c>
      <c r="H274" s="5">
        <v>2</v>
      </c>
      <c r="I274" s="5">
        <v>11</v>
      </c>
      <c r="J274" s="5"/>
      <c r="K274" s="5">
        <v>281</v>
      </c>
      <c r="L274" s="5" t="s">
        <v>22</v>
      </c>
      <c r="N274" s="8">
        <f>VLOOKUP($B274,lara_valinta!$A$2:$L$285,12,FALSE)</f>
        <v>0</v>
      </c>
    </row>
    <row r="275" spans="1:18" x14ac:dyDescent="0.2">
      <c r="A275" s="18" t="s">
        <v>339</v>
      </c>
      <c r="B275" s="8">
        <v>1617</v>
      </c>
      <c r="C275" s="5">
        <v>132</v>
      </c>
      <c r="D275" s="5">
        <v>7</v>
      </c>
      <c r="E275" s="5">
        <v>3</v>
      </c>
      <c r="F275" s="5">
        <v>228</v>
      </c>
      <c r="G275" s="7">
        <v>22.974996950000001</v>
      </c>
      <c r="H275" s="5">
        <v>3</v>
      </c>
      <c r="I275" s="5">
        <v>11</v>
      </c>
      <c r="J275" s="5"/>
      <c r="K275" s="5">
        <v>242</v>
      </c>
      <c r="N275" s="8">
        <f>VLOOKUP($B275,lara_valinta!$A$2:$L$285,12,FALSE)</f>
        <v>0</v>
      </c>
    </row>
    <row r="276" spans="1:18" x14ac:dyDescent="0.2">
      <c r="A276" s="18" t="s">
        <v>340</v>
      </c>
      <c r="B276" s="8">
        <v>1619</v>
      </c>
      <c r="C276" s="5">
        <v>134</v>
      </c>
      <c r="D276" s="5">
        <v>7</v>
      </c>
      <c r="E276" s="5">
        <v>2</v>
      </c>
      <c r="F276" s="5">
        <v>264</v>
      </c>
      <c r="G276" s="7">
        <v>20.573006100000001</v>
      </c>
      <c r="H276" s="5">
        <v>2</v>
      </c>
      <c r="I276" s="5">
        <v>11</v>
      </c>
      <c r="J276" s="5"/>
      <c r="K276" s="5">
        <v>283</v>
      </c>
      <c r="L276" s="5" t="s">
        <v>24</v>
      </c>
      <c r="N276" s="8">
        <f>VLOOKUP($B276,lara_valinta!$A$2:$L$285,12,FALSE)</f>
        <v>0</v>
      </c>
    </row>
    <row r="277" spans="1:18" x14ac:dyDescent="0.2">
      <c r="A277" s="18" t="s">
        <v>341</v>
      </c>
      <c r="B277" s="8">
        <v>1631</v>
      </c>
      <c r="C277" s="5">
        <v>157</v>
      </c>
      <c r="D277" s="5">
        <v>7</v>
      </c>
      <c r="E277" s="5">
        <v>2</v>
      </c>
      <c r="F277" s="5">
        <v>282</v>
      </c>
      <c r="G277" s="7">
        <v>24.269003659999999</v>
      </c>
      <c r="H277" s="5">
        <v>2</v>
      </c>
      <c r="I277" s="5" t="s">
        <v>23</v>
      </c>
      <c r="J277" s="5"/>
      <c r="K277" s="5">
        <v>297</v>
      </c>
      <c r="L277" s="5" t="s">
        <v>24</v>
      </c>
      <c r="N277" s="8">
        <f>VLOOKUP($B277,lara_valinta!$A$2:$L$285,12,FALSE)</f>
        <v>0</v>
      </c>
    </row>
    <row r="278" spans="1:18" x14ac:dyDescent="0.2">
      <c r="A278" s="18" t="s">
        <v>342</v>
      </c>
      <c r="B278" s="8">
        <v>1621</v>
      </c>
      <c r="C278" s="5">
        <v>137</v>
      </c>
      <c r="D278" s="5">
        <v>7</v>
      </c>
      <c r="E278" s="5">
        <v>3</v>
      </c>
      <c r="F278" s="5">
        <v>255</v>
      </c>
      <c r="G278" s="7">
        <v>26.389007929999998</v>
      </c>
      <c r="H278" s="5">
        <v>3</v>
      </c>
      <c r="I278" s="5">
        <v>11</v>
      </c>
      <c r="J278" s="5"/>
      <c r="K278" s="5">
        <v>273</v>
      </c>
      <c r="N278" s="8">
        <f>VLOOKUP($B278,lara_valinta!$A$2:$L$285,12,FALSE)</f>
        <v>1</v>
      </c>
      <c r="P278" s="20">
        <v>11.6</v>
      </c>
      <c r="Q278" s="8">
        <v>0</v>
      </c>
      <c r="R278" s="8">
        <v>1</v>
      </c>
    </row>
    <row r="279" spans="1:18" x14ac:dyDescent="0.2">
      <c r="A279" s="18" t="s">
        <v>343</v>
      </c>
      <c r="B279" s="8">
        <v>1632</v>
      </c>
      <c r="C279" s="5">
        <v>163</v>
      </c>
      <c r="D279" s="5">
        <v>7</v>
      </c>
      <c r="E279" s="5">
        <v>2</v>
      </c>
      <c r="F279" s="5">
        <v>216</v>
      </c>
      <c r="G279" s="7">
        <v>20.04701099</v>
      </c>
      <c r="H279" s="5">
        <v>2</v>
      </c>
      <c r="I279" s="5" t="s">
        <v>23</v>
      </c>
      <c r="J279" s="5"/>
      <c r="K279" s="5">
        <v>220</v>
      </c>
      <c r="L279" s="5" t="s">
        <v>22</v>
      </c>
      <c r="N279" s="8">
        <f>VLOOKUP($B279,lara_valinta!$A$2:$L$285,12,FALSE)</f>
        <v>0</v>
      </c>
    </row>
    <row r="280" spans="1:18" x14ac:dyDescent="0.2">
      <c r="A280" s="18" t="s">
        <v>344</v>
      </c>
      <c r="B280" s="8">
        <v>1633</v>
      </c>
      <c r="C280" s="5">
        <v>164</v>
      </c>
      <c r="D280" s="5">
        <v>7</v>
      </c>
      <c r="E280" s="5">
        <v>2</v>
      </c>
      <c r="F280" s="5">
        <v>283</v>
      </c>
      <c r="G280" s="7">
        <v>24.677002439999999</v>
      </c>
      <c r="H280" s="5">
        <v>2</v>
      </c>
      <c r="I280" s="5">
        <v>11</v>
      </c>
      <c r="J280" s="5"/>
      <c r="K280" s="5">
        <v>299</v>
      </c>
      <c r="L280" s="5" t="s">
        <v>22</v>
      </c>
      <c r="N280" s="8">
        <f>VLOOKUP($B280,lara_valinta!$A$2:$L$285,12,FALSE)</f>
        <v>0</v>
      </c>
    </row>
    <row r="281" spans="1:18" x14ac:dyDescent="0.2">
      <c r="A281" s="18" t="s">
        <v>345</v>
      </c>
      <c r="B281" s="8">
        <v>1639</v>
      </c>
      <c r="C281" s="5">
        <v>809</v>
      </c>
      <c r="D281" s="5">
        <v>7</v>
      </c>
      <c r="E281" s="5">
        <v>2</v>
      </c>
      <c r="F281" s="5">
        <v>96</v>
      </c>
      <c r="G281" s="7"/>
      <c r="H281" s="5">
        <v>2</v>
      </c>
      <c r="I281" s="5">
        <v>22</v>
      </c>
      <c r="J281" s="5"/>
      <c r="K281" s="5"/>
      <c r="M281" s="8">
        <v>1.5</v>
      </c>
      <c r="N281" s="8">
        <f>VLOOKUP($B281,lara_valinta!$A$2:$L$285,12,FALSE)</f>
        <v>0</v>
      </c>
    </row>
    <row r="282" spans="1:18" x14ac:dyDescent="0.2">
      <c r="A282" s="18" t="s">
        <v>346</v>
      </c>
      <c r="B282" s="8">
        <v>1634</v>
      </c>
      <c r="C282" s="5">
        <v>165</v>
      </c>
      <c r="D282" s="5">
        <v>7</v>
      </c>
      <c r="E282" s="5">
        <v>2</v>
      </c>
      <c r="F282" s="5">
        <v>207</v>
      </c>
      <c r="G282" s="7">
        <v>18.896998780000001</v>
      </c>
      <c r="H282" s="5">
        <v>2</v>
      </c>
      <c r="I282" s="5">
        <v>11</v>
      </c>
      <c r="J282" s="5"/>
      <c r="K282" s="5">
        <v>218</v>
      </c>
      <c r="L282" s="5" t="s">
        <v>22</v>
      </c>
      <c r="N282" s="8">
        <f>VLOOKUP($B282,lara_valinta!$A$2:$L$285,12,FALSE)</f>
        <v>0</v>
      </c>
    </row>
    <row r="283" spans="1:18" x14ac:dyDescent="0.2">
      <c r="A283" s="18" t="s">
        <v>347</v>
      </c>
      <c r="B283" s="8">
        <v>1635</v>
      </c>
      <c r="C283" s="5">
        <v>167</v>
      </c>
      <c r="D283" s="5">
        <v>7</v>
      </c>
      <c r="E283" s="5">
        <v>3</v>
      </c>
      <c r="F283" s="5">
        <v>277</v>
      </c>
      <c r="G283" s="7">
        <v>26.089998779999998</v>
      </c>
      <c r="H283" s="5">
        <v>3</v>
      </c>
      <c r="I283" s="5">
        <v>11</v>
      </c>
      <c r="J283" s="5"/>
      <c r="K283" s="5">
        <v>294</v>
      </c>
      <c r="N283" s="8">
        <f>VLOOKUP($B283,lara_valinta!$A$2:$L$285,12,FALSE)</f>
        <v>0</v>
      </c>
    </row>
    <row r="284" spans="1:18" x14ac:dyDescent="0.2">
      <c r="A284" s="18" t="s">
        <v>348</v>
      </c>
      <c r="B284" s="8">
        <v>1636</v>
      </c>
      <c r="C284" s="5">
        <v>170</v>
      </c>
      <c r="D284" s="5">
        <v>7</v>
      </c>
      <c r="E284" s="5">
        <v>2</v>
      </c>
      <c r="F284" s="5">
        <v>301</v>
      </c>
      <c r="G284" s="7">
        <v>20.45400854</v>
      </c>
      <c r="H284" s="5">
        <v>2</v>
      </c>
      <c r="I284" s="5" t="s">
        <v>38</v>
      </c>
      <c r="J284" s="5"/>
      <c r="K284" s="5">
        <v>314</v>
      </c>
      <c r="L284" s="5" t="s">
        <v>24</v>
      </c>
      <c r="M284" s="8">
        <v>20</v>
      </c>
      <c r="N284" s="8">
        <f>VLOOKUP($B284,lara_valinta!$A$2:$L$285,12,FALSE)</f>
        <v>0</v>
      </c>
    </row>
    <row r="285" spans="1:18" x14ac:dyDescent="0.2">
      <c r="A285" s="18" t="s">
        <v>349</v>
      </c>
      <c r="B285" s="8">
        <v>1637</v>
      </c>
      <c r="C285" s="5">
        <v>173</v>
      </c>
      <c r="D285" s="5">
        <v>7</v>
      </c>
      <c r="E285" s="5">
        <v>2</v>
      </c>
      <c r="F285" s="5">
        <v>310</v>
      </c>
      <c r="G285" s="7">
        <v>25.108999390000001</v>
      </c>
      <c r="H285" s="5">
        <v>2</v>
      </c>
      <c r="I285" s="5">
        <v>11</v>
      </c>
      <c r="J285" s="5"/>
      <c r="K285" s="5">
        <v>328</v>
      </c>
      <c r="L285" s="5" t="s">
        <v>28</v>
      </c>
      <c r="N285" s="8">
        <f>VLOOKUP($B285,lara_valinta!$A$2:$L$285,12,FALSE)</f>
        <v>0</v>
      </c>
    </row>
    <row r="286" spans="1:18" x14ac:dyDescent="0.2">
      <c r="A286" s="18"/>
    </row>
    <row r="287" spans="1:18" x14ac:dyDescent="0.2">
      <c r="A287" s="18" t="s">
        <v>358</v>
      </c>
      <c r="B287" s="8">
        <v>872</v>
      </c>
      <c r="H287" s="8">
        <v>2</v>
      </c>
      <c r="I287" s="8">
        <v>11</v>
      </c>
      <c r="K287" s="8">
        <v>428</v>
      </c>
      <c r="L287" s="8" t="s">
        <v>24</v>
      </c>
      <c r="P287" s="20">
        <v>3.3</v>
      </c>
      <c r="Q287" s="8">
        <v>1</v>
      </c>
      <c r="R287" s="8">
        <v>1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maastolomake</vt:lpstr>
      <vt:lpstr>lara_valinta</vt:lpstr>
      <vt:lpstr>lara_maastolomake</vt:lpstr>
      <vt:lpstr>maastolomake!Print_Titles</vt:lpstr>
    </vt:vector>
  </TitlesOfParts>
  <Company>University of Helsinki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ilkka korhonen</cp:lastModifiedBy>
  <cp:lastPrinted>2014-05-13T10:51:44Z</cp:lastPrinted>
  <dcterms:created xsi:type="dcterms:W3CDTF">2007-06-18T10:46:11Z</dcterms:created>
  <dcterms:modified xsi:type="dcterms:W3CDTF">2023-05-12T10:31:30Z</dcterms:modified>
</cp:coreProperties>
</file>