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45" windowWidth="15480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Sheet1!$A$1:$S$501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O73" i="1"/>
  <c r="O72"/>
  <c r="R72"/>
  <c r="R38"/>
  <c r="O38"/>
  <c r="O39"/>
  <c r="O30"/>
  <c r="R159"/>
  <c r="O159"/>
  <c r="R157"/>
  <c r="O157"/>
  <c r="R152"/>
  <c r="O152"/>
  <c r="R108"/>
  <c r="O146"/>
  <c r="R132"/>
  <c r="O132"/>
  <c r="R125"/>
  <c r="O125"/>
  <c r="O123"/>
  <c r="R116"/>
  <c r="O116"/>
  <c r="O115"/>
  <c r="O108"/>
  <c r="R106"/>
  <c r="O106"/>
  <c r="R105"/>
  <c r="O105"/>
  <c r="R101"/>
  <c r="O101"/>
  <c r="R96"/>
  <c r="O96"/>
  <c r="R92"/>
  <c r="O92"/>
  <c r="O88"/>
  <c r="O81"/>
  <c r="O76"/>
  <c r="O64"/>
  <c r="O56"/>
  <c r="O55"/>
  <c r="O42"/>
  <c r="R13"/>
  <c r="O13"/>
  <c r="R39"/>
  <c r="O86"/>
  <c r="R5"/>
  <c r="O5"/>
</calcChain>
</file>

<file path=xl/sharedStrings.xml><?xml version="1.0" encoding="utf-8"?>
<sst xmlns="http://schemas.openxmlformats.org/spreadsheetml/2006/main" count="92" uniqueCount="35">
  <si>
    <t>d13_vanha</t>
  </si>
  <si>
    <t>plaji_vanha</t>
  </si>
  <si>
    <t>h_foto</t>
  </si>
  <si>
    <t>plaji</t>
  </si>
  <si>
    <t>jakso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</si>
  <si>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</si>
  <si>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</si>
  <si>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</si>
  <si>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</si>
  <si>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</si>
  <si>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</si>
  <si>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</si>
  <si>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</si>
  <si>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</si>
  <si>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</si>
  <si>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</si>
  <si>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</si>
  <si>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</si>
  <si>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pluokka (latvus)</t>
  </si>
  <si>
    <t>pluokka (runko)</t>
  </si>
  <si>
    <t>12a4</t>
  </si>
  <si>
    <t>12a1</t>
  </si>
  <si>
    <t>14a4</t>
  </si>
  <si>
    <t>monta latvaa</t>
  </si>
  <si>
    <t>latva mutkalla</t>
  </si>
  <si>
    <t>latvus haarautunut</t>
  </si>
  <si>
    <t>12a3a7</t>
  </si>
  <si>
    <t>12a3</t>
  </si>
  <si>
    <t>12a6</t>
  </si>
  <si>
    <t>12a3a4</t>
  </si>
  <si>
    <t>12a7</t>
  </si>
  <si>
    <t>14a3</t>
  </si>
  <si>
    <t>X</t>
  </si>
  <si>
    <t>K</t>
  </si>
  <si>
    <t>latva poikki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</si>
</sst>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3" fillId="0" borderId="1" xfId="0" applyNumberFormat="1" applyFont="1" applyBorder="1" applyAlignment="1"/>
    <xf numFmtId="0" fontId="3" fillId="0" borderId="1" xfId="0" applyFont="1" applyBorder="1" applyAlignment="1">
      <alignment horizontal="center" textRotation="90" wrapText="1"/>
    </xf>
    <xf numFmtId="164" fontId="3" fillId="0" borderId="1" xfId="0" applyNumberFormat="1" applyFont="1" applyBorder="1" applyAlignment="1"/>
    <xf numFmtId="0" fontId="0" fillId="0" borderId="1" xfId="0" applyBorder="1"/>
    <xf numFmtId="0" fontId="3" fillId="0" borderId="2" xfId="0" applyFont="1" applyBorder="1" applyAlignment="1">
      <alignment horizontal="center" textRotation="90" wrapText="1"/>
    </xf>
    <xf numFmtId="0" fontId="3" fillId="0" borderId="2" xfId="0" applyNumberFormat="1" applyFont="1" applyBorder="1" applyAlignment="1"/>
    <xf numFmtId="0" fontId="3" fillId="0" borderId="4" xfId="0" applyFont="1" applyBorder="1" applyAlignment="1">
      <alignment horizontal="center" textRotation="90" wrapText="1"/>
    </xf>
    <xf numFmtId="0" fontId="3" fillId="0" borderId="4" xfId="0" applyNumberFormat="1" applyFont="1" applyBorder="1" applyAlignment="1"/>
    <xf numFmtId="0" fontId="3" fillId="0" borderId="3" xfId="0" applyFont="1" applyBorder="1" applyAlignment="1">
      <alignment horizontal="center" textRotation="90" wrapText="1"/>
    </xf>
    <xf numFmtId="0" fontId="3" fillId="0" borderId="3" xfId="0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4" fillId="0" borderId="3" xfId="0" applyNumberFormat="1" applyFont="1" applyBorder="1" applyAlignment="1"/>
    <xf numFmtId="0" fontId="4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1"/>
  <sheetViews>
    <sheetView tabSelected="1" topLeftCell="E1" zoomScaleNormal="100" workbookViewId="0">
      <selection activeCell="X4" sqref="X4"/>
    </sheetView>
  </sheetViews>
  <sheetFormatPr defaultRowHeight="12.75"/>
  <cols>
    <col min="1" max="1" width="4.42578125" style="6" customWidth="1"/>
    <col min="2" max="3" width="2.7109375" style="6" customWidth="1"/>
    <col min="4" max="4" width="4" style="6" bestFit="1" customWidth="1"/>
    <col min="5" max="5" width="4.5703125" style="8" bestFit="1" customWidth="1"/>
    <col min="6" max="6" width="2.7109375" style="6" customWidth="1"/>
    <col min="7" max="7" width="3.7109375" style="6" customWidth="1"/>
    <col min="8" max="8" width="7.140625" style="11" customWidth="1"/>
    <col min="9" max="9" width="2.7109375" style="6" customWidth="1"/>
    <col min="10" max="10" width="4.7109375" style="11" customWidth="1"/>
    <col min="11" max="11" width="2.7109375" style="15" customWidth="1"/>
    <col min="12" max="12" width="4.7109375" style="13" customWidth="1"/>
    <col min="13" max="13" width="4.7109375" style="6" customWidth="1"/>
    <col min="14" max="16" width="5.7109375" style="6" customWidth="1"/>
    <col min="17" max="19" width="4.7109375" style="6" customWidth="1"/>
    <col min="20" max="20" width="14.7109375" style="9" customWidth="1"/>
  </cols>
  <sheetData>
    <row r="1" spans="1:20" s="1" customFormat="1" ht="93.75" customHeight="1">
      <c r="A1" s="2" t="s">
        <v>17</v>
      </c>
      <c r="B1" s="2" t="s">
        <v>6</v>
      </c>
      <c r="C1" s="3" t="s">
        <v>1</v>
      </c>
      <c r="D1" s="3" t="s">
        <v>0</v>
      </c>
      <c r="E1" s="4" t="s">
        <v>2</v>
      </c>
      <c r="F1" s="7" t="s">
        <v>4</v>
      </c>
      <c r="G1" s="7" t="s">
        <v>3</v>
      </c>
      <c r="H1" s="10" t="s">
        <v>18</v>
      </c>
      <c r="I1" s="7" t="s">
        <v>19</v>
      </c>
      <c r="J1" s="10" t="s">
        <v>7</v>
      </c>
      <c r="K1" s="14" t="s">
        <v>5</v>
      </c>
      <c r="L1" s="12" t="s">
        <v>13</v>
      </c>
      <c r="M1" s="7" t="s">
        <v>8</v>
      </c>
      <c r="N1" s="7" t="s">
        <v>9</v>
      </c>
      <c r="O1" s="7" t="s">
        <v>14</v>
      </c>
      <c r="P1" s="7" t="s">
        <v>15</v>
      </c>
      <c r="Q1" s="7" t="s">
        <v>10</v>
      </c>
      <c r="R1" s="7" t="s">
        <v>11</v>
      </c>
      <c r="S1" s="7" t="s">
        <v>12</v>
      </c>
      <c r="T1" s="16" t="s">
        <v>16</v>
      </c>
    </row>
    <row r="2" spans="1:20" ht="15.95" customHeight="1">
      <c r="A2" s="6">
        <v>14</v>
      </c>
      <c r="B2" s="6">
        <v>0</v>
      </c>
      <c r="C2" s="6">
        <v>2</v>
      </c>
      <c r="D2" s="6">
        <v>206</v>
      </c>
      <c r="E2" s="8">
        <v>14.69900427</v>
      </c>
      <c r="F2" s="6">
        <v>1</v>
      </c>
      <c r="G2" s="6">
        <v>2</v>
      </c>
      <c r="H2" s="11" t="s">
        <v>20</v>
      </c>
      <c r="I2" s="6">
        <v>1</v>
      </c>
      <c r="J2" s="11">
        <v>210</v>
      </c>
    </row>
    <row r="3" spans="1:20" ht="15.95" customHeight="1">
      <c r="A3" s="6">
        <v>16</v>
      </c>
      <c r="B3" s="6">
        <v>0</v>
      </c>
      <c r="C3" s="6">
        <v>2</v>
      </c>
      <c r="D3" s="6">
        <v>173</v>
      </c>
      <c r="E3" s="8">
        <v>14.36700854</v>
      </c>
      <c r="F3" s="6">
        <v>1</v>
      </c>
      <c r="G3" s="6">
        <v>2</v>
      </c>
      <c r="H3" s="11">
        <v>11</v>
      </c>
      <c r="I3" s="6">
        <v>2</v>
      </c>
      <c r="J3" s="11">
        <v>190</v>
      </c>
    </row>
    <row r="4" spans="1:20" ht="15.95" customHeight="1">
      <c r="A4" s="6">
        <v>18</v>
      </c>
      <c r="B4" s="6">
        <v>0</v>
      </c>
      <c r="C4" s="6">
        <v>2</v>
      </c>
      <c r="D4" s="6">
        <v>236</v>
      </c>
      <c r="E4" s="8">
        <v>18.349001220000002</v>
      </c>
      <c r="F4" s="6">
        <v>1</v>
      </c>
      <c r="G4" s="6">
        <v>2</v>
      </c>
      <c r="H4" s="11">
        <v>11</v>
      </c>
      <c r="I4" s="6">
        <v>1</v>
      </c>
      <c r="J4" s="11">
        <v>254</v>
      </c>
    </row>
    <row r="5" spans="1:20" ht="15.95" customHeight="1">
      <c r="A5" s="6">
        <v>20</v>
      </c>
      <c r="B5" s="6">
        <v>0</v>
      </c>
      <c r="C5" s="6">
        <v>2</v>
      </c>
      <c r="D5" s="6">
        <v>225</v>
      </c>
      <c r="E5" s="8">
        <v>18.674010379999999</v>
      </c>
      <c r="F5" s="6">
        <v>1</v>
      </c>
      <c r="G5" s="6">
        <v>2</v>
      </c>
      <c r="H5" s="11">
        <v>11</v>
      </c>
      <c r="I5" s="6">
        <v>1</v>
      </c>
      <c r="J5" s="11">
        <v>230</v>
      </c>
      <c r="K5" s="17" t="s">
        <v>33</v>
      </c>
      <c r="M5" s="6">
        <v>20</v>
      </c>
      <c r="N5" s="6">
        <v>20</v>
      </c>
      <c r="O5" s="6">
        <f>20-5.5</f>
        <v>14.5</v>
      </c>
      <c r="P5" s="6">
        <v>15</v>
      </c>
      <c r="Q5" s="6">
        <v>1</v>
      </c>
      <c r="R5" s="6">
        <f>20-17.5</f>
        <v>2.5</v>
      </c>
      <c r="S5" s="6">
        <v>45</v>
      </c>
    </row>
    <row r="6" spans="1:20" ht="15.95" customHeight="1">
      <c r="A6" s="6">
        <v>19</v>
      </c>
      <c r="B6" s="6">
        <v>0</v>
      </c>
      <c r="C6" s="6">
        <v>2</v>
      </c>
      <c r="D6" s="6">
        <v>226</v>
      </c>
      <c r="E6" s="8">
        <v>18.856003050000002</v>
      </c>
      <c r="F6" s="6">
        <v>1</v>
      </c>
      <c r="G6" s="6">
        <v>2</v>
      </c>
      <c r="H6" s="11">
        <v>11</v>
      </c>
      <c r="I6" s="6">
        <v>1</v>
      </c>
      <c r="J6" s="11">
        <v>231</v>
      </c>
    </row>
    <row r="7" spans="1:20" ht="15.95" customHeight="1">
      <c r="A7" s="6">
        <v>24</v>
      </c>
      <c r="B7" s="6">
        <v>0</v>
      </c>
      <c r="C7" s="6">
        <v>2</v>
      </c>
      <c r="D7" s="6">
        <v>193</v>
      </c>
      <c r="E7" s="8">
        <v>17.909010989999999</v>
      </c>
      <c r="F7" s="6">
        <v>1</v>
      </c>
      <c r="G7" s="6">
        <v>2</v>
      </c>
      <c r="H7" s="11">
        <v>11</v>
      </c>
      <c r="I7" s="6">
        <v>2</v>
      </c>
      <c r="J7" s="11">
        <v>181</v>
      </c>
    </row>
    <row r="8" spans="1:20" ht="15.95" customHeight="1">
      <c r="A8" s="6">
        <v>21</v>
      </c>
      <c r="B8" s="6">
        <v>0</v>
      </c>
      <c r="C8" s="6">
        <v>2</v>
      </c>
      <c r="D8" s="6">
        <v>250</v>
      </c>
      <c r="E8" s="8">
        <v>16.920998170000001</v>
      </c>
      <c r="F8" s="6">
        <v>1</v>
      </c>
      <c r="G8" s="6">
        <v>2</v>
      </c>
      <c r="H8" s="11">
        <v>11</v>
      </c>
      <c r="I8" s="6">
        <v>1</v>
      </c>
      <c r="J8" s="11">
        <v>210</v>
      </c>
    </row>
    <row r="9" spans="1:20" ht="15.95" customHeight="1">
      <c r="A9" s="6">
        <v>26</v>
      </c>
      <c r="B9" s="6">
        <v>0</v>
      </c>
      <c r="C9" s="6">
        <v>1</v>
      </c>
      <c r="D9" s="6">
        <v>269</v>
      </c>
      <c r="E9" s="8">
        <v>19.2030116</v>
      </c>
      <c r="F9" s="6">
        <v>1</v>
      </c>
      <c r="G9" s="6">
        <v>1</v>
      </c>
      <c r="H9" s="11">
        <v>11</v>
      </c>
      <c r="I9" s="6">
        <v>1</v>
      </c>
      <c r="J9" s="11">
        <v>283</v>
      </c>
    </row>
    <row r="10" spans="1:20" ht="15.95" customHeight="1">
      <c r="A10" s="6">
        <v>28</v>
      </c>
      <c r="B10" s="6">
        <v>0</v>
      </c>
      <c r="C10" s="6">
        <v>2</v>
      </c>
      <c r="D10" s="6">
        <v>188</v>
      </c>
      <c r="E10" s="8">
        <v>19.781009770000001</v>
      </c>
      <c r="F10" s="6">
        <v>1</v>
      </c>
      <c r="G10" s="6">
        <v>2</v>
      </c>
      <c r="H10" s="11">
        <v>11</v>
      </c>
      <c r="I10" s="6">
        <v>1</v>
      </c>
      <c r="J10" s="11">
        <v>201</v>
      </c>
    </row>
    <row r="11" spans="1:20" ht="15.95" customHeight="1">
      <c r="A11" s="6">
        <v>30</v>
      </c>
      <c r="B11" s="6">
        <v>0</v>
      </c>
      <c r="C11" s="6">
        <v>2</v>
      </c>
      <c r="D11" s="6">
        <v>198</v>
      </c>
      <c r="E11" s="8">
        <v>19.260011599999999</v>
      </c>
      <c r="F11" s="6">
        <v>1</v>
      </c>
      <c r="G11" s="6">
        <v>2</v>
      </c>
      <c r="H11" s="11">
        <v>11</v>
      </c>
      <c r="I11" s="6">
        <v>1</v>
      </c>
      <c r="J11" s="11">
        <v>215</v>
      </c>
    </row>
    <row r="12" spans="1:20" ht="15.95" customHeight="1">
      <c r="A12" s="6">
        <v>703</v>
      </c>
      <c r="B12" s="6">
        <v>0</v>
      </c>
      <c r="C12" s="6">
        <v>2</v>
      </c>
      <c r="D12" s="6">
        <v>122</v>
      </c>
      <c r="G12" s="6">
        <v>2</v>
      </c>
      <c r="H12" s="11">
        <v>23</v>
      </c>
      <c r="I12" s="6">
        <v>4</v>
      </c>
      <c r="J12" s="11">
        <v>110</v>
      </c>
    </row>
    <row r="13" spans="1:20" ht="15.95" customHeight="1">
      <c r="A13" s="6">
        <v>29</v>
      </c>
      <c r="B13" s="6">
        <v>0</v>
      </c>
      <c r="C13" s="6">
        <v>2</v>
      </c>
      <c r="D13" s="6">
        <v>79</v>
      </c>
      <c r="E13" s="8">
        <v>7.5790054930000004</v>
      </c>
      <c r="F13" s="6">
        <v>2</v>
      </c>
      <c r="G13" s="6">
        <v>2</v>
      </c>
      <c r="H13" s="11">
        <v>11</v>
      </c>
      <c r="I13" s="6">
        <v>2</v>
      </c>
      <c r="J13" s="11">
        <v>72</v>
      </c>
      <c r="K13" s="17" t="s">
        <v>33</v>
      </c>
      <c r="M13" s="6">
        <v>4</v>
      </c>
      <c r="N13" s="6">
        <v>8</v>
      </c>
      <c r="O13" s="6">
        <f>8-4</f>
        <v>4</v>
      </c>
      <c r="P13" s="6">
        <v>4</v>
      </c>
      <c r="Q13" s="6">
        <v>0.6</v>
      </c>
      <c r="R13" s="6">
        <f>8-6.5</f>
        <v>1.5</v>
      </c>
      <c r="S13" s="6">
        <v>19</v>
      </c>
    </row>
    <row r="14" spans="1:20" ht="15.95" customHeight="1">
      <c r="A14" s="6">
        <v>702</v>
      </c>
      <c r="B14" s="6">
        <v>0</v>
      </c>
      <c r="C14" s="6">
        <v>2</v>
      </c>
      <c r="D14" s="6">
        <v>144</v>
      </c>
      <c r="F14" s="6">
        <v>2</v>
      </c>
      <c r="G14" s="6">
        <v>2</v>
      </c>
      <c r="H14" s="11">
        <v>22</v>
      </c>
      <c r="I14" s="6">
        <v>2</v>
      </c>
      <c r="J14" s="11">
        <v>138</v>
      </c>
    </row>
    <row r="15" spans="1:20" ht="15.95" customHeight="1">
      <c r="A15" s="6">
        <v>33</v>
      </c>
      <c r="B15" s="6">
        <v>0</v>
      </c>
      <c r="C15" s="6">
        <v>2</v>
      </c>
      <c r="D15" s="6">
        <v>200</v>
      </c>
      <c r="E15" s="8">
        <v>9.3800024410000002</v>
      </c>
      <c r="F15" s="6">
        <v>1</v>
      </c>
      <c r="G15" s="6">
        <v>2</v>
      </c>
      <c r="H15" s="11">
        <v>22</v>
      </c>
      <c r="I15" s="6">
        <v>2</v>
      </c>
      <c r="J15" s="11">
        <v>192</v>
      </c>
    </row>
    <row r="16" spans="1:20" ht="15.95" customHeight="1">
      <c r="A16" s="6">
        <v>65</v>
      </c>
      <c r="B16" s="6">
        <v>0</v>
      </c>
      <c r="C16" s="6">
        <v>2</v>
      </c>
      <c r="D16" s="6">
        <v>234</v>
      </c>
      <c r="E16" s="8">
        <v>19.105997559999999</v>
      </c>
      <c r="F16" s="6">
        <v>1</v>
      </c>
      <c r="G16" s="6">
        <v>2</v>
      </c>
      <c r="H16" s="11">
        <v>11</v>
      </c>
      <c r="I16" s="6">
        <v>1</v>
      </c>
      <c r="J16" s="11">
        <v>236</v>
      </c>
    </row>
    <row r="17" spans="1:15" ht="15.95" customHeight="1">
      <c r="A17" s="6">
        <v>66</v>
      </c>
      <c r="B17" s="6">
        <v>0</v>
      </c>
      <c r="C17" s="6">
        <v>2</v>
      </c>
      <c r="D17" s="6">
        <v>247</v>
      </c>
      <c r="E17" s="8">
        <v>19.612008540000001</v>
      </c>
      <c r="F17" s="6">
        <v>1</v>
      </c>
      <c r="G17" s="6">
        <v>2</v>
      </c>
      <c r="H17" s="11">
        <v>11</v>
      </c>
      <c r="I17" s="6">
        <v>1</v>
      </c>
      <c r="J17" s="11">
        <v>248</v>
      </c>
    </row>
    <row r="18" spans="1:15" ht="15.95" customHeight="1">
      <c r="A18" s="6">
        <v>37</v>
      </c>
      <c r="B18" s="6">
        <v>0</v>
      </c>
      <c r="C18" s="6">
        <v>2</v>
      </c>
      <c r="D18" s="6">
        <v>203</v>
      </c>
      <c r="E18" s="8">
        <v>18.071002440000001</v>
      </c>
      <c r="F18" s="6">
        <v>1</v>
      </c>
      <c r="G18" s="6">
        <v>2</v>
      </c>
      <c r="H18" s="11">
        <v>11</v>
      </c>
      <c r="I18" s="6">
        <v>1</v>
      </c>
      <c r="J18" s="11">
        <v>213</v>
      </c>
    </row>
    <row r="19" spans="1:15" ht="15.95" customHeight="1">
      <c r="A19" s="6">
        <v>35</v>
      </c>
      <c r="B19" s="6">
        <v>0</v>
      </c>
      <c r="C19" s="6">
        <v>2</v>
      </c>
      <c r="D19" s="6">
        <v>173</v>
      </c>
      <c r="E19" s="8">
        <v>17.208005490000001</v>
      </c>
      <c r="F19" s="6">
        <v>1</v>
      </c>
      <c r="G19" s="6">
        <v>2</v>
      </c>
      <c r="H19" s="11">
        <v>11</v>
      </c>
      <c r="I19" s="6">
        <v>2</v>
      </c>
      <c r="J19" s="11">
        <v>186</v>
      </c>
    </row>
    <row r="20" spans="1:15" ht="15.95" customHeight="1">
      <c r="A20" s="6">
        <v>67</v>
      </c>
      <c r="B20" s="6">
        <v>0</v>
      </c>
      <c r="C20" s="6">
        <v>2</v>
      </c>
      <c r="D20" s="6">
        <v>223</v>
      </c>
      <c r="E20" s="8">
        <v>19.007008540000001</v>
      </c>
      <c r="F20" s="6">
        <v>1</v>
      </c>
      <c r="G20" s="6">
        <v>2</v>
      </c>
      <c r="H20" s="11">
        <v>11</v>
      </c>
      <c r="I20" s="6">
        <v>1</v>
      </c>
      <c r="J20" s="11">
        <v>235</v>
      </c>
    </row>
    <row r="21" spans="1:15" ht="15.95" customHeight="1">
      <c r="A21" s="6">
        <v>69</v>
      </c>
      <c r="B21" s="6">
        <v>0</v>
      </c>
      <c r="C21" s="6">
        <v>2</v>
      </c>
      <c r="D21" s="6">
        <v>154</v>
      </c>
      <c r="F21" s="6">
        <v>2</v>
      </c>
      <c r="G21" s="6">
        <v>2</v>
      </c>
      <c r="H21" s="11">
        <v>22</v>
      </c>
      <c r="I21" s="6">
        <v>4</v>
      </c>
      <c r="J21" s="11">
        <v>143</v>
      </c>
    </row>
    <row r="22" spans="1:15" ht="15.95" customHeight="1">
      <c r="A22" s="6">
        <v>2</v>
      </c>
      <c r="B22" s="6">
        <v>1</v>
      </c>
      <c r="C22" s="6">
        <v>2</v>
      </c>
      <c r="D22" s="6">
        <v>223</v>
      </c>
      <c r="E22" s="8">
        <v>17.684003050000001</v>
      </c>
      <c r="F22" s="6">
        <v>1</v>
      </c>
      <c r="G22" s="6">
        <v>2</v>
      </c>
      <c r="H22" s="11">
        <v>11</v>
      </c>
      <c r="I22" s="6">
        <v>1</v>
      </c>
      <c r="J22" s="11">
        <v>233</v>
      </c>
    </row>
    <row r="23" spans="1:15" ht="15.95" customHeight="1">
      <c r="A23" s="6">
        <v>4</v>
      </c>
      <c r="B23" s="6">
        <v>1</v>
      </c>
      <c r="C23" s="6">
        <v>2</v>
      </c>
      <c r="D23" s="6">
        <v>210</v>
      </c>
      <c r="E23" s="8">
        <v>19.141000609999999</v>
      </c>
      <c r="F23" s="6">
        <v>1</v>
      </c>
      <c r="G23" s="6">
        <v>2</v>
      </c>
      <c r="H23" s="11">
        <v>11</v>
      </c>
      <c r="I23" s="6">
        <v>1</v>
      </c>
      <c r="J23" s="11">
        <v>222</v>
      </c>
    </row>
    <row r="24" spans="1:15" ht="15.95" customHeight="1">
      <c r="A24" s="6">
        <v>8</v>
      </c>
      <c r="B24" s="6">
        <v>1</v>
      </c>
      <c r="C24" s="6">
        <v>2</v>
      </c>
      <c r="D24" s="6">
        <v>205</v>
      </c>
      <c r="E24" s="8">
        <v>16.670002440000001</v>
      </c>
      <c r="F24" s="6">
        <v>1</v>
      </c>
      <c r="G24" s="6">
        <v>2</v>
      </c>
      <c r="H24" s="11">
        <v>11</v>
      </c>
      <c r="I24" s="6">
        <v>1</v>
      </c>
      <c r="J24" s="11">
        <v>209</v>
      </c>
    </row>
    <row r="25" spans="1:15" ht="15.95" customHeight="1">
      <c r="A25" s="6">
        <v>47</v>
      </c>
      <c r="B25" s="6">
        <v>1</v>
      </c>
      <c r="C25" s="6">
        <v>2</v>
      </c>
      <c r="D25" s="6">
        <v>299</v>
      </c>
      <c r="E25" s="8">
        <v>19.90000977</v>
      </c>
      <c r="F25" s="6">
        <v>1</v>
      </c>
      <c r="G25" s="6">
        <v>2</v>
      </c>
      <c r="H25" s="11">
        <v>11</v>
      </c>
      <c r="I25" s="6">
        <v>1</v>
      </c>
      <c r="J25" s="11">
        <v>321</v>
      </c>
    </row>
    <row r="26" spans="1:15" ht="15.95" customHeight="1">
      <c r="A26" s="6">
        <v>10</v>
      </c>
      <c r="B26" s="6">
        <v>1</v>
      </c>
      <c r="C26" s="6">
        <v>2</v>
      </c>
      <c r="D26" s="6">
        <v>196</v>
      </c>
      <c r="E26" s="8">
        <v>17.20600366</v>
      </c>
      <c r="F26" s="6">
        <v>1</v>
      </c>
      <c r="G26" s="6">
        <v>2</v>
      </c>
      <c r="H26" s="11">
        <v>11</v>
      </c>
      <c r="I26" s="6">
        <v>1</v>
      </c>
      <c r="J26" s="11">
        <v>203</v>
      </c>
    </row>
    <row r="27" spans="1:15" ht="15.95" customHeight="1">
      <c r="A27" s="6">
        <v>51</v>
      </c>
      <c r="B27" s="6">
        <v>1</v>
      </c>
      <c r="C27" s="6">
        <v>2</v>
      </c>
      <c r="D27" s="6">
        <v>167</v>
      </c>
      <c r="E27" s="8">
        <v>14.737001830000001</v>
      </c>
      <c r="F27" s="6">
        <v>1</v>
      </c>
      <c r="G27" s="6">
        <v>2</v>
      </c>
      <c r="H27" s="11">
        <v>11</v>
      </c>
      <c r="I27" s="6">
        <v>2</v>
      </c>
      <c r="J27" s="11">
        <v>167</v>
      </c>
    </row>
    <row r="28" spans="1:15" ht="15.95" customHeight="1">
      <c r="A28" s="6">
        <v>12</v>
      </c>
      <c r="B28" s="6">
        <v>1</v>
      </c>
      <c r="C28" s="6">
        <v>2</v>
      </c>
      <c r="D28" s="6">
        <v>183</v>
      </c>
      <c r="E28" s="8">
        <v>15.579000000000001</v>
      </c>
      <c r="F28" s="6">
        <v>1</v>
      </c>
      <c r="G28" s="6">
        <v>2</v>
      </c>
      <c r="H28" s="11">
        <v>11</v>
      </c>
      <c r="I28" s="6">
        <v>2</v>
      </c>
      <c r="J28" s="11">
        <v>190</v>
      </c>
    </row>
    <row r="29" spans="1:15" ht="15.95" customHeight="1">
      <c r="A29" s="6">
        <v>50</v>
      </c>
      <c r="B29" s="6">
        <v>1</v>
      </c>
      <c r="C29" s="6">
        <v>2</v>
      </c>
      <c r="D29" s="6">
        <v>150</v>
      </c>
      <c r="F29" s="6">
        <v>2</v>
      </c>
      <c r="G29" s="6">
        <v>2</v>
      </c>
      <c r="H29" s="11">
        <v>22</v>
      </c>
      <c r="I29" s="6">
        <v>4</v>
      </c>
      <c r="J29" s="11">
        <v>140</v>
      </c>
    </row>
    <row r="30" spans="1:15" ht="15.95" customHeight="1">
      <c r="A30" s="6">
        <v>54</v>
      </c>
      <c r="B30" s="6">
        <v>1</v>
      </c>
      <c r="C30" s="6">
        <v>2</v>
      </c>
      <c r="D30" s="6">
        <v>274</v>
      </c>
      <c r="E30" s="8">
        <v>17.662998170000002</v>
      </c>
      <c r="F30" s="6">
        <v>1</v>
      </c>
      <c r="G30" s="6">
        <v>2</v>
      </c>
      <c r="H30" s="11">
        <v>11</v>
      </c>
      <c r="I30" s="6">
        <v>1</v>
      </c>
      <c r="J30" s="11">
        <v>273</v>
      </c>
      <c r="K30" s="17" t="s">
        <v>32</v>
      </c>
      <c r="M30" s="6">
        <v>23</v>
      </c>
      <c r="N30" s="6">
        <v>20</v>
      </c>
      <c r="O30" s="6">
        <f>20-4.5</f>
        <v>15.5</v>
      </c>
    </row>
    <row r="31" spans="1:15" ht="15.95" customHeight="1">
      <c r="A31" s="6">
        <v>53</v>
      </c>
      <c r="B31" s="6">
        <v>1</v>
      </c>
      <c r="C31" s="6">
        <v>2</v>
      </c>
      <c r="D31" s="6">
        <v>220</v>
      </c>
      <c r="E31" s="8">
        <v>17.318006709999999</v>
      </c>
      <c r="F31" s="6">
        <v>1</v>
      </c>
      <c r="G31" s="6">
        <v>2</v>
      </c>
      <c r="H31" s="11">
        <v>11</v>
      </c>
      <c r="I31" s="6">
        <v>1</v>
      </c>
      <c r="J31" s="11">
        <v>224</v>
      </c>
    </row>
    <row r="32" spans="1:15" ht="15.95" customHeight="1">
      <c r="A32" s="6">
        <v>55</v>
      </c>
      <c r="B32" s="6">
        <v>1</v>
      </c>
      <c r="C32" s="6">
        <v>2</v>
      </c>
      <c r="D32" s="6">
        <v>118</v>
      </c>
      <c r="F32" s="6">
        <v>2</v>
      </c>
      <c r="G32" s="6">
        <v>2</v>
      </c>
      <c r="H32" s="11">
        <v>22</v>
      </c>
      <c r="I32" s="6">
        <v>4</v>
      </c>
      <c r="J32" s="11">
        <v>110</v>
      </c>
    </row>
    <row r="33" spans="1:19" ht="15.95" customHeight="1">
      <c r="A33" s="6">
        <v>708</v>
      </c>
      <c r="B33" s="6">
        <v>1</v>
      </c>
      <c r="C33" s="6">
        <v>6</v>
      </c>
      <c r="D33" s="6">
        <v>55</v>
      </c>
      <c r="F33" s="6">
        <v>2</v>
      </c>
      <c r="G33" s="6">
        <v>6</v>
      </c>
      <c r="H33" s="11">
        <v>22</v>
      </c>
      <c r="I33" s="6">
        <v>4</v>
      </c>
      <c r="J33" s="11">
        <v>116</v>
      </c>
    </row>
    <row r="34" spans="1:19" ht="15.95" customHeight="1">
      <c r="A34" s="6">
        <v>710</v>
      </c>
      <c r="B34" s="6">
        <v>1</v>
      </c>
      <c r="C34" s="6">
        <v>6</v>
      </c>
      <c r="D34" s="6">
        <v>68</v>
      </c>
      <c r="F34" s="6">
        <v>2</v>
      </c>
      <c r="G34" s="6">
        <v>6</v>
      </c>
      <c r="H34" s="11">
        <v>22</v>
      </c>
      <c r="I34" s="6">
        <v>4</v>
      </c>
      <c r="J34" s="11">
        <v>65</v>
      </c>
    </row>
    <row r="35" spans="1:19" ht="15.95" customHeight="1">
      <c r="A35" s="6">
        <v>707</v>
      </c>
      <c r="B35" s="6">
        <v>1</v>
      </c>
      <c r="C35" s="6">
        <v>6</v>
      </c>
      <c r="D35" s="6">
        <v>115</v>
      </c>
      <c r="E35" s="8">
        <v>12.791011599999999</v>
      </c>
      <c r="F35" s="6">
        <v>2</v>
      </c>
      <c r="G35" s="6">
        <v>6</v>
      </c>
      <c r="H35" s="11">
        <v>11</v>
      </c>
      <c r="I35" s="6">
        <v>2</v>
      </c>
      <c r="J35" s="11">
        <v>122</v>
      </c>
    </row>
    <row r="36" spans="1:19" ht="15.95" customHeight="1">
      <c r="A36" s="6">
        <v>706</v>
      </c>
      <c r="B36" s="6">
        <v>1</v>
      </c>
      <c r="C36" s="6">
        <v>6</v>
      </c>
      <c r="D36" s="6">
        <v>80</v>
      </c>
      <c r="F36" s="6">
        <v>2</v>
      </c>
      <c r="G36" s="6">
        <v>6</v>
      </c>
      <c r="H36" s="11">
        <v>14</v>
      </c>
      <c r="I36" s="6">
        <v>2</v>
      </c>
      <c r="J36" s="11">
        <v>83</v>
      </c>
    </row>
    <row r="37" spans="1:19" ht="15.95" customHeight="1">
      <c r="A37" s="6">
        <v>711</v>
      </c>
      <c r="B37" s="6">
        <v>1</v>
      </c>
      <c r="C37" s="6">
        <v>6</v>
      </c>
      <c r="D37" s="6">
        <v>54</v>
      </c>
      <c r="G37" s="6">
        <v>6</v>
      </c>
      <c r="H37" s="11">
        <v>23</v>
      </c>
      <c r="I37" s="6">
        <v>2</v>
      </c>
      <c r="J37" s="11">
        <v>50</v>
      </c>
    </row>
    <row r="38" spans="1:19" ht="15.95" customHeight="1">
      <c r="A38" s="6">
        <v>56</v>
      </c>
      <c r="B38" s="6">
        <v>1</v>
      </c>
      <c r="C38" s="6">
        <v>2</v>
      </c>
      <c r="D38" s="6">
        <v>337</v>
      </c>
      <c r="E38" s="8">
        <v>21.204004879999999</v>
      </c>
      <c r="F38" s="6">
        <v>1</v>
      </c>
      <c r="G38" s="6">
        <v>2</v>
      </c>
      <c r="H38" s="11">
        <v>11</v>
      </c>
      <c r="I38" s="6">
        <v>1</v>
      </c>
      <c r="J38" s="11">
        <v>333</v>
      </c>
      <c r="K38" s="15" t="s">
        <v>33</v>
      </c>
      <c r="M38" s="6">
        <v>28</v>
      </c>
      <c r="N38" s="6">
        <v>22</v>
      </c>
      <c r="O38" s="6">
        <f>22-6</f>
        <v>16</v>
      </c>
      <c r="Q38" s="6">
        <v>1.8</v>
      </c>
      <c r="R38" s="6">
        <f>22-20</f>
        <v>2</v>
      </c>
      <c r="S38" s="6">
        <v>56</v>
      </c>
    </row>
    <row r="39" spans="1:19" ht="15.95" customHeight="1">
      <c r="A39" s="6">
        <v>58</v>
      </c>
      <c r="B39" s="6">
        <v>1</v>
      </c>
      <c r="C39" s="6">
        <v>2</v>
      </c>
      <c r="D39" s="6">
        <v>258</v>
      </c>
      <c r="E39" s="8">
        <v>19.766004880000001</v>
      </c>
      <c r="F39" s="6">
        <v>1</v>
      </c>
      <c r="G39" s="6">
        <v>2</v>
      </c>
      <c r="H39" s="11" t="s">
        <v>21</v>
      </c>
      <c r="I39" s="6">
        <v>1</v>
      </c>
      <c r="J39" s="11">
        <v>270</v>
      </c>
      <c r="K39" s="15" t="s">
        <v>33</v>
      </c>
      <c r="M39" s="6">
        <v>21</v>
      </c>
      <c r="N39" s="6">
        <v>21</v>
      </c>
      <c r="O39" s="6">
        <f>21-3.5</f>
        <v>17.5</v>
      </c>
      <c r="Q39" s="6">
        <v>0.7</v>
      </c>
      <c r="R39" s="6">
        <f>21-20</f>
        <v>1</v>
      </c>
      <c r="S39" s="6">
        <v>53</v>
      </c>
    </row>
    <row r="40" spans="1:19" ht="15.95" customHeight="1">
      <c r="A40" s="6">
        <v>57</v>
      </c>
      <c r="B40" s="6">
        <v>1</v>
      </c>
      <c r="C40" s="6">
        <v>2</v>
      </c>
      <c r="D40" s="6">
        <v>237</v>
      </c>
      <c r="E40" s="8">
        <v>19.43099939</v>
      </c>
      <c r="F40" s="6">
        <v>1</v>
      </c>
      <c r="G40" s="6">
        <v>2</v>
      </c>
      <c r="H40" s="11">
        <v>11</v>
      </c>
      <c r="I40" s="6">
        <v>1</v>
      </c>
      <c r="J40" s="11">
        <v>245</v>
      </c>
    </row>
    <row r="41" spans="1:19" ht="15.95" customHeight="1">
      <c r="A41" s="6">
        <v>59</v>
      </c>
      <c r="B41" s="6">
        <v>1</v>
      </c>
      <c r="C41" s="6">
        <v>2</v>
      </c>
      <c r="D41" s="6">
        <v>251</v>
      </c>
      <c r="E41" s="8">
        <v>19.773009160000001</v>
      </c>
      <c r="F41" s="6">
        <v>1</v>
      </c>
      <c r="G41" s="6">
        <v>2</v>
      </c>
      <c r="H41" s="11" t="s">
        <v>21</v>
      </c>
      <c r="I41" s="6">
        <v>1</v>
      </c>
      <c r="J41" s="11">
        <v>258</v>
      </c>
    </row>
    <row r="42" spans="1:19" ht="15.95" customHeight="1">
      <c r="A42" s="6">
        <v>60</v>
      </c>
      <c r="B42" s="6">
        <v>1</v>
      </c>
      <c r="C42" s="6">
        <v>2</v>
      </c>
      <c r="D42" s="6">
        <v>231</v>
      </c>
      <c r="E42" s="8">
        <v>19.927004879999998</v>
      </c>
      <c r="F42" s="6">
        <v>1</v>
      </c>
      <c r="G42" s="6">
        <v>2</v>
      </c>
      <c r="H42" s="11" t="s">
        <v>21</v>
      </c>
      <c r="I42" s="6">
        <v>1</v>
      </c>
      <c r="J42" s="11">
        <v>246</v>
      </c>
      <c r="K42" s="17" t="s">
        <v>32</v>
      </c>
      <c r="M42" s="6">
        <v>21</v>
      </c>
      <c r="N42" s="6">
        <v>21.5</v>
      </c>
      <c r="O42" s="6">
        <f>21.5-5.5</f>
        <v>16</v>
      </c>
    </row>
    <row r="43" spans="1:19" ht="15.95" customHeight="1">
      <c r="A43" s="6">
        <v>705</v>
      </c>
      <c r="B43" s="6">
        <v>1</v>
      </c>
      <c r="C43" s="6">
        <v>16</v>
      </c>
      <c r="D43" s="6">
        <v>52</v>
      </c>
      <c r="F43" s="6">
        <v>2</v>
      </c>
      <c r="G43" s="6">
        <v>16</v>
      </c>
      <c r="H43" s="11">
        <v>22</v>
      </c>
      <c r="I43" s="6">
        <v>4</v>
      </c>
      <c r="J43" s="11">
        <v>54</v>
      </c>
    </row>
    <row r="44" spans="1:19" ht="15.95" customHeight="1">
      <c r="A44" s="6">
        <v>704</v>
      </c>
      <c r="B44" s="6">
        <v>1</v>
      </c>
      <c r="C44" s="6">
        <v>16</v>
      </c>
      <c r="D44" s="6">
        <v>55</v>
      </c>
      <c r="F44" s="6">
        <v>2</v>
      </c>
      <c r="G44" s="6">
        <v>16</v>
      </c>
      <c r="H44" s="11">
        <v>22</v>
      </c>
      <c r="I44" s="6">
        <v>4</v>
      </c>
      <c r="J44" s="11">
        <v>60</v>
      </c>
    </row>
    <row r="45" spans="1:19" ht="15.95" customHeight="1">
      <c r="A45" s="6">
        <v>716</v>
      </c>
      <c r="B45" s="6">
        <v>1</v>
      </c>
      <c r="C45" s="6">
        <v>16</v>
      </c>
      <c r="D45" s="6">
        <v>56</v>
      </c>
      <c r="F45" s="6">
        <v>2</v>
      </c>
      <c r="G45" s="6">
        <v>16</v>
      </c>
      <c r="H45" s="11" t="s">
        <v>27</v>
      </c>
      <c r="I45" s="6">
        <v>2</v>
      </c>
      <c r="J45" s="11">
        <v>63</v>
      </c>
    </row>
    <row r="46" spans="1:19" ht="15.95" customHeight="1">
      <c r="A46" s="6">
        <v>61</v>
      </c>
      <c r="B46" s="6">
        <v>1</v>
      </c>
      <c r="C46" s="6">
        <v>3</v>
      </c>
      <c r="D46" s="6">
        <v>283</v>
      </c>
      <c r="E46" s="8">
        <v>22.48300549</v>
      </c>
      <c r="F46" s="6">
        <v>1</v>
      </c>
      <c r="G46" s="6">
        <v>3</v>
      </c>
      <c r="H46" s="11" t="s">
        <v>21</v>
      </c>
      <c r="I46" s="6">
        <v>1</v>
      </c>
      <c r="J46" s="11">
        <v>286</v>
      </c>
    </row>
    <row r="47" spans="1:19" ht="15.95" customHeight="1">
      <c r="A47" s="6">
        <v>63</v>
      </c>
      <c r="B47" s="6">
        <v>1</v>
      </c>
      <c r="C47" s="6">
        <v>2</v>
      </c>
      <c r="D47" s="6">
        <v>208</v>
      </c>
      <c r="E47" s="8">
        <v>19.79700854</v>
      </c>
      <c r="F47" s="6">
        <v>1</v>
      </c>
      <c r="G47" s="6">
        <v>2</v>
      </c>
      <c r="H47" s="11">
        <v>11</v>
      </c>
      <c r="I47" s="6">
        <v>1</v>
      </c>
      <c r="J47" s="11">
        <v>215</v>
      </c>
    </row>
    <row r="48" spans="1:19" ht="15.95" customHeight="1">
      <c r="A48" s="6">
        <v>62</v>
      </c>
      <c r="B48" s="6">
        <v>1</v>
      </c>
      <c r="C48" s="6">
        <v>2</v>
      </c>
      <c r="D48" s="6">
        <v>229</v>
      </c>
      <c r="E48" s="8">
        <v>19.807008540000002</v>
      </c>
      <c r="F48" s="6">
        <v>1</v>
      </c>
      <c r="G48" s="6">
        <v>2</v>
      </c>
      <c r="H48" s="11" t="s">
        <v>21</v>
      </c>
      <c r="I48" s="6">
        <v>1</v>
      </c>
      <c r="J48" s="11">
        <v>228</v>
      </c>
    </row>
    <row r="49" spans="1:20" ht="15.95" customHeight="1">
      <c r="A49" s="6">
        <v>96</v>
      </c>
      <c r="B49" s="6">
        <v>1</v>
      </c>
      <c r="C49" s="6">
        <v>2</v>
      </c>
      <c r="D49" s="6">
        <v>193</v>
      </c>
      <c r="E49" s="8">
        <v>15.67900122</v>
      </c>
      <c r="F49" s="6">
        <v>1</v>
      </c>
      <c r="G49" s="6">
        <v>2</v>
      </c>
      <c r="H49" s="11" t="s">
        <v>28</v>
      </c>
      <c r="I49" s="6">
        <v>2</v>
      </c>
      <c r="J49" s="11">
        <v>178</v>
      </c>
    </row>
    <row r="50" spans="1:20" ht="15.95" customHeight="1">
      <c r="A50" s="6">
        <v>97</v>
      </c>
      <c r="B50" s="6">
        <v>1</v>
      </c>
      <c r="C50" s="6">
        <v>2</v>
      </c>
      <c r="D50" s="6">
        <v>200</v>
      </c>
      <c r="E50" s="8">
        <v>17.539002440000001</v>
      </c>
      <c r="G50" s="6">
        <v>2</v>
      </c>
      <c r="H50" s="11">
        <v>23</v>
      </c>
      <c r="I50" s="6">
        <v>4</v>
      </c>
      <c r="J50" s="11">
        <v>193</v>
      </c>
    </row>
    <row r="51" spans="1:20" ht="15.95" customHeight="1">
      <c r="A51" s="6">
        <v>718</v>
      </c>
      <c r="B51" s="6">
        <v>1</v>
      </c>
      <c r="C51" s="6">
        <v>2</v>
      </c>
      <c r="D51" s="6">
        <v>101</v>
      </c>
      <c r="F51" s="6">
        <v>2</v>
      </c>
      <c r="G51" s="6">
        <v>2</v>
      </c>
      <c r="H51" s="11">
        <v>21</v>
      </c>
      <c r="I51" s="6">
        <v>4</v>
      </c>
      <c r="J51" s="11">
        <v>90</v>
      </c>
    </row>
    <row r="52" spans="1:20" ht="15.95" customHeight="1">
      <c r="A52" s="6">
        <v>64</v>
      </c>
      <c r="B52" s="6">
        <v>1</v>
      </c>
      <c r="C52" s="6">
        <v>2</v>
      </c>
      <c r="D52" s="6">
        <v>195</v>
      </c>
      <c r="E52" s="8">
        <v>16.215005489999999</v>
      </c>
      <c r="F52" s="6">
        <v>1</v>
      </c>
      <c r="G52" s="6">
        <v>2</v>
      </c>
      <c r="H52" s="11" t="s">
        <v>29</v>
      </c>
      <c r="I52" s="6">
        <v>2</v>
      </c>
      <c r="J52" s="11">
        <v>97</v>
      </c>
    </row>
    <row r="53" spans="1:20" ht="15.95" customHeight="1">
      <c r="A53" s="6">
        <v>717</v>
      </c>
      <c r="B53" s="6">
        <v>1</v>
      </c>
      <c r="C53" s="6">
        <v>2</v>
      </c>
      <c r="D53" s="6">
        <v>115</v>
      </c>
      <c r="E53" s="8">
        <v>10.289003660000001</v>
      </c>
      <c r="F53" s="6">
        <v>2</v>
      </c>
      <c r="G53" s="6">
        <v>2</v>
      </c>
      <c r="H53" s="11">
        <v>21</v>
      </c>
      <c r="I53" s="6">
        <v>4</v>
      </c>
      <c r="J53" s="11">
        <v>106</v>
      </c>
    </row>
    <row r="54" spans="1:20" ht="15.95" customHeight="1">
      <c r="A54" s="6">
        <v>100</v>
      </c>
      <c r="B54" s="6">
        <v>1</v>
      </c>
      <c r="C54" s="6">
        <v>1</v>
      </c>
      <c r="D54" s="6">
        <v>230</v>
      </c>
      <c r="F54" s="6">
        <v>2</v>
      </c>
      <c r="G54" s="6">
        <v>1</v>
      </c>
      <c r="H54" s="11">
        <v>22</v>
      </c>
      <c r="I54" s="6">
        <v>4</v>
      </c>
      <c r="J54" s="11">
        <v>200</v>
      </c>
    </row>
    <row r="55" spans="1:20" ht="15.95" customHeight="1">
      <c r="A55" s="6">
        <v>101</v>
      </c>
      <c r="B55" s="6">
        <v>1</v>
      </c>
      <c r="C55" s="6">
        <v>2</v>
      </c>
      <c r="D55" s="6">
        <v>190</v>
      </c>
      <c r="E55" s="8">
        <v>18.09800916</v>
      </c>
      <c r="F55" s="6">
        <v>1</v>
      </c>
      <c r="G55" s="6">
        <v>2</v>
      </c>
      <c r="H55" s="11" t="s">
        <v>20</v>
      </c>
      <c r="I55" s="6">
        <v>2</v>
      </c>
      <c r="J55" s="11">
        <v>193</v>
      </c>
      <c r="K55" s="17" t="s">
        <v>33</v>
      </c>
      <c r="M55" s="6">
        <v>16</v>
      </c>
      <c r="N55" s="6">
        <v>14</v>
      </c>
      <c r="O55" s="6">
        <f>14-7.5</f>
        <v>6.5</v>
      </c>
      <c r="P55" s="6">
        <v>7</v>
      </c>
      <c r="Q55" s="6">
        <v>1</v>
      </c>
      <c r="S55" s="6">
        <v>50</v>
      </c>
      <c r="T55" s="18" t="s">
        <v>34</v>
      </c>
    </row>
    <row r="56" spans="1:20" ht="15.95" customHeight="1">
      <c r="A56" s="6">
        <v>104</v>
      </c>
      <c r="B56" s="6">
        <v>1</v>
      </c>
      <c r="C56" s="6">
        <v>1</v>
      </c>
      <c r="D56" s="6">
        <v>250</v>
      </c>
      <c r="E56" s="8">
        <v>18.779009160000001</v>
      </c>
      <c r="F56" s="6">
        <v>1</v>
      </c>
      <c r="G56" s="6">
        <v>1</v>
      </c>
      <c r="H56" s="11">
        <v>11</v>
      </c>
      <c r="I56" s="6">
        <v>1</v>
      </c>
      <c r="J56" s="11">
        <v>254</v>
      </c>
      <c r="K56" s="17" t="s">
        <v>33</v>
      </c>
      <c r="M56" s="6">
        <v>20</v>
      </c>
      <c r="N56" s="6">
        <v>19.5</v>
      </c>
      <c r="O56" s="6">
        <f>19.5-12.5</f>
        <v>7</v>
      </c>
      <c r="P56" s="6">
        <v>10</v>
      </c>
      <c r="Q56" s="6">
        <v>2</v>
      </c>
      <c r="R56" s="6">
        <v>2</v>
      </c>
      <c r="S56" s="6">
        <v>49</v>
      </c>
    </row>
    <row r="57" spans="1:20" ht="15.95" customHeight="1">
      <c r="A57" s="6">
        <v>103</v>
      </c>
      <c r="B57" s="6">
        <v>1</v>
      </c>
      <c r="C57" s="6">
        <v>1</v>
      </c>
      <c r="D57" s="6">
        <v>207</v>
      </c>
      <c r="E57" s="8">
        <v>18.7560061</v>
      </c>
      <c r="F57" s="6">
        <v>1</v>
      </c>
      <c r="G57" s="6">
        <v>1</v>
      </c>
      <c r="H57" s="11">
        <v>11</v>
      </c>
      <c r="I57" s="6">
        <v>2</v>
      </c>
      <c r="J57" s="11">
        <v>200</v>
      </c>
    </row>
    <row r="58" spans="1:20" ht="15.95" customHeight="1">
      <c r="A58" s="6">
        <v>68</v>
      </c>
      <c r="B58" s="6">
        <v>1</v>
      </c>
      <c r="C58" s="6">
        <v>2</v>
      </c>
      <c r="D58" s="6">
        <v>195</v>
      </c>
      <c r="E58" s="8">
        <v>16.08700305</v>
      </c>
      <c r="F58" s="6">
        <v>1</v>
      </c>
      <c r="G58" s="6">
        <v>2</v>
      </c>
      <c r="H58" s="11" t="s">
        <v>30</v>
      </c>
      <c r="I58" s="6">
        <v>2</v>
      </c>
      <c r="J58" s="11">
        <v>197</v>
      </c>
    </row>
    <row r="59" spans="1:20" ht="15.95" customHeight="1">
      <c r="A59" s="6">
        <v>720</v>
      </c>
      <c r="B59" s="6">
        <v>1</v>
      </c>
      <c r="C59" s="6">
        <v>16</v>
      </c>
      <c r="D59" s="6">
        <v>46</v>
      </c>
      <c r="F59" s="6">
        <v>2</v>
      </c>
      <c r="G59" s="6">
        <v>16</v>
      </c>
      <c r="H59" s="11" t="s">
        <v>27</v>
      </c>
      <c r="I59" s="6">
        <v>2</v>
      </c>
      <c r="J59" s="11">
        <v>44</v>
      </c>
    </row>
    <row r="60" spans="1:20" ht="15.95" customHeight="1">
      <c r="A60" s="6">
        <v>105</v>
      </c>
      <c r="B60" s="6">
        <v>1</v>
      </c>
      <c r="C60" s="6">
        <v>2</v>
      </c>
      <c r="D60" s="6">
        <v>217</v>
      </c>
      <c r="E60" s="8">
        <v>18.266006099999998</v>
      </c>
      <c r="F60" s="6">
        <v>1</v>
      </c>
      <c r="G60" s="6">
        <v>2</v>
      </c>
      <c r="H60" s="11">
        <v>11</v>
      </c>
      <c r="I60" s="6">
        <v>1</v>
      </c>
      <c r="J60" s="11">
        <v>223</v>
      </c>
    </row>
    <row r="61" spans="1:20" ht="15.95" customHeight="1">
      <c r="A61" s="6">
        <v>721</v>
      </c>
      <c r="B61" s="6">
        <v>1</v>
      </c>
      <c r="C61" s="6">
        <v>2</v>
      </c>
      <c r="D61" s="6">
        <v>90</v>
      </c>
      <c r="F61" s="6">
        <v>2</v>
      </c>
      <c r="G61" s="6">
        <v>2</v>
      </c>
      <c r="H61" s="11" t="s">
        <v>27</v>
      </c>
      <c r="I61" s="6">
        <v>2</v>
      </c>
      <c r="J61" s="11">
        <v>91</v>
      </c>
    </row>
    <row r="62" spans="1:20" ht="15.95" customHeight="1">
      <c r="A62" s="6">
        <v>106</v>
      </c>
      <c r="B62" s="6">
        <v>1</v>
      </c>
      <c r="C62" s="6">
        <v>1</v>
      </c>
      <c r="D62" s="6">
        <v>203</v>
      </c>
      <c r="F62" s="6">
        <v>1</v>
      </c>
      <c r="G62" s="6">
        <v>1</v>
      </c>
      <c r="H62" s="11">
        <v>22</v>
      </c>
      <c r="I62" s="6">
        <v>4</v>
      </c>
      <c r="J62" s="11">
        <v>195</v>
      </c>
    </row>
    <row r="63" spans="1:20" ht="15.95" customHeight="1">
      <c r="A63" s="6">
        <v>42</v>
      </c>
      <c r="B63" s="6">
        <v>2</v>
      </c>
      <c r="C63" s="6">
        <v>2</v>
      </c>
      <c r="D63" s="6">
        <v>206</v>
      </c>
      <c r="E63" s="8">
        <v>16.986012209999998</v>
      </c>
      <c r="F63" s="6">
        <v>1</v>
      </c>
      <c r="G63" s="6">
        <v>2</v>
      </c>
      <c r="H63" s="11">
        <v>11</v>
      </c>
      <c r="I63" s="6">
        <v>1</v>
      </c>
      <c r="J63" s="11">
        <v>219</v>
      </c>
    </row>
    <row r="64" spans="1:20" ht="15.95" customHeight="1">
      <c r="A64" s="6">
        <v>41</v>
      </c>
      <c r="B64" s="6">
        <v>2</v>
      </c>
      <c r="C64" s="6">
        <v>2</v>
      </c>
      <c r="D64" s="6">
        <v>286</v>
      </c>
      <c r="E64" s="8">
        <v>20.296001830000002</v>
      </c>
      <c r="F64" s="6">
        <v>1</v>
      </c>
      <c r="G64" s="6">
        <v>2</v>
      </c>
      <c r="H64" s="11">
        <v>11</v>
      </c>
      <c r="I64" s="6">
        <v>1</v>
      </c>
      <c r="J64" s="11">
        <v>306</v>
      </c>
      <c r="K64" s="17" t="s">
        <v>32</v>
      </c>
      <c r="M64" s="6">
        <v>26</v>
      </c>
      <c r="N64" s="6">
        <v>23</v>
      </c>
      <c r="O64" s="6">
        <f>23-8</f>
        <v>15</v>
      </c>
    </row>
    <row r="65" spans="1:19" ht="15.95" customHeight="1">
      <c r="A65" s="6">
        <v>43</v>
      </c>
      <c r="B65" s="6">
        <v>2</v>
      </c>
      <c r="C65" s="6">
        <v>2</v>
      </c>
      <c r="D65" s="6">
        <v>185</v>
      </c>
      <c r="E65" s="8">
        <v>17.191999389999999</v>
      </c>
      <c r="F65" s="6">
        <v>1</v>
      </c>
      <c r="G65" s="6">
        <v>2</v>
      </c>
      <c r="H65" s="11">
        <v>11</v>
      </c>
      <c r="I65" s="6">
        <v>2</v>
      </c>
      <c r="J65" s="11">
        <v>184</v>
      </c>
    </row>
    <row r="66" spans="1:19" ht="15.95" customHeight="1">
      <c r="A66" s="6">
        <v>45</v>
      </c>
      <c r="B66" s="6">
        <v>2</v>
      </c>
      <c r="C66" s="6">
        <v>2</v>
      </c>
      <c r="D66" s="6">
        <v>177</v>
      </c>
      <c r="E66" s="8">
        <v>16.638003659999999</v>
      </c>
      <c r="F66" s="6">
        <v>1</v>
      </c>
      <c r="G66" s="6">
        <v>2</v>
      </c>
      <c r="H66" s="11">
        <v>11</v>
      </c>
      <c r="I66" s="6">
        <v>2</v>
      </c>
      <c r="J66" s="11">
        <v>187</v>
      </c>
    </row>
    <row r="67" spans="1:19" ht="15.95" customHeight="1">
      <c r="A67" s="6">
        <v>44</v>
      </c>
      <c r="B67" s="6">
        <v>2</v>
      </c>
      <c r="C67" s="6">
        <v>2</v>
      </c>
      <c r="D67" s="6">
        <v>220</v>
      </c>
      <c r="E67" s="8">
        <v>17.755003049999999</v>
      </c>
      <c r="F67" s="6">
        <v>1</v>
      </c>
      <c r="G67" s="6">
        <v>2</v>
      </c>
      <c r="H67" s="11">
        <v>11</v>
      </c>
      <c r="I67" s="6">
        <v>1</v>
      </c>
      <c r="J67" s="11">
        <v>233</v>
      </c>
    </row>
    <row r="68" spans="1:19" ht="15.95" customHeight="1">
      <c r="A68" s="6">
        <v>712</v>
      </c>
      <c r="B68" s="6">
        <v>2</v>
      </c>
      <c r="C68" s="6">
        <v>3</v>
      </c>
      <c r="D68" s="6">
        <v>45</v>
      </c>
      <c r="F68" s="6">
        <v>2</v>
      </c>
      <c r="G68" s="6">
        <v>3</v>
      </c>
      <c r="H68" s="11" t="s">
        <v>31</v>
      </c>
      <c r="I68" s="6">
        <v>2</v>
      </c>
      <c r="J68" s="11">
        <v>47</v>
      </c>
    </row>
    <row r="69" spans="1:19" ht="15.95" customHeight="1">
      <c r="A69" s="6">
        <v>46</v>
      </c>
      <c r="B69" s="6">
        <v>2</v>
      </c>
      <c r="C69" s="6">
        <v>2</v>
      </c>
      <c r="D69" s="6">
        <v>183</v>
      </c>
      <c r="E69" s="8">
        <v>11.76100488</v>
      </c>
      <c r="F69" s="6">
        <v>1</v>
      </c>
      <c r="G69" s="6">
        <v>2</v>
      </c>
      <c r="H69" s="11" t="s">
        <v>20</v>
      </c>
      <c r="I69" s="6">
        <v>2</v>
      </c>
      <c r="J69" s="11">
        <v>173</v>
      </c>
    </row>
    <row r="70" spans="1:19" ht="15.95" customHeight="1">
      <c r="A70" s="6">
        <v>77</v>
      </c>
      <c r="B70" s="6">
        <v>2</v>
      </c>
      <c r="C70" s="6">
        <v>2</v>
      </c>
      <c r="D70" s="6">
        <v>189</v>
      </c>
      <c r="E70" s="8">
        <v>16.04500977</v>
      </c>
      <c r="F70" s="6">
        <v>1</v>
      </c>
      <c r="G70" s="6">
        <v>2</v>
      </c>
      <c r="H70" s="11">
        <v>11</v>
      </c>
      <c r="I70" s="6">
        <v>2</v>
      </c>
      <c r="J70" s="11">
        <v>194</v>
      </c>
    </row>
    <row r="71" spans="1:19" ht="15.95" customHeight="1">
      <c r="A71" s="6">
        <v>49</v>
      </c>
      <c r="B71" s="6">
        <v>2</v>
      </c>
      <c r="C71" s="6">
        <v>2</v>
      </c>
      <c r="D71" s="6">
        <v>145</v>
      </c>
      <c r="E71" s="8">
        <v>10.115998169999999</v>
      </c>
      <c r="F71" s="6">
        <v>1</v>
      </c>
      <c r="G71" s="6">
        <v>2</v>
      </c>
      <c r="H71" s="11" t="s">
        <v>20</v>
      </c>
      <c r="I71" s="6">
        <v>2</v>
      </c>
      <c r="J71" s="11">
        <v>141</v>
      </c>
    </row>
    <row r="72" spans="1:19" ht="15.95" customHeight="1">
      <c r="A72" s="6">
        <v>48</v>
      </c>
      <c r="B72" s="6">
        <v>2</v>
      </c>
      <c r="C72" s="6">
        <v>2</v>
      </c>
      <c r="D72" s="6">
        <v>298</v>
      </c>
      <c r="E72" s="8">
        <v>22.846999390000001</v>
      </c>
      <c r="F72" s="6">
        <v>1</v>
      </c>
      <c r="G72" s="6">
        <v>2</v>
      </c>
      <c r="H72" s="11">
        <v>11</v>
      </c>
      <c r="I72" s="6">
        <v>1</v>
      </c>
      <c r="J72" s="11">
        <v>305</v>
      </c>
      <c r="K72" s="15" t="s">
        <v>33</v>
      </c>
      <c r="M72" s="6">
        <v>26</v>
      </c>
      <c r="N72" s="6">
        <v>23</v>
      </c>
      <c r="O72" s="6">
        <f>23-7.5</f>
        <v>15.5</v>
      </c>
      <c r="Q72" s="6">
        <v>1.8</v>
      </c>
      <c r="R72" s="6">
        <f>23-21</f>
        <v>2</v>
      </c>
      <c r="S72" s="6">
        <v>54</v>
      </c>
    </row>
    <row r="73" spans="1:19" ht="15.95" customHeight="1">
      <c r="A73" s="6">
        <v>80</v>
      </c>
      <c r="B73" s="6">
        <v>2</v>
      </c>
      <c r="C73" s="6">
        <v>2</v>
      </c>
      <c r="D73" s="6">
        <v>258</v>
      </c>
      <c r="E73" s="8">
        <v>21.591000609999998</v>
      </c>
      <c r="F73" s="6">
        <v>1</v>
      </c>
      <c r="G73" s="6">
        <v>2</v>
      </c>
      <c r="H73" s="11">
        <v>11</v>
      </c>
      <c r="I73" s="6">
        <v>1</v>
      </c>
      <c r="J73" s="11">
        <v>275</v>
      </c>
      <c r="K73" s="17" t="s">
        <v>32</v>
      </c>
      <c r="M73" s="6">
        <v>22</v>
      </c>
      <c r="N73" s="6">
        <v>21</v>
      </c>
      <c r="O73" s="6">
        <f>21-8</f>
        <v>13</v>
      </c>
    </row>
    <row r="74" spans="1:19" ht="15.95" customHeight="1">
      <c r="A74" s="6">
        <v>52</v>
      </c>
      <c r="B74" s="6">
        <v>2</v>
      </c>
      <c r="C74" s="6">
        <v>2</v>
      </c>
      <c r="D74" s="6">
        <v>240</v>
      </c>
      <c r="E74" s="8">
        <v>19.491007929999999</v>
      </c>
      <c r="F74" s="6">
        <v>1</v>
      </c>
      <c r="G74" s="6">
        <v>2</v>
      </c>
      <c r="H74" s="11">
        <v>11</v>
      </c>
      <c r="I74" s="6">
        <v>1</v>
      </c>
      <c r="J74" s="11">
        <v>240</v>
      </c>
    </row>
    <row r="75" spans="1:19" ht="15.95" customHeight="1">
      <c r="A75" s="6">
        <v>81</v>
      </c>
      <c r="B75" s="6">
        <v>2</v>
      </c>
      <c r="C75" s="6">
        <v>2</v>
      </c>
      <c r="D75" s="6">
        <v>285</v>
      </c>
      <c r="E75" s="8">
        <v>18.481998780000001</v>
      </c>
      <c r="F75" s="6">
        <v>1</v>
      </c>
      <c r="G75" s="6">
        <v>2</v>
      </c>
      <c r="H75" s="11">
        <v>11</v>
      </c>
      <c r="I75" s="6">
        <v>2</v>
      </c>
      <c r="J75" s="11">
        <v>187</v>
      </c>
    </row>
    <row r="76" spans="1:19" ht="15.95" customHeight="1">
      <c r="A76" s="6">
        <v>713</v>
      </c>
      <c r="B76" s="6">
        <v>2</v>
      </c>
      <c r="C76" s="6">
        <v>2</v>
      </c>
      <c r="D76" s="6">
        <v>250</v>
      </c>
      <c r="E76" s="8">
        <v>19.585010990000001</v>
      </c>
      <c r="F76" s="6">
        <v>1</v>
      </c>
      <c r="G76" s="6">
        <v>2</v>
      </c>
      <c r="H76" s="11">
        <v>11</v>
      </c>
      <c r="I76" s="6">
        <v>1</v>
      </c>
      <c r="J76" s="11">
        <v>245</v>
      </c>
      <c r="K76" s="17" t="s">
        <v>32</v>
      </c>
      <c r="M76" s="6">
        <v>20</v>
      </c>
      <c r="N76" s="6">
        <v>21</v>
      </c>
      <c r="O76" s="6">
        <f>21-9.5</f>
        <v>11.5</v>
      </c>
    </row>
    <row r="77" spans="1:19" ht="15.95" customHeight="1">
      <c r="A77" s="6">
        <v>86</v>
      </c>
      <c r="B77" s="6">
        <v>2</v>
      </c>
      <c r="C77" s="6">
        <v>2</v>
      </c>
      <c r="D77" s="6">
        <v>222</v>
      </c>
      <c r="E77" s="8">
        <v>21.376002440000001</v>
      </c>
      <c r="F77" s="6">
        <v>1</v>
      </c>
      <c r="G77" s="6">
        <v>2</v>
      </c>
      <c r="H77" s="11">
        <v>11</v>
      </c>
      <c r="I77" s="6">
        <v>1</v>
      </c>
      <c r="J77" s="11">
        <v>228</v>
      </c>
    </row>
    <row r="78" spans="1:19" ht="15.95" customHeight="1">
      <c r="A78" s="6">
        <v>85</v>
      </c>
      <c r="B78" s="6">
        <v>2</v>
      </c>
      <c r="C78" s="6">
        <v>2</v>
      </c>
      <c r="D78" s="6">
        <v>258</v>
      </c>
      <c r="E78" s="8">
        <v>21.876000000000001</v>
      </c>
      <c r="F78" s="6">
        <v>1</v>
      </c>
      <c r="G78" s="6">
        <v>2</v>
      </c>
      <c r="H78" s="11">
        <v>11</v>
      </c>
      <c r="I78" s="6">
        <v>1</v>
      </c>
      <c r="J78" s="11">
        <v>271</v>
      </c>
    </row>
    <row r="79" spans="1:19" ht="15.95" customHeight="1">
      <c r="A79" s="6">
        <v>714</v>
      </c>
      <c r="B79" s="6">
        <v>2</v>
      </c>
      <c r="C79" s="6">
        <v>2</v>
      </c>
      <c r="D79" s="6">
        <v>213</v>
      </c>
      <c r="E79" s="8">
        <v>16.634999390000001</v>
      </c>
      <c r="F79" s="6">
        <v>1</v>
      </c>
      <c r="G79" s="6">
        <v>2</v>
      </c>
      <c r="H79" s="11" t="s">
        <v>20</v>
      </c>
      <c r="I79" s="6">
        <v>1</v>
      </c>
      <c r="J79" s="11">
        <v>210</v>
      </c>
    </row>
    <row r="80" spans="1:19" ht="15.95" customHeight="1">
      <c r="A80" s="6">
        <v>729</v>
      </c>
      <c r="B80" s="6">
        <v>2</v>
      </c>
      <c r="C80" s="6">
        <v>2</v>
      </c>
      <c r="D80" s="6">
        <v>45</v>
      </c>
      <c r="F80" s="6">
        <v>2</v>
      </c>
      <c r="G80" s="6">
        <v>2</v>
      </c>
      <c r="H80" s="11" t="s">
        <v>27</v>
      </c>
      <c r="I80" s="6">
        <v>2</v>
      </c>
      <c r="J80" s="11">
        <v>49</v>
      </c>
    </row>
    <row r="81" spans="1:19" ht="15.95" customHeight="1">
      <c r="A81" s="6">
        <v>87</v>
      </c>
      <c r="B81" s="6">
        <v>2</v>
      </c>
      <c r="C81" s="6">
        <v>2</v>
      </c>
      <c r="D81" s="6">
        <v>234</v>
      </c>
      <c r="E81" s="8">
        <v>20.92201099</v>
      </c>
      <c r="F81" s="6">
        <v>1</v>
      </c>
      <c r="G81" s="6">
        <v>2</v>
      </c>
      <c r="H81" s="11">
        <v>11</v>
      </c>
      <c r="I81" s="6">
        <v>1</v>
      </c>
      <c r="J81" s="11">
        <v>265</v>
      </c>
      <c r="K81" s="17" t="s">
        <v>32</v>
      </c>
      <c r="M81" s="6">
        <v>21</v>
      </c>
      <c r="N81" s="6">
        <v>22</v>
      </c>
      <c r="O81" s="6">
        <f>22-5</f>
        <v>17</v>
      </c>
    </row>
    <row r="82" spans="1:19" ht="15.95" customHeight="1">
      <c r="A82" s="6">
        <v>715</v>
      </c>
      <c r="B82" s="6">
        <v>2</v>
      </c>
      <c r="C82" s="6">
        <v>16</v>
      </c>
      <c r="D82" s="6">
        <v>44</v>
      </c>
      <c r="F82" s="6">
        <v>2</v>
      </c>
      <c r="G82" s="6">
        <v>16</v>
      </c>
      <c r="H82" s="11" t="s">
        <v>27</v>
      </c>
      <c r="I82" s="6">
        <v>2</v>
      </c>
      <c r="J82" s="11">
        <v>44</v>
      </c>
    </row>
    <row r="83" spans="1:19" ht="15.95" customHeight="1">
      <c r="A83" s="6">
        <v>88</v>
      </c>
      <c r="B83" s="6">
        <v>2</v>
      </c>
      <c r="C83" s="6">
        <v>1</v>
      </c>
      <c r="D83" s="6">
        <v>240</v>
      </c>
      <c r="E83" s="8">
        <v>18.449010990000001</v>
      </c>
      <c r="F83" s="6">
        <v>1</v>
      </c>
      <c r="G83" s="6">
        <v>1</v>
      </c>
      <c r="H83" s="11">
        <v>11</v>
      </c>
      <c r="I83" s="6">
        <v>1</v>
      </c>
      <c r="J83" s="11">
        <v>240</v>
      </c>
    </row>
    <row r="84" spans="1:19" ht="15.95" customHeight="1">
      <c r="A84" s="6">
        <v>90</v>
      </c>
      <c r="B84" s="6">
        <v>2</v>
      </c>
      <c r="C84" s="6">
        <v>2</v>
      </c>
      <c r="D84" s="6">
        <v>236</v>
      </c>
      <c r="E84" s="8">
        <v>18.73699817</v>
      </c>
      <c r="F84" s="6">
        <v>1</v>
      </c>
      <c r="G84" s="6">
        <v>2</v>
      </c>
      <c r="H84" s="11">
        <v>11</v>
      </c>
      <c r="I84" s="6">
        <v>1</v>
      </c>
      <c r="J84" s="11">
        <v>231</v>
      </c>
    </row>
    <row r="85" spans="1:19" ht="15.95" customHeight="1">
      <c r="A85" s="6">
        <v>89</v>
      </c>
      <c r="B85" s="6">
        <v>2</v>
      </c>
      <c r="C85" s="6">
        <v>1</v>
      </c>
      <c r="D85" s="6">
        <v>292</v>
      </c>
      <c r="E85" s="8">
        <v>22.530012209999999</v>
      </c>
      <c r="F85" s="6">
        <v>1</v>
      </c>
      <c r="G85" s="6">
        <v>1</v>
      </c>
      <c r="H85" s="11">
        <v>11</v>
      </c>
      <c r="I85" s="6">
        <v>1</v>
      </c>
      <c r="J85" s="11">
        <v>315</v>
      </c>
    </row>
    <row r="86" spans="1:19" ht="15.95" customHeight="1">
      <c r="A86" s="6">
        <v>92</v>
      </c>
      <c r="B86" s="6">
        <v>2</v>
      </c>
      <c r="C86" s="6">
        <v>1</v>
      </c>
      <c r="D86" s="6">
        <v>342</v>
      </c>
      <c r="E86" s="8">
        <v>21.536999999999999</v>
      </c>
      <c r="F86" s="6">
        <v>1</v>
      </c>
      <c r="G86" s="6">
        <v>1</v>
      </c>
      <c r="H86" s="11" t="s">
        <v>21</v>
      </c>
      <c r="I86" s="6">
        <v>2</v>
      </c>
      <c r="J86" s="11">
        <v>333</v>
      </c>
      <c r="K86" s="17" t="s">
        <v>32</v>
      </c>
      <c r="M86" s="6">
        <v>25</v>
      </c>
      <c r="N86" s="6">
        <v>24</v>
      </c>
      <c r="O86" s="6">
        <f>25-16</f>
        <v>9</v>
      </c>
    </row>
    <row r="87" spans="1:19" ht="15.95" customHeight="1">
      <c r="A87" s="6">
        <v>91</v>
      </c>
      <c r="B87" s="6">
        <v>2</v>
      </c>
      <c r="C87" s="6">
        <v>1</v>
      </c>
      <c r="D87" s="6">
        <v>223</v>
      </c>
      <c r="F87" s="6">
        <v>2</v>
      </c>
      <c r="G87" s="6">
        <v>1</v>
      </c>
      <c r="H87" s="11">
        <v>22</v>
      </c>
      <c r="I87" s="6">
        <v>4</v>
      </c>
      <c r="J87" s="11">
        <v>191</v>
      </c>
    </row>
    <row r="88" spans="1:19" ht="15.95" customHeight="1">
      <c r="A88" s="6">
        <v>93</v>
      </c>
      <c r="B88" s="6">
        <v>2</v>
      </c>
      <c r="C88" s="6">
        <v>1</v>
      </c>
      <c r="D88" s="6">
        <v>248</v>
      </c>
      <c r="E88" s="8">
        <v>18.52400488</v>
      </c>
      <c r="F88" s="6">
        <v>1</v>
      </c>
      <c r="G88" s="6">
        <v>1</v>
      </c>
      <c r="H88" s="11" t="s">
        <v>21</v>
      </c>
      <c r="I88" s="6">
        <v>2</v>
      </c>
      <c r="J88" s="11">
        <v>259</v>
      </c>
      <c r="K88" s="17" t="s">
        <v>32</v>
      </c>
      <c r="M88" s="6">
        <v>20</v>
      </c>
      <c r="N88" s="6">
        <v>19</v>
      </c>
      <c r="O88" s="6">
        <f>19-14.5</f>
        <v>4.5</v>
      </c>
    </row>
    <row r="89" spans="1:19" ht="15.95" customHeight="1">
      <c r="A89" s="6">
        <v>94</v>
      </c>
      <c r="B89" s="6">
        <v>2</v>
      </c>
      <c r="C89" s="6">
        <v>1</v>
      </c>
      <c r="D89" s="6">
        <v>254</v>
      </c>
      <c r="E89" s="8">
        <v>19.795009159999999</v>
      </c>
      <c r="F89" s="6">
        <v>1</v>
      </c>
      <c r="G89" s="6">
        <v>1</v>
      </c>
      <c r="H89" s="11">
        <v>11</v>
      </c>
      <c r="I89" s="6">
        <v>2</v>
      </c>
      <c r="J89" s="11">
        <v>266</v>
      </c>
    </row>
    <row r="90" spans="1:19" ht="15.95" customHeight="1">
      <c r="A90" s="6">
        <v>95</v>
      </c>
      <c r="B90" s="6">
        <v>2</v>
      </c>
      <c r="C90" s="6">
        <v>1</v>
      </c>
      <c r="D90" s="6">
        <v>220</v>
      </c>
      <c r="E90" s="8">
        <v>19.902012209999999</v>
      </c>
      <c r="F90" s="6">
        <v>1</v>
      </c>
      <c r="G90" s="6">
        <v>1</v>
      </c>
      <c r="H90" s="11">
        <v>11</v>
      </c>
      <c r="I90" s="6">
        <v>2</v>
      </c>
      <c r="J90" s="11">
        <v>235</v>
      </c>
    </row>
    <row r="91" spans="1:19" ht="15.95" customHeight="1">
      <c r="A91" s="6">
        <v>99</v>
      </c>
      <c r="B91" s="6">
        <v>2</v>
      </c>
      <c r="C91" s="6">
        <v>1</v>
      </c>
      <c r="D91" s="6">
        <v>267</v>
      </c>
      <c r="E91" s="8">
        <v>20.823997559999999</v>
      </c>
      <c r="F91" s="6">
        <v>1</v>
      </c>
      <c r="G91" s="6">
        <v>1</v>
      </c>
      <c r="H91" s="11">
        <v>11</v>
      </c>
      <c r="I91" s="6">
        <v>2</v>
      </c>
      <c r="J91" s="11">
        <v>275</v>
      </c>
    </row>
    <row r="92" spans="1:19" ht="15.95" customHeight="1">
      <c r="A92" s="6">
        <v>98</v>
      </c>
      <c r="B92" s="6">
        <v>2</v>
      </c>
      <c r="C92" s="6">
        <v>1</v>
      </c>
      <c r="D92" s="6">
        <v>243</v>
      </c>
      <c r="E92" s="8">
        <v>21.117003050000001</v>
      </c>
      <c r="F92" s="6">
        <v>1</v>
      </c>
      <c r="G92" s="6">
        <v>1</v>
      </c>
      <c r="H92" s="11" t="s">
        <v>21</v>
      </c>
      <c r="I92" s="6">
        <v>2</v>
      </c>
      <c r="J92" s="11">
        <v>237</v>
      </c>
      <c r="K92" s="15" t="s">
        <v>33</v>
      </c>
      <c r="M92" s="6">
        <v>20</v>
      </c>
      <c r="N92" s="6">
        <v>22</v>
      </c>
      <c r="O92" s="6">
        <f>22-16</f>
        <v>6</v>
      </c>
      <c r="Q92" s="6">
        <v>2.4</v>
      </c>
      <c r="R92" s="6">
        <f>22-21.5</f>
        <v>0.5</v>
      </c>
      <c r="S92" s="6">
        <v>53</v>
      </c>
    </row>
    <row r="93" spans="1:19" ht="15.95" customHeight="1">
      <c r="A93" s="6">
        <v>134</v>
      </c>
      <c r="B93" s="6">
        <v>2</v>
      </c>
      <c r="C93" s="6">
        <v>1</v>
      </c>
      <c r="D93" s="6">
        <v>284</v>
      </c>
      <c r="E93" s="8">
        <v>21.382003659999999</v>
      </c>
      <c r="F93" s="6">
        <v>1</v>
      </c>
      <c r="G93" s="6">
        <v>1</v>
      </c>
      <c r="H93" s="11">
        <v>11</v>
      </c>
      <c r="I93" s="6">
        <v>2</v>
      </c>
      <c r="J93" s="11">
        <v>300</v>
      </c>
    </row>
    <row r="94" spans="1:19" ht="15.95" customHeight="1">
      <c r="A94" s="6">
        <v>136</v>
      </c>
      <c r="B94" s="6">
        <v>2</v>
      </c>
      <c r="C94" s="6">
        <v>1</v>
      </c>
      <c r="D94" s="6">
        <v>239</v>
      </c>
      <c r="E94" s="8">
        <v>19.384009769999999</v>
      </c>
      <c r="F94" s="6">
        <v>1</v>
      </c>
      <c r="G94" s="6">
        <v>1</v>
      </c>
      <c r="H94" s="11">
        <v>11</v>
      </c>
      <c r="I94" s="6">
        <v>2</v>
      </c>
      <c r="J94" s="11">
        <v>241</v>
      </c>
    </row>
    <row r="95" spans="1:19" ht="15.95" customHeight="1">
      <c r="A95" s="6">
        <v>727</v>
      </c>
      <c r="B95" s="6">
        <v>2</v>
      </c>
      <c r="C95" s="6">
        <v>2</v>
      </c>
      <c r="D95" s="6">
        <v>102</v>
      </c>
      <c r="F95" s="6">
        <v>2</v>
      </c>
      <c r="G95" s="6">
        <v>2</v>
      </c>
      <c r="H95" s="11">
        <v>11</v>
      </c>
      <c r="I95" s="6">
        <v>2</v>
      </c>
      <c r="J95" s="11">
        <v>114</v>
      </c>
    </row>
    <row r="96" spans="1:19" ht="15.95" customHeight="1">
      <c r="A96" s="6">
        <v>722</v>
      </c>
      <c r="B96" s="6">
        <v>2</v>
      </c>
      <c r="C96" s="6">
        <v>2</v>
      </c>
      <c r="D96" s="6">
        <v>31</v>
      </c>
      <c r="E96" s="8">
        <v>0</v>
      </c>
      <c r="F96" s="6">
        <v>2</v>
      </c>
      <c r="G96" s="6">
        <v>2</v>
      </c>
      <c r="H96" s="11">
        <v>11</v>
      </c>
      <c r="I96" s="6">
        <v>2</v>
      </c>
      <c r="J96" s="11">
        <v>33</v>
      </c>
      <c r="K96" s="15" t="s">
        <v>33</v>
      </c>
      <c r="M96" s="6">
        <v>0</v>
      </c>
      <c r="N96" s="6">
        <v>2.2999999999999998</v>
      </c>
      <c r="O96" s="6">
        <f>2.3-0.5</f>
        <v>1.7999999999999998</v>
      </c>
      <c r="Q96" s="6">
        <v>0.4</v>
      </c>
      <c r="R96" s="6">
        <f>2.3-2</f>
        <v>0.29999999999999982</v>
      </c>
      <c r="S96" s="6">
        <v>10</v>
      </c>
    </row>
    <row r="97" spans="1:20" ht="15.95" customHeight="1">
      <c r="A97" s="6">
        <v>723</v>
      </c>
      <c r="B97" s="6">
        <v>2</v>
      </c>
      <c r="C97" s="6">
        <v>3</v>
      </c>
      <c r="D97" s="6">
        <v>75</v>
      </c>
      <c r="F97" s="6">
        <v>2</v>
      </c>
      <c r="G97" s="6">
        <v>3</v>
      </c>
      <c r="H97" s="11">
        <v>11</v>
      </c>
      <c r="I97" s="6">
        <v>2</v>
      </c>
      <c r="J97" s="11">
        <v>77</v>
      </c>
    </row>
    <row r="98" spans="1:20" ht="15.95" customHeight="1">
      <c r="A98" s="6">
        <v>102</v>
      </c>
      <c r="B98" s="6">
        <v>2</v>
      </c>
      <c r="C98" s="6">
        <v>1</v>
      </c>
      <c r="D98" s="6">
        <v>183</v>
      </c>
      <c r="E98" s="8">
        <v>19.1800061</v>
      </c>
      <c r="F98" s="6">
        <v>1</v>
      </c>
      <c r="G98" s="6">
        <v>1</v>
      </c>
      <c r="H98" s="11" t="s">
        <v>21</v>
      </c>
      <c r="I98" s="6">
        <v>2</v>
      </c>
      <c r="J98" s="11">
        <v>184</v>
      </c>
    </row>
    <row r="99" spans="1:20" ht="15.95" customHeight="1">
      <c r="A99" s="6">
        <v>724</v>
      </c>
      <c r="B99" s="6">
        <v>2</v>
      </c>
      <c r="C99" s="6">
        <v>2</v>
      </c>
      <c r="D99" s="6">
        <v>55</v>
      </c>
      <c r="F99" s="6">
        <v>2</v>
      </c>
      <c r="G99" s="6">
        <v>2</v>
      </c>
      <c r="H99" s="11">
        <v>11</v>
      </c>
      <c r="I99" s="6">
        <v>2</v>
      </c>
      <c r="J99" s="11">
        <v>73</v>
      </c>
    </row>
    <row r="100" spans="1:20" ht="15.95" customHeight="1">
      <c r="A100" s="6">
        <v>726</v>
      </c>
      <c r="B100" s="6">
        <v>2</v>
      </c>
      <c r="C100" s="6">
        <v>6</v>
      </c>
      <c r="D100" s="6">
        <v>44</v>
      </c>
      <c r="F100" s="6">
        <v>2</v>
      </c>
      <c r="G100" s="6">
        <v>6</v>
      </c>
      <c r="H100" s="11" t="s">
        <v>22</v>
      </c>
      <c r="I100" s="6">
        <v>2</v>
      </c>
      <c r="J100" s="11">
        <v>39</v>
      </c>
      <c r="T100" s="9" t="s">
        <v>23</v>
      </c>
    </row>
    <row r="101" spans="1:20" ht="15.95" customHeight="1">
      <c r="A101" s="6">
        <v>138</v>
      </c>
      <c r="B101" s="6">
        <v>2</v>
      </c>
      <c r="C101" s="6">
        <v>1</v>
      </c>
      <c r="D101" s="6">
        <v>297</v>
      </c>
      <c r="E101" s="8">
        <v>23.324999999999999</v>
      </c>
      <c r="F101" s="6">
        <v>1</v>
      </c>
      <c r="G101" s="6">
        <v>1</v>
      </c>
      <c r="H101" s="11">
        <v>11</v>
      </c>
      <c r="I101" s="6">
        <v>2</v>
      </c>
      <c r="J101" s="11">
        <v>307</v>
      </c>
      <c r="K101" s="17" t="s">
        <v>33</v>
      </c>
      <c r="M101" s="6">
        <v>25</v>
      </c>
      <c r="N101" s="6">
        <v>24</v>
      </c>
      <c r="O101" s="6">
        <f>24-13</f>
        <v>11</v>
      </c>
      <c r="P101" s="6">
        <v>6</v>
      </c>
      <c r="Q101" s="6">
        <v>2.5</v>
      </c>
      <c r="R101" s="6">
        <f>24-22</f>
        <v>2</v>
      </c>
      <c r="S101" s="6">
        <v>51</v>
      </c>
    </row>
    <row r="102" spans="1:20" ht="15.95" customHeight="1">
      <c r="A102" s="6">
        <v>140</v>
      </c>
      <c r="B102" s="6">
        <v>2</v>
      </c>
      <c r="C102" s="6">
        <v>1</v>
      </c>
      <c r="D102" s="6">
        <v>255</v>
      </c>
      <c r="E102" s="8">
        <v>21.698004879999999</v>
      </c>
      <c r="F102" s="6">
        <v>1</v>
      </c>
      <c r="G102" s="6">
        <v>1</v>
      </c>
      <c r="H102" s="11" t="s">
        <v>21</v>
      </c>
      <c r="I102" s="6">
        <v>2</v>
      </c>
      <c r="J102" s="11">
        <v>252</v>
      </c>
    </row>
    <row r="103" spans="1:20" ht="15.95" customHeight="1">
      <c r="A103" s="6">
        <v>725</v>
      </c>
      <c r="B103" s="6">
        <v>2</v>
      </c>
      <c r="C103" s="6">
        <v>2</v>
      </c>
      <c r="D103" s="6">
        <v>73</v>
      </c>
      <c r="F103" s="6">
        <v>2</v>
      </c>
      <c r="G103" s="6">
        <v>2</v>
      </c>
      <c r="H103" s="11">
        <v>14</v>
      </c>
      <c r="I103" s="6">
        <v>2</v>
      </c>
      <c r="J103" s="11">
        <v>79</v>
      </c>
      <c r="T103" s="9" t="s">
        <v>24</v>
      </c>
    </row>
    <row r="104" spans="1:20" ht="15.95" customHeight="1">
      <c r="A104" s="6">
        <v>142</v>
      </c>
      <c r="B104" s="6">
        <v>2</v>
      </c>
      <c r="C104" s="6">
        <v>1</v>
      </c>
      <c r="D104" s="6">
        <v>232</v>
      </c>
      <c r="E104" s="8">
        <v>20.40199878</v>
      </c>
      <c r="F104" s="6">
        <v>1</v>
      </c>
      <c r="G104" s="6">
        <v>1</v>
      </c>
      <c r="H104" s="11">
        <v>11</v>
      </c>
      <c r="I104" s="6">
        <v>1</v>
      </c>
      <c r="J104" s="11">
        <v>257</v>
      </c>
    </row>
    <row r="105" spans="1:20" ht="15.95" customHeight="1">
      <c r="A105" s="6">
        <v>74</v>
      </c>
      <c r="B105" s="6">
        <v>3</v>
      </c>
      <c r="C105" s="6">
        <v>2</v>
      </c>
      <c r="D105" s="6">
        <v>199</v>
      </c>
      <c r="E105" s="8">
        <v>17.27200122</v>
      </c>
      <c r="F105" s="6">
        <v>1</v>
      </c>
      <c r="G105" s="6">
        <v>2</v>
      </c>
      <c r="H105" s="11">
        <v>11</v>
      </c>
      <c r="I105" s="6">
        <v>1</v>
      </c>
      <c r="J105" s="11">
        <v>201</v>
      </c>
      <c r="K105" s="15" t="s">
        <v>33</v>
      </c>
      <c r="M105" s="6">
        <v>17</v>
      </c>
      <c r="N105" s="6">
        <v>19</v>
      </c>
      <c r="O105" s="6">
        <f>19-3.5</f>
        <v>15.5</v>
      </c>
      <c r="Q105" s="6">
        <v>1.2</v>
      </c>
      <c r="R105" s="6">
        <f>19-17</f>
        <v>2</v>
      </c>
      <c r="S105" s="6">
        <v>49</v>
      </c>
    </row>
    <row r="106" spans="1:20" ht="15.95" customHeight="1">
      <c r="A106" s="6">
        <v>75</v>
      </c>
      <c r="B106" s="6">
        <v>3</v>
      </c>
      <c r="C106" s="6">
        <v>2</v>
      </c>
      <c r="D106" s="6">
        <v>297</v>
      </c>
      <c r="E106" s="8">
        <v>21.969012209999999</v>
      </c>
      <c r="F106" s="6">
        <v>1</v>
      </c>
      <c r="G106" s="6">
        <v>2</v>
      </c>
      <c r="H106" s="11">
        <v>11</v>
      </c>
      <c r="I106" s="6">
        <v>1</v>
      </c>
      <c r="J106" s="11">
        <v>310</v>
      </c>
      <c r="K106" s="15" t="s">
        <v>33</v>
      </c>
      <c r="M106" s="6">
        <v>25</v>
      </c>
      <c r="N106" s="6">
        <v>23</v>
      </c>
      <c r="O106" s="6">
        <f>23-3</f>
        <v>20</v>
      </c>
      <c r="Q106" s="6">
        <v>1.4</v>
      </c>
      <c r="R106" s="6">
        <f>23-21</f>
        <v>2</v>
      </c>
      <c r="S106" s="6">
        <v>55</v>
      </c>
    </row>
    <row r="107" spans="1:20" ht="15.95" customHeight="1">
      <c r="A107" s="6">
        <v>76</v>
      </c>
      <c r="B107" s="6">
        <v>3</v>
      </c>
      <c r="C107" s="6">
        <v>2</v>
      </c>
      <c r="D107" s="6">
        <v>190</v>
      </c>
      <c r="E107" s="8">
        <v>15.97700122</v>
      </c>
      <c r="F107" s="6">
        <v>1</v>
      </c>
      <c r="G107" s="6">
        <v>2</v>
      </c>
      <c r="H107" s="11">
        <v>12</v>
      </c>
      <c r="I107" s="6">
        <v>2</v>
      </c>
      <c r="J107" s="11">
        <v>189</v>
      </c>
      <c r="T107" s="9" t="s">
        <v>25</v>
      </c>
    </row>
    <row r="108" spans="1:20" ht="15.95" customHeight="1">
      <c r="A108" s="6">
        <v>111</v>
      </c>
      <c r="B108" s="6">
        <v>3</v>
      </c>
      <c r="C108" s="6">
        <v>1</v>
      </c>
      <c r="D108" s="6">
        <v>207</v>
      </c>
      <c r="E108" s="8">
        <v>19.974</v>
      </c>
      <c r="F108" s="6">
        <v>1</v>
      </c>
      <c r="G108" s="6">
        <v>1</v>
      </c>
      <c r="H108" s="11">
        <v>11</v>
      </c>
      <c r="I108" s="6">
        <v>2</v>
      </c>
      <c r="J108" s="11">
        <v>213</v>
      </c>
      <c r="K108" s="15" t="s">
        <v>33</v>
      </c>
      <c r="M108" s="6">
        <v>17</v>
      </c>
      <c r="N108" s="6">
        <v>22</v>
      </c>
      <c r="O108" s="6">
        <f>22-15</f>
        <v>7</v>
      </c>
      <c r="Q108" s="6">
        <v>2.4</v>
      </c>
      <c r="R108" s="6">
        <f>22-20</f>
        <v>2</v>
      </c>
      <c r="S108" s="6">
        <v>53</v>
      </c>
    </row>
    <row r="109" spans="1:20" ht="15.95" customHeight="1">
      <c r="A109" s="6">
        <v>78</v>
      </c>
      <c r="B109" s="6">
        <v>3</v>
      </c>
      <c r="C109" s="6">
        <v>2</v>
      </c>
      <c r="D109" s="6">
        <v>247</v>
      </c>
      <c r="E109" s="8">
        <v>21.42599878</v>
      </c>
      <c r="F109" s="6">
        <v>1</v>
      </c>
      <c r="G109" s="6">
        <v>2</v>
      </c>
      <c r="H109" s="11">
        <v>11</v>
      </c>
      <c r="I109" s="6">
        <v>1</v>
      </c>
      <c r="J109" s="11">
        <v>252</v>
      </c>
    </row>
    <row r="110" spans="1:20" ht="15.95" customHeight="1">
      <c r="A110" s="6">
        <v>114</v>
      </c>
      <c r="B110" s="6">
        <v>3</v>
      </c>
      <c r="C110" s="6">
        <v>1</v>
      </c>
      <c r="D110" s="6">
        <v>173</v>
      </c>
      <c r="E110" s="8">
        <v>18.624997560000001</v>
      </c>
      <c r="F110" s="6">
        <v>1</v>
      </c>
      <c r="G110" s="6">
        <v>1</v>
      </c>
      <c r="H110" s="11" t="s">
        <v>21</v>
      </c>
      <c r="I110" s="6">
        <v>2</v>
      </c>
      <c r="J110" s="11">
        <v>171</v>
      </c>
    </row>
    <row r="111" spans="1:20" ht="15.95" customHeight="1">
      <c r="A111" s="6">
        <v>79</v>
      </c>
      <c r="B111" s="6">
        <v>3</v>
      </c>
      <c r="C111" s="6">
        <v>2</v>
      </c>
      <c r="D111" s="6">
        <v>273</v>
      </c>
      <c r="E111" s="8">
        <v>22.825008539999999</v>
      </c>
      <c r="F111" s="6">
        <v>1</v>
      </c>
      <c r="G111" s="6">
        <v>2</v>
      </c>
      <c r="H111" s="11">
        <v>11</v>
      </c>
      <c r="I111" s="6">
        <v>1</v>
      </c>
      <c r="J111" s="11">
        <v>290</v>
      </c>
    </row>
    <row r="112" spans="1:20" ht="15.95" customHeight="1">
      <c r="A112" s="6">
        <v>116</v>
      </c>
      <c r="B112" s="6">
        <v>3</v>
      </c>
      <c r="C112" s="6">
        <v>1</v>
      </c>
      <c r="D112" s="6">
        <v>212</v>
      </c>
      <c r="E112" s="8">
        <v>20.300003050000001</v>
      </c>
      <c r="F112" s="6">
        <v>1</v>
      </c>
      <c r="G112" s="6">
        <v>1</v>
      </c>
      <c r="H112" s="11">
        <v>11</v>
      </c>
      <c r="I112" s="6">
        <v>2</v>
      </c>
      <c r="J112" s="11">
        <v>222</v>
      </c>
    </row>
    <row r="113" spans="1:20" ht="15.95" customHeight="1">
      <c r="A113" s="6">
        <v>119</v>
      </c>
      <c r="B113" s="6">
        <v>3</v>
      </c>
      <c r="C113" s="6">
        <v>1</v>
      </c>
      <c r="D113" s="6">
        <v>220</v>
      </c>
      <c r="F113" s="6">
        <v>2</v>
      </c>
      <c r="G113" s="6">
        <v>1</v>
      </c>
      <c r="H113" s="11">
        <v>22</v>
      </c>
      <c r="I113" s="6">
        <v>4</v>
      </c>
      <c r="J113" s="11">
        <v>205</v>
      </c>
    </row>
    <row r="114" spans="1:20" ht="15.95" customHeight="1">
      <c r="A114" s="6">
        <v>83</v>
      </c>
      <c r="B114" s="6">
        <v>3</v>
      </c>
      <c r="C114" s="6">
        <v>1</v>
      </c>
      <c r="D114" s="6">
        <v>187</v>
      </c>
      <c r="E114" s="8">
        <v>19.479998169999998</v>
      </c>
      <c r="F114" s="6">
        <v>1</v>
      </c>
      <c r="G114" s="6">
        <v>1</v>
      </c>
      <c r="H114" s="11" t="s">
        <v>21</v>
      </c>
      <c r="I114" s="6">
        <v>2</v>
      </c>
      <c r="J114" s="11">
        <v>185</v>
      </c>
    </row>
    <row r="115" spans="1:20" ht="15.95" customHeight="1">
      <c r="A115" s="6">
        <v>82</v>
      </c>
      <c r="B115" s="6">
        <v>3</v>
      </c>
      <c r="C115" s="6">
        <v>1</v>
      </c>
      <c r="D115" s="6">
        <v>199</v>
      </c>
      <c r="E115" s="8">
        <v>18.90600061</v>
      </c>
      <c r="F115" s="6">
        <v>1</v>
      </c>
      <c r="G115" s="6">
        <v>1</v>
      </c>
      <c r="H115" s="11" t="s">
        <v>21</v>
      </c>
      <c r="I115" s="6">
        <v>2</v>
      </c>
      <c r="J115" s="11">
        <v>198</v>
      </c>
      <c r="K115" s="17" t="s">
        <v>32</v>
      </c>
      <c r="M115" s="6">
        <v>15</v>
      </c>
      <c r="N115" s="6">
        <v>20</v>
      </c>
      <c r="O115" s="6">
        <f>20-13.5</f>
        <v>6.5</v>
      </c>
    </row>
    <row r="116" spans="1:20" ht="15.95" customHeight="1">
      <c r="A116" s="6">
        <v>118</v>
      </c>
      <c r="B116" s="6">
        <v>3</v>
      </c>
      <c r="C116" s="6">
        <v>1</v>
      </c>
      <c r="D116" s="6">
        <v>120</v>
      </c>
      <c r="E116" s="8">
        <v>18.45499878</v>
      </c>
      <c r="F116" s="6">
        <v>1</v>
      </c>
      <c r="G116" s="6">
        <v>1</v>
      </c>
      <c r="H116" s="11">
        <v>11</v>
      </c>
      <c r="I116" s="6">
        <v>2</v>
      </c>
      <c r="J116" s="11">
        <v>194</v>
      </c>
      <c r="K116" s="15" t="s">
        <v>33</v>
      </c>
      <c r="M116" s="6">
        <v>15</v>
      </c>
      <c r="N116" s="6">
        <v>20</v>
      </c>
      <c r="O116" s="6">
        <f>20-14</f>
        <v>6</v>
      </c>
      <c r="Q116" s="6">
        <v>1.6</v>
      </c>
      <c r="R116" s="6">
        <f>20-19</f>
        <v>1</v>
      </c>
      <c r="S116" s="6">
        <v>52</v>
      </c>
    </row>
    <row r="117" spans="1:20" ht="15.95" customHeight="1">
      <c r="A117" s="6">
        <v>84</v>
      </c>
      <c r="B117" s="6">
        <v>3</v>
      </c>
      <c r="C117" s="6">
        <v>1</v>
      </c>
      <c r="D117" s="6">
        <v>240</v>
      </c>
      <c r="E117" s="8">
        <v>20.657011600000001</v>
      </c>
      <c r="F117" s="6">
        <v>1</v>
      </c>
      <c r="G117" s="6">
        <v>1</v>
      </c>
      <c r="H117" s="11">
        <v>12</v>
      </c>
      <c r="I117" s="6">
        <v>2</v>
      </c>
      <c r="J117" s="11">
        <v>250</v>
      </c>
      <c r="T117" s="9" t="s">
        <v>25</v>
      </c>
    </row>
    <row r="118" spans="1:20" ht="15.95" customHeight="1">
      <c r="A118" s="6">
        <v>122</v>
      </c>
      <c r="B118" s="6">
        <v>3</v>
      </c>
      <c r="C118" s="6">
        <v>1</v>
      </c>
      <c r="D118" s="6">
        <v>255</v>
      </c>
      <c r="E118" s="8">
        <v>22.063004880000001</v>
      </c>
      <c r="F118" s="6">
        <v>1</v>
      </c>
      <c r="G118" s="6">
        <v>1</v>
      </c>
      <c r="H118" s="11" t="s">
        <v>21</v>
      </c>
      <c r="I118" s="6">
        <v>1</v>
      </c>
      <c r="J118" s="11">
        <v>257</v>
      </c>
    </row>
    <row r="119" spans="1:20" ht="15.95" customHeight="1">
      <c r="A119" s="6">
        <v>120</v>
      </c>
      <c r="B119" s="6">
        <v>3</v>
      </c>
      <c r="C119" s="6">
        <v>1</v>
      </c>
      <c r="D119" s="6">
        <v>185</v>
      </c>
      <c r="E119" s="8">
        <v>17.305003660000001</v>
      </c>
      <c r="F119" s="6">
        <v>1</v>
      </c>
      <c r="G119" s="6">
        <v>1</v>
      </c>
      <c r="H119" s="11" t="s">
        <v>26</v>
      </c>
      <c r="I119" s="6">
        <v>2</v>
      </c>
      <c r="J119" s="11">
        <v>178</v>
      </c>
    </row>
    <row r="120" spans="1:20" ht="15.95" customHeight="1">
      <c r="A120" s="6">
        <v>732</v>
      </c>
      <c r="B120" s="6">
        <v>3</v>
      </c>
      <c r="C120" s="6">
        <v>16</v>
      </c>
      <c r="D120" s="6">
        <v>44</v>
      </c>
      <c r="F120" s="6">
        <v>2</v>
      </c>
      <c r="G120" s="6">
        <v>16</v>
      </c>
      <c r="H120" s="11">
        <v>11</v>
      </c>
      <c r="I120" s="6">
        <v>2</v>
      </c>
      <c r="J120" s="11">
        <v>45</v>
      </c>
    </row>
    <row r="121" spans="1:20" ht="15.95" customHeight="1">
      <c r="A121" s="6">
        <v>728</v>
      </c>
      <c r="B121" s="6">
        <v>3</v>
      </c>
      <c r="C121" s="6">
        <v>2</v>
      </c>
      <c r="D121" s="6">
        <v>41</v>
      </c>
      <c r="F121" s="6">
        <v>2</v>
      </c>
      <c r="G121" s="6">
        <v>2</v>
      </c>
      <c r="H121" s="11">
        <v>11</v>
      </c>
      <c r="I121" s="6">
        <v>2</v>
      </c>
      <c r="J121" s="11">
        <v>55</v>
      </c>
    </row>
    <row r="122" spans="1:20" ht="15.95" customHeight="1">
      <c r="A122" s="6">
        <v>126</v>
      </c>
      <c r="B122" s="6">
        <v>3</v>
      </c>
      <c r="C122" s="6">
        <v>1</v>
      </c>
      <c r="D122" s="6">
        <v>215</v>
      </c>
      <c r="E122" s="8">
        <v>20.90400854</v>
      </c>
      <c r="F122" s="6">
        <v>1</v>
      </c>
      <c r="G122" s="6">
        <v>1</v>
      </c>
      <c r="H122" s="11" t="s">
        <v>21</v>
      </c>
      <c r="I122" s="6">
        <v>1</v>
      </c>
      <c r="J122" s="11">
        <v>205</v>
      </c>
    </row>
    <row r="123" spans="1:20" ht="15.95" customHeight="1">
      <c r="A123" s="6">
        <v>127</v>
      </c>
      <c r="B123" s="6">
        <v>3</v>
      </c>
      <c r="C123" s="6">
        <v>2</v>
      </c>
      <c r="D123" s="6">
        <v>241</v>
      </c>
      <c r="E123" s="8">
        <v>18.582006710000002</v>
      </c>
      <c r="F123" s="6">
        <v>1</v>
      </c>
      <c r="G123" s="6">
        <v>2</v>
      </c>
      <c r="H123" s="11">
        <v>11</v>
      </c>
      <c r="I123" s="6">
        <v>1</v>
      </c>
      <c r="J123" s="11">
        <v>248</v>
      </c>
      <c r="K123" s="17" t="s">
        <v>32</v>
      </c>
      <c r="M123" s="6">
        <v>20</v>
      </c>
      <c r="N123" s="6">
        <v>20</v>
      </c>
      <c r="O123" s="6">
        <f>20-7</f>
        <v>13</v>
      </c>
    </row>
    <row r="124" spans="1:20" ht="15.95" customHeight="1">
      <c r="A124" s="6">
        <v>125</v>
      </c>
      <c r="B124" s="6">
        <v>3</v>
      </c>
      <c r="C124" s="6">
        <v>2</v>
      </c>
      <c r="D124" s="6">
        <v>266</v>
      </c>
      <c r="E124" s="8">
        <v>20.0810061</v>
      </c>
      <c r="F124" s="6">
        <v>1</v>
      </c>
      <c r="G124" s="6">
        <v>2</v>
      </c>
      <c r="H124" s="11">
        <v>11</v>
      </c>
      <c r="I124" s="6">
        <v>1</v>
      </c>
      <c r="J124" s="11">
        <v>265</v>
      </c>
    </row>
    <row r="125" spans="1:20" ht="15.95" customHeight="1">
      <c r="A125" s="6">
        <v>129</v>
      </c>
      <c r="B125" s="6">
        <v>3</v>
      </c>
      <c r="C125" s="6">
        <v>1</v>
      </c>
      <c r="D125" s="6">
        <v>220</v>
      </c>
      <c r="E125" s="8">
        <v>20.77700488</v>
      </c>
      <c r="F125" s="6">
        <v>1</v>
      </c>
      <c r="G125" s="6">
        <v>1</v>
      </c>
      <c r="H125" s="11">
        <v>11</v>
      </c>
      <c r="I125" s="6">
        <v>2</v>
      </c>
      <c r="J125" s="11">
        <v>225</v>
      </c>
      <c r="K125" s="15" t="s">
        <v>33</v>
      </c>
      <c r="M125" s="6">
        <v>18</v>
      </c>
      <c r="N125" s="6">
        <v>22</v>
      </c>
      <c r="O125" s="6">
        <f>22-14</f>
        <v>8</v>
      </c>
      <c r="Q125" s="6">
        <v>2.6</v>
      </c>
      <c r="R125" s="6">
        <f>22-20</f>
        <v>2</v>
      </c>
      <c r="S125" s="6">
        <v>52</v>
      </c>
    </row>
    <row r="126" spans="1:20" ht="15.95" customHeight="1">
      <c r="A126" s="6">
        <v>128</v>
      </c>
      <c r="B126" s="6">
        <v>3</v>
      </c>
      <c r="C126" s="6">
        <v>1</v>
      </c>
      <c r="D126" s="6">
        <v>254</v>
      </c>
      <c r="E126" s="8">
        <v>22.6130061</v>
      </c>
      <c r="F126" s="6">
        <v>1</v>
      </c>
      <c r="G126" s="6">
        <v>1</v>
      </c>
      <c r="H126" s="11">
        <v>11</v>
      </c>
      <c r="I126" s="6">
        <v>2</v>
      </c>
      <c r="J126" s="11">
        <v>268</v>
      </c>
    </row>
    <row r="127" spans="1:20" ht="15.95" customHeight="1">
      <c r="A127" s="6">
        <v>153</v>
      </c>
      <c r="B127" s="6">
        <v>3</v>
      </c>
      <c r="C127" s="6">
        <v>1</v>
      </c>
      <c r="D127" s="6">
        <v>225</v>
      </c>
      <c r="F127" s="6">
        <v>2</v>
      </c>
      <c r="G127" s="6">
        <v>1</v>
      </c>
      <c r="H127" s="11">
        <v>22</v>
      </c>
      <c r="I127" s="6">
        <v>4</v>
      </c>
      <c r="J127" s="11">
        <v>202</v>
      </c>
    </row>
    <row r="128" spans="1:20" ht="15.95" customHeight="1">
      <c r="A128" s="6">
        <v>130</v>
      </c>
      <c r="B128" s="6">
        <v>3</v>
      </c>
      <c r="C128" s="6">
        <v>1</v>
      </c>
      <c r="D128" s="6">
        <v>225</v>
      </c>
      <c r="F128" s="6">
        <v>2</v>
      </c>
      <c r="G128" s="6">
        <v>1</v>
      </c>
      <c r="H128" s="11">
        <v>22</v>
      </c>
      <c r="I128" s="6">
        <v>4</v>
      </c>
      <c r="J128" s="11">
        <v>190</v>
      </c>
    </row>
    <row r="129" spans="1:19" ht="15.95" customHeight="1">
      <c r="A129" s="6">
        <v>154</v>
      </c>
      <c r="B129" s="6">
        <v>3</v>
      </c>
      <c r="C129" s="6">
        <v>2</v>
      </c>
      <c r="D129" s="6">
        <v>310</v>
      </c>
      <c r="E129" s="8">
        <v>21.100010990000001</v>
      </c>
      <c r="F129" s="6">
        <v>1</v>
      </c>
      <c r="G129" s="6">
        <v>2</v>
      </c>
      <c r="H129" s="11">
        <v>11</v>
      </c>
      <c r="I129" s="6">
        <v>1</v>
      </c>
      <c r="J129" s="11">
        <v>325</v>
      </c>
    </row>
    <row r="130" spans="1:19" ht="15.95" customHeight="1">
      <c r="A130" s="6">
        <v>131</v>
      </c>
      <c r="B130" s="6">
        <v>3</v>
      </c>
      <c r="C130" s="6">
        <v>1</v>
      </c>
      <c r="D130" s="6">
        <v>235</v>
      </c>
      <c r="E130" s="8">
        <v>19.601008539999999</v>
      </c>
      <c r="F130" s="6">
        <v>1</v>
      </c>
      <c r="G130" s="6">
        <v>1</v>
      </c>
      <c r="H130" s="11">
        <v>11</v>
      </c>
      <c r="I130" s="6">
        <v>1</v>
      </c>
      <c r="J130" s="11">
        <v>249</v>
      </c>
    </row>
    <row r="131" spans="1:19" ht="15.95" customHeight="1">
      <c r="A131" s="6">
        <v>734</v>
      </c>
      <c r="B131" s="6">
        <v>3</v>
      </c>
      <c r="C131" s="6">
        <v>2</v>
      </c>
      <c r="D131" s="6">
        <v>64</v>
      </c>
      <c r="F131" s="6">
        <v>2</v>
      </c>
      <c r="G131" s="6">
        <v>2</v>
      </c>
      <c r="H131" s="11" t="s">
        <v>27</v>
      </c>
      <c r="I131" s="6">
        <v>2</v>
      </c>
      <c r="J131" s="11">
        <v>62</v>
      </c>
    </row>
    <row r="132" spans="1:19" ht="15.95" customHeight="1">
      <c r="A132" s="6">
        <v>132</v>
      </c>
      <c r="B132" s="6">
        <v>3</v>
      </c>
      <c r="C132" s="6">
        <v>1</v>
      </c>
      <c r="D132" s="6">
        <v>222</v>
      </c>
      <c r="E132" s="8">
        <v>19.93100488</v>
      </c>
      <c r="F132" s="6">
        <v>1</v>
      </c>
      <c r="G132" s="6">
        <v>1</v>
      </c>
      <c r="H132" s="11" t="s">
        <v>21</v>
      </c>
      <c r="I132" s="6">
        <v>1</v>
      </c>
      <c r="J132" s="11">
        <v>230</v>
      </c>
      <c r="K132" s="17" t="s">
        <v>33</v>
      </c>
      <c r="M132" s="6">
        <v>19</v>
      </c>
      <c r="N132" s="6">
        <v>21</v>
      </c>
      <c r="O132" s="6">
        <f>21-10</f>
        <v>11</v>
      </c>
      <c r="P132" s="6">
        <v>10</v>
      </c>
      <c r="Q132" s="6">
        <v>2</v>
      </c>
      <c r="R132" s="6">
        <f>21-19</f>
        <v>2</v>
      </c>
      <c r="S132" s="6">
        <v>56</v>
      </c>
    </row>
    <row r="133" spans="1:19" ht="15.95" customHeight="1">
      <c r="A133" s="6">
        <v>133</v>
      </c>
      <c r="B133" s="6">
        <v>3</v>
      </c>
      <c r="C133" s="6">
        <v>1</v>
      </c>
      <c r="D133" s="6">
        <v>209</v>
      </c>
      <c r="E133" s="8">
        <v>18.729005489999999</v>
      </c>
      <c r="F133" s="6">
        <v>1</v>
      </c>
      <c r="G133" s="6">
        <v>1</v>
      </c>
      <c r="H133" s="11">
        <v>22</v>
      </c>
      <c r="I133" s="6">
        <v>4</v>
      </c>
      <c r="J133" s="11">
        <v>206</v>
      </c>
    </row>
    <row r="134" spans="1:19" ht="15.95" customHeight="1">
      <c r="A134" s="6">
        <v>735</v>
      </c>
      <c r="B134" s="6">
        <v>3</v>
      </c>
      <c r="C134" s="6">
        <v>16</v>
      </c>
      <c r="D134" s="6">
        <v>55</v>
      </c>
      <c r="F134" s="6">
        <v>2</v>
      </c>
      <c r="G134" s="6">
        <v>16</v>
      </c>
      <c r="H134" s="11">
        <v>11</v>
      </c>
      <c r="I134" s="6">
        <v>2</v>
      </c>
      <c r="J134" s="11">
        <v>68</v>
      </c>
    </row>
    <row r="135" spans="1:19" ht="15.95" customHeight="1">
      <c r="A135" s="6">
        <v>155</v>
      </c>
      <c r="B135" s="6">
        <v>3</v>
      </c>
      <c r="C135" s="6">
        <v>2</v>
      </c>
      <c r="D135" s="6">
        <v>207</v>
      </c>
      <c r="E135" s="8">
        <v>12.074006710000001</v>
      </c>
      <c r="F135" s="6">
        <v>2</v>
      </c>
      <c r="G135" s="6">
        <v>2</v>
      </c>
      <c r="H135" s="11">
        <v>22</v>
      </c>
      <c r="I135" s="6">
        <v>4</v>
      </c>
      <c r="J135" s="11">
        <v>203</v>
      </c>
    </row>
    <row r="136" spans="1:19" ht="15.95" customHeight="1">
      <c r="A136" s="6">
        <v>135</v>
      </c>
      <c r="B136" s="6">
        <v>3</v>
      </c>
      <c r="C136" s="6">
        <v>1</v>
      </c>
      <c r="D136" s="6">
        <v>202</v>
      </c>
      <c r="E136" s="8">
        <v>20.281007320000001</v>
      </c>
      <c r="F136" s="6">
        <v>1</v>
      </c>
      <c r="G136" s="6">
        <v>1</v>
      </c>
      <c r="H136" s="11">
        <v>11</v>
      </c>
      <c r="I136" s="6">
        <v>2</v>
      </c>
      <c r="J136" s="11">
        <v>225</v>
      </c>
    </row>
    <row r="137" spans="1:19" ht="15.95" customHeight="1">
      <c r="A137" s="6">
        <v>156</v>
      </c>
      <c r="B137" s="6">
        <v>3</v>
      </c>
      <c r="C137" s="6">
        <v>2</v>
      </c>
      <c r="D137" s="6">
        <v>186</v>
      </c>
      <c r="E137" s="8">
        <v>19.952006099999998</v>
      </c>
      <c r="F137" s="6">
        <v>1</v>
      </c>
      <c r="G137" s="6">
        <v>2</v>
      </c>
      <c r="H137" s="11">
        <v>11</v>
      </c>
      <c r="I137" s="6">
        <v>2</v>
      </c>
      <c r="J137" s="11">
        <v>191</v>
      </c>
    </row>
    <row r="138" spans="1:19" ht="15.95" customHeight="1">
      <c r="A138" s="6">
        <v>137</v>
      </c>
      <c r="B138" s="6">
        <v>3</v>
      </c>
      <c r="C138" s="6">
        <v>1</v>
      </c>
      <c r="D138" s="6">
        <v>271</v>
      </c>
      <c r="E138" s="8">
        <v>19.71999817</v>
      </c>
      <c r="F138" s="6">
        <v>1</v>
      </c>
      <c r="G138" s="6">
        <v>1</v>
      </c>
      <c r="H138" s="11">
        <v>11</v>
      </c>
      <c r="I138" s="6">
        <v>1</v>
      </c>
      <c r="J138" s="11">
        <v>264</v>
      </c>
    </row>
    <row r="139" spans="1:19" ht="15.95" customHeight="1">
      <c r="A139" s="6">
        <v>157</v>
      </c>
      <c r="B139" s="6">
        <v>3</v>
      </c>
      <c r="C139" s="6">
        <v>1</v>
      </c>
      <c r="D139" s="6">
        <v>228</v>
      </c>
      <c r="F139" s="6">
        <v>2</v>
      </c>
      <c r="G139" s="6">
        <v>1</v>
      </c>
      <c r="H139" s="11">
        <v>22</v>
      </c>
      <c r="I139" s="6">
        <v>4</v>
      </c>
      <c r="J139" s="11">
        <v>196</v>
      </c>
    </row>
    <row r="140" spans="1:19" ht="15.95" customHeight="1">
      <c r="A140" s="6">
        <v>139</v>
      </c>
      <c r="B140" s="6">
        <v>3</v>
      </c>
      <c r="C140" s="6">
        <v>2</v>
      </c>
      <c r="D140" s="6">
        <v>251</v>
      </c>
      <c r="E140" s="8">
        <v>20.128000610000001</v>
      </c>
      <c r="F140" s="6">
        <v>1</v>
      </c>
      <c r="G140" s="6">
        <v>2</v>
      </c>
      <c r="H140" s="11">
        <v>11</v>
      </c>
      <c r="I140" s="6">
        <v>1</v>
      </c>
      <c r="J140" s="11">
        <v>270</v>
      </c>
    </row>
    <row r="141" spans="1:19" ht="15.95" customHeight="1">
      <c r="A141" s="6">
        <v>158</v>
      </c>
      <c r="B141" s="6">
        <v>3</v>
      </c>
      <c r="C141" s="6">
        <v>1</v>
      </c>
      <c r="D141" s="6">
        <v>286</v>
      </c>
      <c r="E141" s="8">
        <v>13.93501099</v>
      </c>
      <c r="F141" s="6">
        <v>2</v>
      </c>
      <c r="G141" s="6">
        <v>1</v>
      </c>
      <c r="H141" s="11">
        <v>22</v>
      </c>
      <c r="I141" s="6">
        <v>4</v>
      </c>
      <c r="J141" s="11">
        <v>279</v>
      </c>
    </row>
    <row r="142" spans="1:19" ht="15.95" customHeight="1">
      <c r="A142" s="6">
        <v>141</v>
      </c>
      <c r="B142" s="6">
        <v>3</v>
      </c>
      <c r="C142" s="6">
        <v>1</v>
      </c>
      <c r="D142" s="6">
        <v>215</v>
      </c>
      <c r="E142" s="8">
        <v>19.637011600000001</v>
      </c>
      <c r="F142" s="6">
        <v>1</v>
      </c>
      <c r="G142" s="6">
        <v>1</v>
      </c>
      <c r="H142" s="11" t="s">
        <v>21</v>
      </c>
      <c r="I142" s="6">
        <v>1</v>
      </c>
      <c r="J142" s="11">
        <v>229</v>
      </c>
    </row>
    <row r="143" spans="1:19" ht="15.95" customHeight="1">
      <c r="A143" s="6">
        <v>159</v>
      </c>
      <c r="B143" s="6">
        <v>3</v>
      </c>
      <c r="C143" s="6">
        <v>2</v>
      </c>
      <c r="D143" s="6">
        <v>281</v>
      </c>
      <c r="E143" s="8">
        <v>21.303000000000001</v>
      </c>
      <c r="F143" s="6">
        <v>1</v>
      </c>
      <c r="G143" s="6">
        <v>2</v>
      </c>
      <c r="H143" s="11">
        <v>11</v>
      </c>
      <c r="I143" s="6">
        <v>1</v>
      </c>
      <c r="J143" s="11">
        <v>300</v>
      </c>
    </row>
    <row r="144" spans="1:19" ht="15.95" customHeight="1">
      <c r="A144" s="6">
        <v>730</v>
      </c>
      <c r="B144" s="6">
        <v>4</v>
      </c>
      <c r="C144" s="6">
        <v>2</v>
      </c>
      <c r="D144" s="6">
        <v>44</v>
      </c>
      <c r="F144" s="6">
        <v>2</v>
      </c>
      <c r="G144" s="6">
        <v>2</v>
      </c>
      <c r="H144" s="11" t="s">
        <v>27</v>
      </c>
      <c r="I144" s="6">
        <v>2</v>
      </c>
      <c r="J144" s="11">
        <v>46</v>
      </c>
    </row>
    <row r="145" spans="1:19" ht="15.95" customHeight="1">
      <c r="A145" s="6">
        <v>112</v>
      </c>
      <c r="B145" s="6">
        <v>4</v>
      </c>
      <c r="C145" s="6">
        <v>1</v>
      </c>
      <c r="D145" s="6">
        <v>222</v>
      </c>
      <c r="F145" s="6">
        <v>2</v>
      </c>
      <c r="G145" s="6">
        <v>1</v>
      </c>
      <c r="H145" s="11">
        <v>22</v>
      </c>
      <c r="I145" s="6">
        <v>4</v>
      </c>
      <c r="J145" s="11">
        <v>201</v>
      </c>
    </row>
    <row r="146" spans="1:19" ht="15.95" customHeight="1">
      <c r="A146" s="6">
        <v>731</v>
      </c>
      <c r="B146" s="6">
        <v>4</v>
      </c>
      <c r="C146" s="6">
        <v>1</v>
      </c>
      <c r="D146" s="6">
        <v>157</v>
      </c>
      <c r="E146" s="8">
        <v>15.41300732</v>
      </c>
      <c r="F146" s="6">
        <v>2</v>
      </c>
      <c r="G146" s="6">
        <v>1</v>
      </c>
      <c r="H146" s="11" t="s">
        <v>26</v>
      </c>
      <c r="I146" s="6">
        <v>2</v>
      </c>
      <c r="J146" s="11">
        <v>156</v>
      </c>
      <c r="K146" s="17" t="s">
        <v>32</v>
      </c>
      <c r="M146" s="6">
        <v>10</v>
      </c>
      <c r="N146" s="6">
        <v>16</v>
      </c>
      <c r="O146" s="6">
        <f>16-14</f>
        <v>2</v>
      </c>
    </row>
    <row r="147" spans="1:19" ht="15.95" customHeight="1">
      <c r="A147" s="6">
        <v>144</v>
      </c>
      <c r="B147" s="6">
        <v>4</v>
      </c>
      <c r="C147" s="6">
        <v>1</v>
      </c>
      <c r="D147" s="6">
        <v>194</v>
      </c>
      <c r="E147" s="8">
        <v>19.285000610000001</v>
      </c>
      <c r="F147" s="6">
        <v>1</v>
      </c>
      <c r="G147" s="6">
        <v>1</v>
      </c>
      <c r="H147" s="11">
        <v>11</v>
      </c>
      <c r="I147" s="6">
        <v>2</v>
      </c>
      <c r="J147" s="11">
        <v>199</v>
      </c>
    </row>
    <row r="148" spans="1:19" ht="15.95" customHeight="1">
      <c r="A148" s="6">
        <v>113</v>
      </c>
      <c r="B148" s="6">
        <v>4</v>
      </c>
      <c r="C148" s="6">
        <v>1</v>
      </c>
      <c r="D148" s="6">
        <v>190</v>
      </c>
      <c r="E148" s="8">
        <v>19.168007930000002</v>
      </c>
      <c r="F148" s="6">
        <v>1</v>
      </c>
      <c r="G148" s="6">
        <v>1</v>
      </c>
      <c r="H148" s="11">
        <v>11</v>
      </c>
      <c r="I148" s="6">
        <v>2</v>
      </c>
      <c r="J148" s="11">
        <v>185</v>
      </c>
    </row>
    <row r="149" spans="1:19" ht="15.95" customHeight="1">
      <c r="A149" s="6">
        <v>115</v>
      </c>
      <c r="B149" s="6">
        <v>4</v>
      </c>
      <c r="C149" s="6">
        <v>1</v>
      </c>
      <c r="D149" s="6">
        <v>228</v>
      </c>
      <c r="E149" s="8">
        <v>19.390000610000001</v>
      </c>
      <c r="F149" s="6">
        <v>1</v>
      </c>
      <c r="G149" s="6">
        <v>1</v>
      </c>
      <c r="H149" s="11">
        <v>11</v>
      </c>
      <c r="I149" s="6">
        <v>1</v>
      </c>
      <c r="J149" s="11">
        <v>237</v>
      </c>
    </row>
    <row r="150" spans="1:19" ht="15.95" customHeight="1">
      <c r="A150" s="6">
        <v>146</v>
      </c>
      <c r="B150" s="6">
        <v>4</v>
      </c>
      <c r="C150" s="6">
        <v>1</v>
      </c>
      <c r="D150" s="6">
        <v>263</v>
      </c>
      <c r="E150" s="8">
        <v>20.784010989999999</v>
      </c>
      <c r="F150" s="6">
        <v>1</v>
      </c>
      <c r="G150" s="6">
        <v>1</v>
      </c>
      <c r="H150" s="11">
        <v>11</v>
      </c>
      <c r="I150" s="6">
        <v>1</v>
      </c>
      <c r="J150" s="11">
        <v>278</v>
      </c>
    </row>
    <row r="151" spans="1:19" ht="15.95" customHeight="1">
      <c r="A151" s="6">
        <v>117</v>
      </c>
      <c r="B151" s="6">
        <v>4</v>
      </c>
      <c r="C151" s="6">
        <v>1</v>
      </c>
      <c r="D151" s="6">
        <v>168</v>
      </c>
      <c r="E151" s="8">
        <v>18.124010989999999</v>
      </c>
      <c r="F151" s="6">
        <v>1</v>
      </c>
      <c r="G151" s="6">
        <v>1</v>
      </c>
      <c r="H151" s="11">
        <v>11</v>
      </c>
      <c r="I151" s="6">
        <v>2</v>
      </c>
      <c r="J151" s="11">
        <v>180</v>
      </c>
    </row>
    <row r="152" spans="1:19" ht="15.95" customHeight="1">
      <c r="A152" s="6">
        <v>148</v>
      </c>
      <c r="B152" s="6">
        <v>4</v>
      </c>
      <c r="C152" s="6">
        <v>1</v>
      </c>
      <c r="D152" s="6">
        <v>244</v>
      </c>
      <c r="E152" s="8">
        <v>21.7670116</v>
      </c>
      <c r="F152" s="6">
        <v>1</v>
      </c>
      <c r="G152" s="6">
        <v>1</v>
      </c>
      <c r="H152" s="11">
        <v>11</v>
      </c>
      <c r="I152" s="6">
        <v>2</v>
      </c>
      <c r="J152" s="11">
        <v>254</v>
      </c>
      <c r="K152" s="17" t="s">
        <v>33</v>
      </c>
      <c r="M152" s="6">
        <v>20</v>
      </c>
      <c r="N152" s="6">
        <v>22.5</v>
      </c>
      <c r="O152" s="6">
        <f>22.5-13</f>
        <v>9.5</v>
      </c>
      <c r="P152" s="6">
        <v>7</v>
      </c>
      <c r="Q152" s="6">
        <v>3.2</v>
      </c>
      <c r="R152" s="6">
        <f>22.5-21</f>
        <v>1.5</v>
      </c>
      <c r="S152" s="6">
        <v>52</v>
      </c>
    </row>
    <row r="153" spans="1:19" ht="15.95" customHeight="1">
      <c r="A153" s="6">
        <v>147</v>
      </c>
      <c r="B153" s="6">
        <v>4</v>
      </c>
      <c r="C153" s="6">
        <v>1</v>
      </c>
      <c r="D153" s="6">
        <v>235</v>
      </c>
      <c r="E153" s="8">
        <v>22.983007319999999</v>
      </c>
      <c r="F153" s="6">
        <v>1</v>
      </c>
      <c r="G153" s="6">
        <v>1</v>
      </c>
      <c r="H153" s="11">
        <v>11</v>
      </c>
      <c r="I153" s="6">
        <v>1</v>
      </c>
      <c r="J153" s="11">
        <v>230</v>
      </c>
    </row>
    <row r="154" spans="1:19" ht="15.95" customHeight="1">
      <c r="A154" s="6">
        <v>149</v>
      </c>
      <c r="B154" s="6">
        <v>4</v>
      </c>
      <c r="C154" s="6">
        <v>1</v>
      </c>
      <c r="D154" s="6">
        <v>204</v>
      </c>
      <c r="E154" s="8">
        <v>20.601008539999999</v>
      </c>
      <c r="F154" s="6">
        <v>1</v>
      </c>
      <c r="G154" s="6">
        <v>1</v>
      </c>
      <c r="H154" s="11">
        <v>11</v>
      </c>
      <c r="I154" s="6">
        <v>2</v>
      </c>
      <c r="J154" s="11">
        <v>208</v>
      </c>
    </row>
    <row r="155" spans="1:19" ht="15.95" customHeight="1">
      <c r="A155" s="6">
        <v>121</v>
      </c>
      <c r="B155" s="6">
        <v>4</v>
      </c>
      <c r="C155" s="6">
        <v>1</v>
      </c>
      <c r="D155" s="6">
        <v>237</v>
      </c>
      <c r="E155" s="8">
        <v>21.748998780000001</v>
      </c>
      <c r="F155" s="6">
        <v>1</v>
      </c>
      <c r="G155" s="6">
        <v>1</v>
      </c>
      <c r="H155" s="11">
        <v>11</v>
      </c>
      <c r="I155" s="6">
        <v>1</v>
      </c>
      <c r="J155" s="11">
        <v>244</v>
      </c>
    </row>
    <row r="156" spans="1:19" ht="15.95" customHeight="1">
      <c r="A156" s="6">
        <v>150</v>
      </c>
      <c r="B156" s="6">
        <v>4</v>
      </c>
      <c r="C156" s="6">
        <v>1</v>
      </c>
      <c r="D156" s="6">
        <v>198</v>
      </c>
      <c r="F156" s="6">
        <v>2</v>
      </c>
      <c r="G156" s="6">
        <v>1</v>
      </c>
      <c r="H156" s="11">
        <v>22</v>
      </c>
      <c r="I156" s="6">
        <v>4</v>
      </c>
      <c r="J156" s="11">
        <v>180</v>
      </c>
    </row>
    <row r="157" spans="1:19" ht="15.95" customHeight="1">
      <c r="A157" s="6">
        <v>123</v>
      </c>
      <c r="B157" s="6">
        <v>4</v>
      </c>
      <c r="C157" s="6">
        <v>1</v>
      </c>
      <c r="D157" s="6">
        <v>193</v>
      </c>
      <c r="E157" s="8">
        <v>20.588004269999999</v>
      </c>
      <c r="F157" s="6">
        <v>1</v>
      </c>
      <c r="G157" s="6">
        <v>1</v>
      </c>
      <c r="H157" s="11">
        <v>11</v>
      </c>
      <c r="I157" s="6">
        <v>2</v>
      </c>
      <c r="J157" s="11">
        <v>199</v>
      </c>
      <c r="K157" s="15" t="s">
        <v>33</v>
      </c>
      <c r="M157" s="6">
        <v>17</v>
      </c>
      <c r="N157" s="6">
        <v>21</v>
      </c>
      <c r="O157" s="6">
        <f>21-15</f>
        <v>6</v>
      </c>
      <c r="Q157" s="6">
        <v>2</v>
      </c>
      <c r="R157" s="6">
        <f>21-19.5</f>
        <v>1.5</v>
      </c>
      <c r="S157" s="6">
        <v>50</v>
      </c>
    </row>
    <row r="158" spans="1:19" ht="15.95" customHeight="1">
      <c r="A158" s="6">
        <v>151</v>
      </c>
      <c r="B158" s="6">
        <v>4</v>
      </c>
      <c r="C158" s="6">
        <v>1</v>
      </c>
      <c r="D158" s="6">
        <v>211</v>
      </c>
      <c r="F158" s="6">
        <v>2</v>
      </c>
      <c r="G158" s="6">
        <v>1</v>
      </c>
      <c r="H158" s="11">
        <v>22</v>
      </c>
      <c r="I158" s="6">
        <v>4</v>
      </c>
      <c r="J158" s="11">
        <v>193</v>
      </c>
    </row>
    <row r="159" spans="1:19" ht="15.95" customHeight="1">
      <c r="A159" s="6">
        <v>124</v>
      </c>
      <c r="B159" s="6">
        <v>4</v>
      </c>
      <c r="C159" s="6">
        <v>2</v>
      </c>
      <c r="D159" s="6">
        <v>246</v>
      </c>
      <c r="E159" s="8">
        <v>21.06700854</v>
      </c>
      <c r="F159" s="6">
        <v>1</v>
      </c>
      <c r="G159" s="6">
        <v>2</v>
      </c>
      <c r="H159" s="11">
        <v>11</v>
      </c>
      <c r="I159" s="6">
        <v>1</v>
      </c>
      <c r="J159" s="11">
        <v>253</v>
      </c>
      <c r="K159" s="15" t="s">
        <v>33</v>
      </c>
      <c r="M159" s="6">
        <v>23</v>
      </c>
      <c r="N159" s="6">
        <v>22.5</v>
      </c>
      <c r="O159" s="6">
        <f>22.5-6</f>
        <v>16.5</v>
      </c>
      <c r="Q159" s="6">
        <v>2.2000000000000002</v>
      </c>
      <c r="R159" s="6">
        <f>22.5-21</f>
        <v>1.5</v>
      </c>
      <c r="S159" s="6">
        <v>54</v>
      </c>
    </row>
    <row r="160" spans="1:19" ht="15.95" customHeight="1">
      <c r="A160" s="6">
        <v>733</v>
      </c>
      <c r="B160" s="6">
        <v>4</v>
      </c>
      <c r="C160" s="6">
        <v>2</v>
      </c>
      <c r="D160" s="6">
        <v>56</v>
      </c>
      <c r="F160" s="6">
        <v>2</v>
      </c>
      <c r="G160" s="6">
        <v>2</v>
      </c>
      <c r="H160" s="11" t="s">
        <v>27</v>
      </c>
      <c r="I160" s="6">
        <v>2</v>
      </c>
      <c r="J160" s="11">
        <v>56</v>
      </c>
    </row>
    <row r="161" spans="1:10" ht="15.95" customHeight="1">
      <c r="A161" s="6">
        <v>152</v>
      </c>
      <c r="B161" s="6">
        <v>4</v>
      </c>
      <c r="C161" s="6">
        <v>2</v>
      </c>
      <c r="D161" s="6">
        <v>302</v>
      </c>
      <c r="E161" s="8">
        <v>23.667998780000001</v>
      </c>
      <c r="F161" s="6">
        <v>1</v>
      </c>
      <c r="G161" s="6">
        <v>2</v>
      </c>
      <c r="H161" s="11">
        <v>11</v>
      </c>
      <c r="I161" s="6">
        <v>1</v>
      </c>
      <c r="J161" s="11">
        <v>312</v>
      </c>
    </row>
    <row r="162" spans="1:10" ht="15.95" customHeight="1">
      <c r="A162" s="6">
        <v>145</v>
      </c>
      <c r="B162" s="6">
        <v>5</v>
      </c>
      <c r="C162" s="6">
        <v>2</v>
      </c>
      <c r="D162" s="6">
        <v>221</v>
      </c>
      <c r="E162" s="8">
        <v>21.08800549</v>
      </c>
      <c r="F162" s="6">
        <v>1</v>
      </c>
      <c r="G162" s="6">
        <v>2</v>
      </c>
      <c r="H162" s="11">
        <v>11</v>
      </c>
      <c r="I162" s="6">
        <v>1</v>
      </c>
      <c r="J162" s="11">
        <v>240</v>
      </c>
    </row>
    <row r="163" spans="1:10" ht="15.95" customHeight="1"/>
    <row r="164" spans="1:10" ht="15.95" customHeight="1"/>
    <row r="165" spans="1:10" ht="15.95" customHeight="1"/>
    <row r="166" spans="1:10" ht="15.95" customHeight="1"/>
    <row r="167" spans="1:10" ht="15.95" customHeight="1"/>
    <row r="168" spans="1:10" ht="15.95" customHeight="1"/>
    <row r="169" spans="1:10" ht="15.95" customHeight="1"/>
    <row r="170" spans="1:10" ht="15.95" customHeight="1"/>
    <row r="171" spans="1:10" ht="15.95" customHeight="1"/>
    <row r="172" spans="1:10" ht="15.95" customHeight="1"/>
    <row r="173" spans="1:10" ht="15.95" customHeight="1"/>
    <row r="174" spans="1:10" ht="15.95" customHeight="1"/>
    <row r="175" spans="1:10" ht="15.95" customHeight="1"/>
    <row r="176" spans="1:10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  <row r="296" ht="15.95" customHeight="1"/>
    <row r="297" ht="15.95" customHeight="1"/>
    <row r="298" ht="15.95" customHeight="1"/>
    <row r="299" ht="15.95" customHeight="1"/>
    <row r="300" ht="15.95" customHeight="1"/>
    <row r="301" ht="15.95" customHeight="1"/>
    <row r="302" ht="15.95" customHeight="1"/>
    <row r="303" ht="15.95" customHeight="1"/>
    <row r="304" ht="15.95" customHeight="1"/>
    <row r="305" ht="15.95" customHeight="1"/>
    <row r="306" ht="15.95" customHeight="1"/>
    <row r="307" ht="15.95" customHeight="1"/>
    <row r="308" ht="15.95" customHeight="1"/>
    <row r="309" ht="15.95" customHeight="1"/>
    <row r="310" ht="15.95" customHeight="1"/>
    <row r="311" ht="15.95" customHeight="1"/>
    <row r="312" ht="15.95" customHeight="1"/>
    <row r="313" ht="15.95" customHeight="1"/>
    <row r="314" ht="15.95" customHeight="1"/>
    <row r="315" ht="15.95" customHeight="1"/>
    <row r="316" ht="15.95" customHeight="1"/>
    <row r="317" ht="15.95" customHeight="1"/>
    <row r="318" ht="15.95" customHeight="1"/>
    <row r="319" ht="15.95" customHeight="1"/>
    <row r="320" ht="15.95" customHeight="1"/>
    <row r="321" ht="15.95" customHeight="1"/>
    <row r="322" ht="15.95" customHeight="1"/>
    <row r="323" ht="15.95" customHeight="1"/>
    <row r="324" ht="15.95" customHeight="1"/>
    <row r="325" ht="15.95" customHeight="1"/>
    <row r="326" ht="15.95" customHeight="1"/>
    <row r="327" ht="15.95" customHeight="1"/>
    <row r="328" ht="15.95" customHeight="1"/>
    <row r="329" ht="15.95" customHeight="1"/>
    <row r="330" ht="15.95" customHeight="1"/>
    <row r="331" ht="15.95" customHeight="1"/>
    <row r="332" ht="15.95" customHeight="1"/>
    <row r="333" ht="15.95" customHeight="1"/>
    <row r="334" ht="15.95" customHeight="1"/>
    <row r="335" ht="15.95" customHeight="1"/>
    <row r="336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.95" customHeight="1"/>
    <row r="348" ht="15.95" customHeight="1"/>
    <row r="349" ht="15.95" customHeight="1"/>
    <row r="350" ht="15.95" customHeight="1"/>
    <row r="351" ht="15.95" customHeight="1"/>
    <row r="352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.95" customHeight="1"/>
    <row r="365" ht="15.95" customHeight="1"/>
    <row r="366" ht="15.95" customHeight="1"/>
    <row r="367" ht="15.95" customHeight="1"/>
    <row r="368" ht="15.95" customHeight="1"/>
    <row r="369" ht="15.95" customHeight="1"/>
    <row r="370" ht="15.95" customHeight="1"/>
    <row r="371" ht="15.95" customHeight="1"/>
    <row r="372" ht="15.95" customHeight="1"/>
    <row r="373" ht="15.95" customHeight="1"/>
    <row r="374" ht="15.95" customHeight="1"/>
    <row r="375" ht="15.95" customHeight="1"/>
    <row r="376" ht="15.95" customHeight="1"/>
    <row r="377" ht="15.95" customHeight="1"/>
    <row r="378" ht="15.95" customHeight="1"/>
    <row r="379" ht="15.95" customHeight="1"/>
    <row r="380" ht="15.95" customHeight="1"/>
    <row r="381" ht="15.95" customHeight="1"/>
    <row r="382" ht="15.95" customHeight="1"/>
    <row r="383" ht="15.95" customHeight="1"/>
    <row r="384" ht="15.95" customHeight="1"/>
    <row r="385" ht="15.95" customHeight="1"/>
    <row r="386" ht="15.95" customHeight="1"/>
    <row r="387" ht="15.95" customHeight="1"/>
    <row r="388" ht="15.95" customHeight="1"/>
    <row r="389" ht="15.95" customHeight="1"/>
    <row r="390" ht="15.95" customHeight="1"/>
    <row r="391" ht="15.95" customHeight="1"/>
    <row r="392" ht="15.95" customHeight="1"/>
    <row r="393" ht="15.95" customHeight="1"/>
    <row r="394" ht="15.95" customHeight="1"/>
    <row r="395" ht="15.95" customHeight="1"/>
    <row r="396" ht="15.95" customHeight="1"/>
    <row r="397" ht="15.95" customHeight="1"/>
    <row r="398" ht="15.95" customHeight="1"/>
    <row r="399" ht="15.95" customHeight="1"/>
    <row r="400" ht="15.95" customHeight="1"/>
    <row r="401" ht="15.95" customHeight="1"/>
    <row r="402" ht="15.95" customHeight="1"/>
    <row r="403" ht="15.95" customHeight="1"/>
    <row r="404" ht="15.95" customHeight="1"/>
    <row r="405" ht="15.95" customHeight="1"/>
    <row r="406" ht="15.95" customHeight="1"/>
    <row r="407" ht="15.95" customHeight="1"/>
    <row r="408" ht="15.95" customHeight="1"/>
    <row r="409" ht="15.95" customHeight="1"/>
    <row r="410" ht="15.95" customHeight="1"/>
    <row r="411" ht="15.95" customHeight="1"/>
    <row r="412" ht="15.95" customHeight="1"/>
    <row r="413" ht="15.95" customHeight="1"/>
    <row r="414" ht="15.95" customHeight="1"/>
    <row r="415" ht="15.95" customHeight="1"/>
    <row r="416" ht="15.95" customHeight="1"/>
    <row r="417" ht="15.95" customHeight="1"/>
    <row r="418" ht="15.95" customHeight="1"/>
    <row r="419" ht="15.95" customHeight="1"/>
    <row r="420" ht="15.95" customHeight="1"/>
    <row r="421" ht="15.95" customHeight="1"/>
    <row r="422" ht="15.95" customHeight="1"/>
    <row r="423" ht="15.95" customHeight="1"/>
    <row r="424" ht="15.95" customHeight="1"/>
    <row r="425" ht="15.95" customHeight="1"/>
    <row r="426" ht="15.95" customHeight="1"/>
    <row r="427" ht="15.95" customHeight="1"/>
    <row r="428" ht="15.95" customHeight="1"/>
    <row r="429" ht="15.95" customHeight="1"/>
    <row r="430" ht="15.95" customHeight="1"/>
    <row r="431" ht="15.95" customHeight="1"/>
    <row r="432" ht="15.95" customHeight="1"/>
    <row r="433" ht="15.95" customHeight="1"/>
    <row r="434" ht="15.95" customHeight="1"/>
    <row r="435" ht="15.95" customHeight="1"/>
    <row r="436" ht="15.95" customHeight="1"/>
    <row r="437" ht="15.95" customHeight="1"/>
    <row r="438" ht="15.95" customHeight="1"/>
    <row r="439" ht="15.95" customHeight="1"/>
    <row r="440" ht="15.95" customHeight="1"/>
    <row r="441" ht="15.95" customHeight="1"/>
    <row r="442" ht="15.95" customHeight="1"/>
    <row r="443" ht="15.95" customHeight="1"/>
    <row r="444" ht="15.95" customHeight="1"/>
    <row r="445" ht="15.95" customHeight="1"/>
    <row r="446" ht="15.95" customHeight="1"/>
    <row r="447" ht="15.95" customHeight="1"/>
    <row r="448" ht="15.95" customHeight="1"/>
    <row r="449" ht="15.95" customHeight="1"/>
    <row r="450" ht="15.95" customHeight="1"/>
    <row r="451" ht="15.95" customHeight="1"/>
    <row r="452" ht="15.95" customHeight="1"/>
    <row r="453" ht="15.95" customHeight="1"/>
    <row r="454" ht="15.95" customHeight="1"/>
    <row r="455" ht="15.95" customHeight="1"/>
    <row r="456" ht="15.95" customHeight="1"/>
    <row r="457" ht="15.95" customHeight="1"/>
    <row r="458" ht="15.95" customHeight="1"/>
    <row r="459" ht="15.95" customHeight="1"/>
    <row r="460" ht="15.95" customHeight="1"/>
    <row r="461" ht="15.95" customHeight="1"/>
    <row r="462" ht="15.95" customHeight="1"/>
    <row r="463" ht="15.95" customHeight="1"/>
    <row r="464" ht="15.95" customHeight="1"/>
    <row r="465" ht="15.95" customHeight="1"/>
    <row r="466" ht="15.95" customHeight="1"/>
    <row r="467" ht="15.95" customHeight="1"/>
    <row r="468" ht="15.95" customHeight="1"/>
    <row r="469" ht="15.95" customHeight="1"/>
    <row r="470" ht="15.95" customHeight="1"/>
    <row r="471" ht="15.95" customHeight="1"/>
    <row r="472" ht="15.95" customHeight="1"/>
    <row r="473" ht="15.95" customHeight="1"/>
    <row r="474" ht="15.95" customHeight="1"/>
    <row r="475" ht="15.95" customHeight="1"/>
    <row r="476" ht="15.95" customHeight="1"/>
    <row r="477" ht="15.95" customHeight="1"/>
    <row r="478" ht="15.95" customHeight="1"/>
    <row r="479" ht="15.95" customHeight="1"/>
    <row r="480" ht="15.95" customHeight="1"/>
    <row r="481" ht="15.95" customHeight="1"/>
    <row r="482" ht="15.95" customHeight="1"/>
    <row r="483" ht="15.95" customHeight="1"/>
    <row r="484" ht="15.95" customHeight="1"/>
    <row r="485" ht="15.95" customHeight="1"/>
    <row r="486" ht="15.95" customHeight="1"/>
    <row r="487" ht="15.95" customHeight="1"/>
    <row r="488" ht="15.95" customHeight="1"/>
    <row r="489" ht="15.95" customHeight="1"/>
    <row r="490" ht="15.95" customHeight="1"/>
    <row r="491" ht="15.95" customHeight="1"/>
    <row r="492" ht="15.95" customHeight="1"/>
    <row r="493" ht="15.95" customHeight="1"/>
    <row r="494" ht="15.95" customHeight="1"/>
    <row r="495" ht="15.95" customHeight="1"/>
    <row r="496" ht="15.95" customHeight="1"/>
    <row r="497" ht="15.95" customHeight="1"/>
    <row r="498" ht="15.95" customHeight="1"/>
    <row r="499" ht="15.95" customHeight="1"/>
    <row r="500" ht="15.95" customHeight="1"/>
    <row r="501" ht="15.95" customHeight="1"/>
  </sheetData>
  <phoneticPr fontId="1" type="noConversion"/>
  <printOptions gridLines="1"/>
  <pageMargins left="0.39370078740157483" right="0.35433070866141736" top="0.55118110236220474" bottom="0.74803149606299213" header="0.31496062992125984" footer="0.31496062992125984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5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Ilkka</cp:lastModifiedBy>
  <cp:lastPrinted>2014-05-13T10:51:44Z</cp:lastPrinted>
  <dcterms:created xsi:type="dcterms:W3CDTF">2007-06-18T10:46:11Z</dcterms:created>
  <dcterms:modified xsi:type="dcterms:W3CDTF">2014-06-25T12:07:49Z</dcterms:modified>
</cp:coreProperties>
</file>