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45" windowWidth="13365" windowHeight="8955" activeTab="0"/>
  </bookViews>
  <sheets>
    <sheet name="1996ja2002mittaukset" sheetId="1" r:id="rId1"/>
    <sheet name="tarkistusotos" sheetId="2" r:id="rId2"/>
    <sheet name="tarkistusdata" sheetId="3" r:id="rId3"/>
    <sheet name="mahd_virheet" sheetId="4" r:id="rId4"/>
    <sheet name="CW2003" sheetId="5" r:id="rId5"/>
    <sheet name="Huomioita" sheetId="6" r:id="rId6"/>
  </sheets>
  <definedNames>
    <definedName name="_xlnm.Print_Titles" localSheetId="0">'1996ja2002mittaukset'!$1:$1</definedName>
  </definedNames>
  <calcPr fullCalcOnLoad="1"/>
</workbook>
</file>

<file path=xl/sharedStrings.xml><?xml version="1.0" encoding="utf-8"?>
<sst xmlns="http://schemas.openxmlformats.org/spreadsheetml/2006/main" count="653" uniqueCount="104">
  <si>
    <t>X</t>
  </si>
  <si>
    <t>Y</t>
  </si>
  <si>
    <t>Z</t>
  </si>
  <si>
    <t/>
  </si>
  <si>
    <t>Kelo</t>
  </si>
  <si>
    <t>d6</t>
  </si>
  <si>
    <t xml:space="preserve">h </t>
  </si>
  <si>
    <t>Et.</t>
  </si>
  <si>
    <t>Ast.</t>
  </si>
  <si>
    <t>Tyvil.</t>
  </si>
  <si>
    <t>Huom!</t>
  </si>
  <si>
    <t>NO</t>
  </si>
  <si>
    <t>Latval.</t>
  </si>
  <si>
    <t>Lisä</t>
  </si>
  <si>
    <t>d13_02</t>
  </si>
  <si>
    <t>latva kaartuu hieman</t>
  </si>
  <si>
    <t>kuollut</t>
  </si>
  <si>
    <t>ei löydy</t>
  </si>
  <si>
    <t>kaatunut</t>
  </si>
  <si>
    <t>tyvi mutkainen</t>
  </si>
  <si>
    <t>mitattu 15 m etäisyydeltä</t>
  </si>
  <si>
    <t>latva kaartuu</t>
  </si>
  <si>
    <t>kallellaan</t>
  </si>
  <si>
    <t>Strip</t>
  </si>
  <si>
    <t>SP</t>
  </si>
  <si>
    <t>Vertexillä mitattujen puiden mittausetäisyydet on merkitty maastolomakeisiin.</t>
  </si>
  <si>
    <t>V</t>
  </si>
  <si>
    <t>Puu hieman vinossa</t>
  </si>
  <si>
    <t xml:space="preserve">Kaartunut paljon </t>
  </si>
  <si>
    <t>Kuollut</t>
  </si>
  <si>
    <t>Latva vaihtunut</t>
  </si>
  <si>
    <t>Latva katkennut</t>
  </si>
  <si>
    <t>PITUUS</t>
  </si>
  <si>
    <t>Tark</t>
  </si>
  <si>
    <t>d13_v</t>
  </si>
  <si>
    <t>d13_u</t>
  </si>
  <si>
    <t>Näslund</t>
  </si>
  <si>
    <t>PituusNäslund</t>
  </si>
  <si>
    <t>Kaista</t>
  </si>
  <si>
    <t>PL</t>
  </si>
  <si>
    <t>D13_kasvu</t>
  </si>
  <si>
    <t>LU_u</t>
  </si>
  <si>
    <t>LU_v</t>
  </si>
  <si>
    <t>d13_t</t>
  </si>
  <si>
    <t>Et_t</t>
  </si>
  <si>
    <t>Ast_t</t>
  </si>
  <si>
    <t>Latval_t</t>
  </si>
  <si>
    <t>Tyvil_t</t>
  </si>
  <si>
    <t>Lisä_t</t>
  </si>
  <si>
    <t>PITUUS_t</t>
  </si>
  <si>
    <t>Et_u</t>
  </si>
  <si>
    <t>Ast_u</t>
  </si>
  <si>
    <t>Latval_u</t>
  </si>
  <si>
    <t>Tyvil_u</t>
  </si>
  <si>
    <t>Lisä_u</t>
  </si>
  <si>
    <t>PITUUS_u</t>
  </si>
  <si>
    <t>Tilastollinen laskenta</t>
  </si>
  <si>
    <t>Pituus</t>
  </si>
  <si>
    <t>Läpimitta</t>
  </si>
  <si>
    <t>Puu</t>
  </si>
  <si>
    <t>Alkup</t>
  </si>
  <si>
    <t>Ero</t>
  </si>
  <si>
    <t>haj.</t>
  </si>
  <si>
    <t>ka.</t>
  </si>
  <si>
    <t>stder</t>
  </si>
  <si>
    <t>LO 95</t>
  </si>
  <si>
    <t>UP 95</t>
  </si>
  <si>
    <t>t-test</t>
  </si>
  <si>
    <t>x</t>
  </si>
  <si>
    <t>y</t>
  </si>
  <si>
    <t>sijainti tarkistettava</t>
  </si>
  <si>
    <t>sijainti!</t>
  </si>
  <si>
    <t>Pituus_t</t>
  </si>
  <si>
    <t>LU</t>
  </si>
  <si>
    <t>h</t>
  </si>
  <si>
    <t>id</t>
  </si>
  <si>
    <t>ih</t>
  </si>
  <si>
    <t>KU</t>
  </si>
  <si>
    <t>KO</t>
  </si>
  <si>
    <t>MUU</t>
  </si>
  <si>
    <t>d13</t>
  </si>
  <si>
    <t>LU_96</t>
  </si>
  <si>
    <t>haarautuu kahdeksi n. 2 m korkeudessa. pitempi mitattu</t>
  </si>
  <si>
    <t>rungossa koroja. vino. tyvi vahingoittunut</t>
  </si>
  <si>
    <t>Rungossa mutka n. 0.5 m korkeudella</t>
  </si>
  <si>
    <t>latva haarainen. varsinainen latva katkennut</t>
  </si>
  <si>
    <t>kuolemaisillaan. latva kaartunut paljon</t>
  </si>
  <si>
    <t>Kaartunut jyrkästi. mitattu korkeus</t>
  </si>
  <si>
    <t>latva erittäin vino. riippuu</t>
  </si>
  <si>
    <t>kuollut. erittäin vinossa. mitattu aito pituus</t>
  </si>
  <si>
    <t>kuollut. latva katkennut</t>
  </si>
  <si>
    <t>kuollut. latva katkennut. latva 7.4 m</t>
  </si>
  <si>
    <t>kuollut. katkennut. latva 2.6 m</t>
  </si>
  <si>
    <t>Kuollut. kaatunut</t>
  </si>
  <si>
    <t>Huom</t>
  </si>
  <si>
    <t>Tiheää, vaikea mitata.</t>
  </si>
  <si>
    <t>Latvus vaikea erottaa viereisistä puista.</t>
  </si>
  <si>
    <r>
      <t>D</t>
    </r>
    <r>
      <rPr>
        <b/>
        <vertAlign val="subscript"/>
        <sz val="10"/>
        <rFont val="Arial"/>
        <family val="2"/>
      </rPr>
      <t>c(max)</t>
    </r>
  </si>
  <si>
    <r>
      <t>D</t>
    </r>
    <r>
      <rPr>
        <b/>
        <vertAlign val="subscript"/>
        <sz val="10"/>
        <rFont val="Arial"/>
        <family val="2"/>
      </rPr>
      <t>c(p)</t>
    </r>
  </si>
  <si>
    <r>
      <t>h</t>
    </r>
    <r>
      <rPr>
        <b/>
        <vertAlign val="subscript"/>
        <sz val="10"/>
        <rFont val="Arial"/>
        <family val="2"/>
      </rPr>
      <t>c</t>
    </r>
  </si>
  <si>
    <t>Kesäkuu 2003 Antti Mäkinen</t>
  </si>
  <si>
    <t>hc 2003</t>
  </si>
  <si>
    <t>CwM2003</t>
  </si>
  <si>
    <t>CwP2003</t>
  </si>
</sst>
</file>

<file path=xl/styles.xml><?xml version="1.0" encoding="utf-8"?>
<styleSheet xmlns="http://schemas.openxmlformats.org/spreadsheetml/2006/main">
  <numFmts count="21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13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.5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12">
    <cellStyle name="Normal" xfId="0"/>
    <cellStyle name="Comma" xfId="15"/>
    <cellStyle name="Comma [0]" xfId="16"/>
    <cellStyle name="Comma [0]_CW2003" xfId="17"/>
    <cellStyle name="Comma_CW2003" xfId="18"/>
    <cellStyle name="Currency" xfId="19"/>
    <cellStyle name="Currency [0]" xfId="20"/>
    <cellStyle name="Currency [0]_CW2003" xfId="21"/>
    <cellStyle name="Currency_CW2003" xfId="22"/>
    <cellStyle name="Followed Hyperlink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KU4 H &amp; d13 Check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Height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tarkistusotos!$J$28:$J$49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tarkistusotos!$K$28:$K$49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tarkistusotos!$R$28:$R$49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tarkistusotos!$S$28:$S$49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67066911"/>
        <c:axId val="66731288"/>
      </c:scatterChart>
      <c:valAx>
        <c:axId val="6706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731288"/>
        <c:crosses val="autoZero"/>
        <c:crossBetween val="midCat"/>
        <c:dispUnits/>
      </c:valAx>
      <c:valAx>
        <c:axId val="66731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70669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KU4 h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tarkistusdata!$B$3:$B$319</c:f>
              <c:numCache>
                <c:ptCount val="317"/>
                <c:pt idx="0">
                  <c:v>96</c:v>
                </c:pt>
                <c:pt idx="1">
                  <c:v>163</c:v>
                </c:pt>
                <c:pt idx="2">
                  <c:v>33</c:v>
                </c:pt>
                <c:pt idx="3">
                  <c:v>201</c:v>
                </c:pt>
                <c:pt idx="4">
                  <c:v>166</c:v>
                </c:pt>
                <c:pt idx="5">
                  <c:v>78</c:v>
                </c:pt>
                <c:pt idx="6">
                  <c:v>157</c:v>
                </c:pt>
                <c:pt idx="7">
                  <c:v>124</c:v>
                </c:pt>
                <c:pt idx="8">
                  <c:v>154</c:v>
                </c:pt>
                <c:pt idx="9">
                  <c:v>194</c:v>
                </c:pt>
                <c:pt idx="10">
                  <c:v>73</c:v>
                </c:pt>
                <c:pt idx="11">
                  <c:v>118</c:v>
                </c:pt>
                <c:pt idx="12">
                  <c:v>212</c:v>
                </c:pt>
                <c:pt idx="13">
                  <c:v>183</c:v>
                </c:pt>
                <c:pt idx="14">
                  <c:v>193</c:v>
                </c:pt>
                <c:pt idx="15">
                  <c:v>102</c:v>
                </c:pt>
                <c:pt idx="16">
                  <c:v>135</c:v>
                </c:pt>
                <c:pt idx="17">
                  <c:v>100</c:v>
                </c:pt>
                <c:pt idx="18">
                  <c:v>192</c:v>
                </c:pt>
                <c:pt idx="19">
                  <c:v>141</c:v>
                </c:pt>
                <c:pt idx="20">
                  <c:v>150</c:v>
                </c:pt>
                <c:pt idx="21">
                  <c:v>115</c:v>
                </c:pt>
                <c:pt idx="22">
                  <c:v>82</c:v>
                </c:pt>
                <c:pt idx="23">
                  <c:v>169</c:v>
                </c:pt>
                <c:pt idx="24">
                  <c:v>97</c:v>
                </c:pt>
                <c:pt idx="25">
                  <c:v>127</c:v>
                </c:pt>
                <c:pt idx="26">
                  <c:v>164</c:v>
                </c:pt>
                <c:pt idx="27">
                  <c:v>172</c:v>
                </c:pt>
                <c:pt idx="28">
                  <c:v>139</c:v>
                </c:pt>
                <c:pt idx="29">
                  <c:v>42</c:v>
                </c:pt>
                <c:pt idx="30">
                  <c:v>153</c:v>
                </c:pt>
                <c:pt idx="31">
                  <c:v>30</c:v>
                </c:pt>
                <c:pt idx="32">
                  <c:v>80</c:v>
                </c:pt>
                <c:pt idx="33">
                  <c:v>46</c:v>
                </c:pt>
                <c:pt idx="34">
                  <c:v>86</c:v>
                </c:pt>
                <c:pt idx="35">
                  <c:v>122</c:v>
                </c:pt>
                <c:pt idx="36">
                  <c:v>82</c:v>
                </c:pt>
                <c:pt idx="37">
                  <c:v>109</c:v>
                </c:pt>
                <c:pt idx="38">
                  <c:v>120</c:v>
                </c:pt>
                <c:pt idx="39">
                  <c:v>137</c:v>
                </c:pt>
                <c:pt idx="40">
                  <c:v>190</c:v>
                </c:pt>
                <c:pt idx="41">
                  <c:v>132</c:v>
                </c:pt>
                <c:pt idx="42">
                  <c:v>143</c:v>
                </c:pt>
                <c:pt idx="43">
                  <c:v>177</c:v>
                </c:pt>
                <c:pt idx="44">
                  <c:v>131</c:v>
                </c:pt>
                <c:pt idx="45">
                  <c:v>151</c:v>
                </c:pt>
                <c:pt idx="46">
                  <c:v>230</c:v>
                </c:pt>
                <c:pt idx="47">
                  <c:v>88</c:v>
                </c:pt>
                <c:pt idx="48">
                  <c:v>157</c:v>
                </c:pt>
                <c:pt idx="49">
                  <c:v>141</c:v>
                </c:pt>
                <c:pt idx="50">
                  <c:v>145</c:v>
                </c:pt>
                <c:pt idx="51">
                  <c:v>68</c:v>
                </c:pt>
                <c:pt idx="52">
                  <c:v>175</c:v>
                </c:pt>
                <c:pt idx="53">
                  <c:v>123</c:v>
                </c:pt>
                <c:pt idx="54">
                  <c:v>146</c:v>
                </c:pt>
                <c:pt idx="55">
                  <c:v>115</c:v>
                </c:pt>
                <c:pt idx="56">
                  <c:v>190</c:v>
                </c:pt>
                <c:pt idx="57">
                  <c:v>33</c:v>
                </c:pt>
                <c:pt idx="58">
                  <c:v>229</c:v>
                </c:pt>
                <c:pt idx="59">
                  <c:v>152</c:v>
                </c:pt>
                <c:pt idx="60">
                  <c:v>178</c:v>
                </c:pt>
                <c:pt idx="61">
                  <c:v>28</c:v>
                </c:pt>
                <c:pt idx="62">
                  <c:v>177</c:v>
                </c:pt>
                <c:pt idx="63">
                  <c:v>182</c:v>
                </c:pt>
                <c:pt idx="64">
                  <c:v>115</c:v>
                </c:pt>
                <c:pt idx="65">
                  <c:v>173</c:v>
                </c:pt>
                <c:pt idx="66">
                  <c:v>165</c:v>
                </c:pt>
                <c:pt idx="67">
                  <c:v>73</c:v>
                </c:pt>
                <c:pt idx="68">
                  <c:v>137</c:v>
                </c:pt>
                <c:pt idx="69">
                  <c:v>62</c:v>
                </c:pt>
                <c:pt idx="70">
                  <c:v>63</c:v>
                </c:pt>
                <c:pt idx="71">
                  <c:v>194</c:v>
                </c:pt>
                <c:pt idx="72">
                  <c:v>202</c:v>
                </c:pt>
                <c:pt idx="73">
                  <c:v>161</c:v>
                </c:pt>
                <c:pt idx="74">
                  <c:v>131</c:v>
                </c:pt>
                <c:pt idx="75">
                  <c:v>149</c:v>
                </c:pt>
                <c:pt idx="76">
                  <c:v>227</c:v>
                </c:pt>
                <c:pt idx="77">
                  <c:v>124</c:v>
                </c:pt>
                <c:pt idx="78">
                  <c:v>149</c:v>
                </c:pt>
                <c:pt idx="79">
                  <c:v>203</c:v>
                </c:pt>
                <c:pt idx="80">
                  <c:v>119</c:v>
                </c:pt>
                <c:pt idx="81">
                  <c:v>35</c:v>
                </c:pt>
                <c:pt idx="82">
                  <c:v>55</c:v>
                </c:pt>
                <c:pt idx="83">
                  <c:v>50</c:v>
                </c:pt>
                <c:pt idx="84">
                  <c:v>31</c:v>
                </c:pt>
                <c:pt idx="85">
                  <c:v>85</c:v>
                </c:pt>
                <c:pt idx="86">
                  <c:v>163</c:v>
                </c:pt>
                <c:pt idx="87">
                  <c:v>141</c:v>
                </c:pt>
                <c:pt idx="88">
                  <c:v>124</c:v>
                </c:pt>
                <c:pt idx="89">
                  <c:v>64</c:v>
                </c:pt>
                <c:pt idx="90">
                  <c:v>98</c:v>
                </c:pt>
                <c:pt idx="91">
                  <c:v>58</c:v>
                </c:pt>
                <c:pt idx="92">
                  <c:v>38</c:v>
                </c:pt>
                <c:pt idx="93">
                  <c:v>53</c:v>
                </c:pt>
                <c:pt idx="94">
                  <c:v>175</c:v>
                </c:pt>
                <c:pt idx="95">
                  <c:v>73</c:v>
                </c:pt>
                <c:pt idx="96">
                  <c:v>204</c:v>
                </c:pt>
                <c:pt idx="97">
                  <c:v>55</c:v>
                </c:pt>
                <c:pt idx="98">
                  <c:v>150</c:v>
                </c:pt>
                <c:pt idx="99">
                  <c:v>63</c:v>
                </c:pt>
                <c:pt idx="100">
                  <c:v>38</c:v>
                </c:pt>
                <c:pt idx="101">
                  <c:v>103</c:v>
                </c:pt>
                <c:pt idx="102">
                  <c:v>31</c:v>
                </c:pt>
                <c:pt idx="103">
                  <c:v>118</c:v>
                </c:pt>
                <c:pt idx="104">
                  <c:v>58</c:v>
                </c:pt>
                <c:pt idx="105">
                  <c:v>70</c:v>
                </c:pt>
                <c:pt idx="106">
                  <c:v>61</c:v>
                </c:pt>
                <c:pt idx="107">
                  <c:v>136</c:v>
                </c:pt>
                <c:pt idx="108">
                  <c:v>181</c:v>
                </c:pt>
                <c:pt idx="109">
                  <c:v>115</c:v>
                </c:pt>
                <c:pt idx="110">
                  <c:v>143</c:v>
                </c:pt>
                <c:pt idx="111">
                  <c:v>191</c:v>
                </c:pt>
                <c:pt idx="112">
                  <c:v>74</c:v>
                </c:pt>
                <c:pt idx="113">
                  <c:v>32</c:v>
                </c:pt>
                <c:pt idx="114">
                  <c:v>162</c:v>
                </c:pt>
                <c:pt idx="115">
                  <c:v>115</c:v>
                </c:pt>
                <c:pt idx="116">
                  <c:v>113</c:v>
                </c:pt>
                <c:pt idx="117">
                  <c:v>78</c:v>
                </c:pt>
                <c:pt idx="118">
                  <c:v>156</c:v>
                </c:pt>
                <c:pt idx="119">
                  <c:v>110</c:v>
                </c:pt>
                <c:pt idx="120">
                  <c:v>76</c:v>
                </c:pt>
                <c:pt idx="121">
                  <c:v>50</c:v>
                </c:pt>
                <c:pt idx="122">
                  <c:v>171</c:v>
                </c:pt>
                <c:pt idx="123">
                  <c:v>149</c:v>
                </c:pt>
                <c:pt idx="124">
                  <c:v>187</c:v>
                </c:pt>
                <c:pt idx="125">
                  <c:v>146</c:v>
                </c:pt>
                <c:pt idx="126">
                  <c:v>165</c:v>
                </c:pt>
                <c:pt idx="127">
                  <c:v>102</c:v>
                </c:pt>
                <c:pt idx="128">
                  <c:v>118</c:v>
                </c:pt>
                <c:pt idx="129">
                  <c:v>139</c:v>
                </c:pt>
                <c:pt idx="130">
                  <c:v>120</c:v>
                </c:pt>
                <c:pt idx="131">
                  <c:v>170</c:v>
                </c:pt>
                <c:pt idx="132">
                  <c:v>54</c:v>
                </c:pt>
                <c:pt idx="133">
                  <c:v>142</c:v>
                </c:pt>
                <c:pt idx="134">
                  <c:v>86</c:v>
                </c:pt>
                <c:pt idx="135">
                  <c:v>37</c:v>
                </c:pt>
                <c:pt idx="136">
                  <c:v>121</c:v>
                </c:pt>
                <c:pt idx="137">
                  <c:v>119</c:v>
                </c:pt>
                <c:pt idx="138">
                  <c:v>111</c:v>
                </c:pt>
                <c:pt idx="139">
                  <c:v>65</c:v>
                </c:pt>
                <c:pt idx="140">
                  <c:v>74</c:v>
                </c:pt>
                <c:pt idx="141">
                  <c:v>73</c:v>
                </c:pt>
                <c:pt idx="142">
                  <c:v>32</c:v>
                </c:pt>
                <c:pt idx="143">
                  <c:v>109</c:v>
                </c:pt>
                <c:pt idx="144">
                  <c:v>260</c:v>
                </c:pt>
                <c:pt idx="145">
                  <c:v>41</c:v>
                </c:pt>
                <c:pt idx="146">
                  <c:v>126</c:v>
                </c:pt>
                <c:pt idx="147">
                  <c:v>42</c:v>
                </c:pt>
                <c:pt idx="148">
                  <c:v>34</c:v>
                </c:pt>
                <c:pt idx="149">
                  <c:v>30</c:v>
                </c:pt>
                <c:pt idx="150">
                  <c:v>123</c:v>
                </c:pt>
                <c:pt idx="151">
                  <c:v>103</c:v>
                </c:pt>
                <c:pt idx="152">
                  <c:v>112</c:v>
                </c:pt>
                <c:pt idx="153">
                  <c:v>77</c:v>
                </c:pt>
                <c:pt idx="154">
                  <c:v>181</c:v>
                </c:pt>
                <c:pt idx="155">
                  <c:v>254</c:v>
                </c:pt>
                <c:pt idx="156">
                  <c:v>130</c:v>
                </c:pt>
                <c:pt idx="157">
                  <c:v>231</c:v>
                </c:pt>
                <c:pt idx="158">
                  <c:v>78</c:v>
                </c:pt>
                <c:pt idx="159">
                  <c:v>183</c:v>
                </c:pt>
                <c:pt idx="160">
                  <c:v>41</c:v>
                </c:pt>
                <c:pt idx="161">
                  <c:v>116</c:v>
                </c:pt>
                <c:pt idx="162">
                  <c:v>97</c:v>
                </c:pt>
                <c:pt idx="163">
                  <c:v>53</c:v>
                </c:pt>
                <c:pt idx="164">
                  <c:v>157</c:v>
                </c:pt>
                <c:pt idx="165">
                  <c:v>77</c:v>
                </c:pt>
                <c:pt idx="166">
                  <c:v>151</c:v>
                </c:pt>
                <c:pt idx="167">
                  <c:v>115</c:v>
                </c:pt>
                <c:pt idx="168">
                  <c:v>209</c:v>
                </c:pt>
                <c:pt idx="169">
                  <c:v>85</c:v>
                </c:pt>
                <c:pt idx="170">
                  <c:v>187</c:v>
                </c:pt>
                <c:pt idx="171">
                  <c:v>192</c:v>
                </c:pt>
                <c:pt idx="172">
                  <c:v>210</c:v>
                </c:pt>
                <c:pt idx="173">
                  <c:v>96</c:v>
                </c:pt>
                <c:pt idx="174">
                  <c:v>80</c:v>
                </c:pt>
                <c:pt idx="175">
                  <c:v>49</c:v>
                </c:pt>
                <c:pt idx="176">
                  <c:v>183</c:v>
                </c:pt>
                <c:pt idx="177">
                  <c:v>102</c:v>
                </c:pt>
                <c:pt idx="178">
                  <c:v>76</c:v>
                </c:pt>
                <c:pt idx="179">
                  <c:v>66</c:v>
                </c:pt>
                <c:pt idx="180">
                  <c:v>51</c:v>
                </c:pt>
                <c:pt idx="181">
                  <c:v>128</c:v>
                </c:pt>
                <c:pt idx="182">
                  <c:v>93</c:v>
                </c:pt>
                <c:pt idx="183">
                  <c:v>36</c:v>
                </c:pt>
                <c:pt idx="184">
                  <c:v>190</c:v>
                </c:pt>
                <c:pt idx="185">
                  <c:v>170</c:v>
                </c:pt>
                <c:pt idx="186">
                  <c:v>50</c:v>
                </c:pt>
                <c:pt idx="187">
                  <c:v>97</c:v>
                </c:pt>
                <c:pt idx="188">
                  <c:v>154</c:v>
                </c:pt>
                <c:pt idx="189">
                  <c:v>191</c:v>
                </c:pt>
                <c:pt idx="190">
                  <c:v>230</c:v>
                </c:pt>
                <c:pt idx="191">
                  <c:v>114</c:v>
                </c:pt>
                <c:pt idx="192">
                  <c:v>272</c:v>
                </c:pt>
                <c:pt idx="193">
                  <c:v>195</c:v>
                </c:pt>
                <c:pt idx="194">
                  <c:v>132</c:v>
                </c:pt>
                <c:pt idx="195">
                  <c:v>260</c:v>
                </c:pt>
                <c:pt idx="196">
                  <c:v>56</c:v>
                </c:pt>
                <c:pt idx="197">
                  <c:v>141</c:v>
                </c:pt>
                <c:pt idx="198">
                  <c:v>100</c:v>
                </c:pt>
                <c:pt idx="199">
                  <c:v>192</c:v>
                </c:pt>
                <c:pt idx="200">
                  <c:v>131</c:v>
                </c:pt>
                <c:pt idx="201">
                  <c:v>126</c:v>
                </c:pt>
                <c:pt idx="202">
                  <c:v>121</c:v>
                </c:pt>
                <c:pt idx="203">
                  <c:v>99</c:v>
                </c:pt>
                <c:pt idx="204">
                  <c:v>58</c:v>
                </c:pt>
                <c:pt idx="205">
                  <c:v>134</c:v>
                </c:pt>
                <c:pt idx="206">
                  <c:v>241</c:v>
                </c:pt>
                <c:pt idx="207">
                  <c:v>72</c:v>
                </c:pt>
                <c:pt idx="208">
                  <c:v>202</c:v>
                </c:pt>
                <c:pt idx="209">
                  <c:v>178</c:v>
                </c:pt>
                <c:pt idx="210">
                  <c:v>153</c:v>
                </c:pt>
                <c:pt idx="211">
                  <c:v>240</c:v>
                </c:pt>
                <c:pt idx="212">
                  <c:v>112</c:v>
                </c:pt>
                <c:pt idx="213">
                  <c:v>291</c:v>
                </c:pt>
                <c:pt idx="214">
                  <c:v>198</c:v>
                </c:pt>
                <c:pt idx="215">
                  <c:v>214</c:v>
                </c:pt>
                <c:pt idx="216">
                  <c:v>184</c:v>
                </c:pt>
                <c:pt idx="217">
                  <c:v>265</c:v>
                </c:pt>
                <c:pt idx="218">
                  <c:v>181</c:v>
                </c:pt>
                <c:pt idx="219">
                  <c:v>192</c:v>
                </c:pt>
                <c:pt idx="220">
                  <c:v>230</c:v>
                </c:pt>
                <c:pt idx="221">
                  <c:v>201</c:v>
                </c:pt>
                <c:pt idx="222">
                  <c:v>167</c:v>
                </c:pt>
                <c:pt idx="223">
                  <c:v>56</c:v>
                </c:pt>
                <c:pt idx="224">
                  <c:v>69</c:v>
                </c:pt>
                <c:pt idx="225">
                  <c:v>33</c:v>
                </c:pt>
                <c:pt idx="226">
                  <c:v>52</c:v>
                </c:pt>
                <c:pt idx="227">
                  <c:v>49</c:v>
                </c:pt>
                <c:pt idx="228">
                  <c:v>227</c:v>
                </c:pt>
                <c:pt idx="229">
                  <c:v>136</c:v>
                </c:pt>
                <c:pt idx="230">
                  <c:v>62</c:v>
                </c:pt>
                <c:pt idx="231">
                  <c:v>185</c:v>
                </c:pt>
                <c:pt idx="232">
                  <c:v>108</c:v>
                </c:pt>
                <c:pt idx="233">
                  <c:v>143</c:v>
                </c:pt>
                <c:pt idx="234">
                  <c:v>67</c:v>
                </c:pt>
                <c:pt idx="235">
                  <c:v>156</c:v>
                </c:pt>
                <c:pt idx="236">
                  <c:v>170</c:v>
                </c:pt>
                <c:pt idx="237">
                  <c:v>205</c:v>
                </c:pt>
                <c:pt idx="238">
                  <c:v>141</c:v>
                </c:pt>
                <c:pt idx="239">
                  <c:v>133</c:v>
                </c:pt>
                <c:pt idx="240">
                  <c:v>107</c:v>
                </c:pt>
                <c:pt idx="241">
                  <c:v>140</c:v>
                </c:pt>
                <c:pt idx="242">
                  <c:v>209</c:v>
                </c:pt>
                <c:pt idx="243">
                  <c:v>158</c:v>
                </c:pt>
                <c:pt idx="244">
                  <c:v>258</c:v>
                </c:pt>
                <c:pt idx="245">
                  <c:v>143</c:v>
                </c:pt>
                <c:pt idx="246">
                  <c:v>310</c:v>
                </c:pt>
                <c:pt idx="247">
                  <c:v>114</c:v>
                </c:pt>
                <c:pt idx="248">
                  <c:v>163</c:v>
                </c:pt>
                <c:pt idx="249">
                  <c:v>251</c:v>
                </c:pt>
                <c:pt idx="250">
                  <c:v>326</c:v>
                </c:pt>
                <c:pt idx="251">
                  <c:v>332</c:v>
                </c:pt>
                <c:pt idx="252">
                  <c:v>271</c:v>
                </c:pt>
                <c:pt idx="253">
                  <c:v>237</c:v>
                </c:pt>
                <c:pt idx="254">
                  <c:v>185</c:v>
                </c:pt>
                <c:pt idx="255">
                  <c:v>135</c:v>
                </c:pt>
                <c:pt idx="256">
                  <c:v>177</c:v>
                </c:pt>
                <c:pt idx="257">
                  <c:v>290</c:v>
                </c:pt>
                <c:pt idx="258">
                  <c:v>197</c:v>
                </c:pt>
                <c:pt idx="259">
                  <c:v>181</c:v>
                </c:pt>
                <c:pt idx="260">
                  <c:v>247</c:v>
                </c:pt>
                <c:pt idx="261">
                  <c:v>269</c:v>
                </c:pt>
                <c:pt idx="262">
                  <c:v>257</c:v>
                </c:pt>
                <c:pt idx="263">
                  <c:v>225</c:v>
                </c:pt>
                <c:pt idx="264">
                  <c:v>202</c:v>
                </c:pt>
                <c:pt idx="265">
                  <c:v>197</c:v>
                </c:pt>
                <c:pt idx="266">
                  <c:v>266</c:v>
                </c:pt>
                <c:pt idx="267">
                  <c:v>270</c:v>
                </c:pt>
                <c:pt idx="268">
                  <c:v>280</c:v>
                </c:pt>
                <c:pt idx="269">
                  <c:v>219</c:v>
                </c:pt>
                <c:pt idx="270">
                  <c:v>266</c:v>
                </c:pt>
                <c:pt idx="271">
                  <c:v>255</c:v>
                </c:pt>
                <c:pt idx="272">
                  <c:v>222</c:v>
                </c:pt>
                <c:pt idx="273">
                  <c:v>153</c:v>
                </c:pt>
                <c:pt idx="274">
                  <c:v>210</c:v>
                </c:pt>
                <c:pt idx="275">
                  <c:v>220</c:v>
                </c:pt>
                <c:pt idx="276">
                  <c:v>174</c:v>
                </c:pt>
                <c:pt idx="277">
                  <c:v>59</c:v>
                </c:pt>
                <c:pt idx="278">
                  <c:v>110</c:v>
                </c:pt>
                <c:pt idx="279">
                  <c:v>180</c:v>
                </c:pt>
                <c:pt idx="280">
                  <c:v>174</c:v>
                </c:pt>
                <c:pt idx="281">
                  <c:v>183</c:v>
                </c:pt>
                <c:pt idx="282">
                  <c:v>161</c:v>
                </c:pt>
                <c:pt idx="283">
                  <c:v>45</c:v>
                </c:pt>
                <c:pt idx="284">
                  <c:v>40</c:v>
                </c:pt>
                <c:pt idx="285">
                  <c:v>150</c:v>
                </c:pt>
                <c:pt idx="286">
                  <c:v>90</c:v>
                </c:pt>
                <c:pt idx="287">
                  <c:v>179</c:v>
                </c:pt>
                <c:pt idx="288">
                  <c:v>79</c:v>
                </c:pt>
                <c:pt idx="289">
                  <c:v>170</c:v>
                </c:pt>
                <c:pt idx="290">
                  <c:v>190</c:v>
                </c:pt>
                <c:pt idx="291">
                  <c:v>141</c:v>
                </c:pt>
                <c:pt idx="292">
                  <c:v>180</c:v>
                </c:pt>
                <c:pt idx="293">
                  <c:v>313</c:v>
                </c:pt>
                <c:pt idx="294">
                  <c:v>315</c:v>
                </c:pt>
                <c:pt idx="295">
                  <c:v>276</c:v>
                </c:pt>
                <c:pt idx="296">
                  <c:v>302</c:v>
                </c:pt>
                <c:pt idx="297">
                  <c:v>262</c:v>
                </c:pt>
                <c:pt idx="298">
                  <c:v>186</c:v>
                </c:pt>
                <c:pt idx="299">
                  <c:v>216</c:v>
                </c:pt>
                <c:pt idx="300">
                  <c:v>186</c:v>
                </c:pt>
                <c:pt idx="301">
                  <c:v>213</c:v>
                </c:pt>
                <c:pt idx="302">
                  <c:v>287</c:v>
                </c:pt>
                <c:pt idx="303">
                  <c:v>180</c:v>
                </c:pt>
                <c:pt idx="304">
                  <c:v>235</c:v>
                </c:pt>
                <c:pt idx="305">
                  <c:v>148</c:v>
                </c:pt>
                <c:pt idx="306">
                  <c:v>234</c:v>
                </c:pt>
                <c:pt idx="307">
                  <c:v>221</c:v>
                </c:pt>
                <c:pt idx="308">
                  <c:v>192</c:v>
                </c:pt>
                <c:pt idx="309">
                  <c:v>251</c:v>
                </c:pt>
                <c:pt idx="310">
                  <c:v>251</c:v>
                </c:pt>
                <c:pt idx="311">
                  <c:v>163</c:v>
                </c:pt>
                <c:pt idx="312">
                  <c:v>159</c:v>
                </c:pt>
                <c:pt idx="313">
                  <c:v>252</c:v>
                </c:pt>
                <c:pt idx="314">
                  <c:v>281</c:v>
                </c:pt>
                <c:pt idx="315">
                  <c:v>247</c:v>
                </c:pt>
                <c:pt idx="316">
                  <c:v>199</c:v>
                </c:pt>
              </c:numCache>
            </c:numRef>
          </c:xVal>
          <c:yVal>
            <c:numRef>
              <c:f>tarkistusdata!$H$3:$H$319</c:f>
              <c:numCache>
                <c:ptCount val="317"/>
                <c:pt idx="0">
                  <c:v>10.75</c:v>
                </c:pt>
                <c:pt idx="1">
                  <c:v>14</c:v>
                </c:pt>
                <c:pt idx="2">
                  <c:v>3.2</c:v>
                </c:pt>
                <c:pt idx="3">
                  <c:v>17.2</c:v>
                </c:pt>
                <c:pt idx="4">
                  <c:v>16.2</c:v>
                </c:pt>
                <c:pt idx="5">
                  <c:v>9.013333333333334</c:v>
                </c:pt>
                <c:pt idx="6">
                  <c:v>15.8</c:v>
                </c:pt>
                <c:pt idx="7">
                  <c:v>10.943999999999999</c:v>
                </c:pt>
                <c:pt idx="8">
                  <c:v>14.1</c:v>
                </c:pt>
                <c:pt idx="9">
                  <c:v>16.197999999999997</c:v>
                </c:pt>
                <c:pt idx="10">
                  <c:v>7.9</c:v>
                </c:pt>
                <c:pt idx="11">
                  <c:v>11.4</c:v>
                </c:pt>
                <c:pt idx="12">
                  <c:v>18.6</c:v>
                </c:pt>
                <c:pt idx="13">
                  <c:v>16.2</c:v>
                </c:pt>
                <c:pt idx="14">
                  <c:v>14.718666666666667</c:v>
                </c:pt>
                <c:pt idx="15">
                  <c:v>12.3</c:v>
                </c:pt>
                <c:pt idx="16">
                  <c:v>13.9</c:v>
                </c:pt>
                <c:pt idx="17">
                  <c:v>11.696000000000002</c:v>
                </c:pt>
                <c:pt idx="18">
                  <c:v>17</c:v>
                </c:pt>
                <c:pt idx="19">
                  <c:v>13.6</c:v>
                </c:pt>
                <c:pt idx="20">
                  <c:v>13.4</c:v>
                </c:pt>
                <c:pt idx="21">
                  <c:v>11.2</c:v>
                </c:pt>
                <c:pt idx="22">
                  <c:v>8.35</c:v>
                </c:pt>
                <c:pt idx="23">
                  <c:v>14.4</c:v>
                </c:pt>
                <c:pt idx="24">
                  <c:v>10.5</c:v>
                </c:pt>
                <c:pt idx="25">
                  <c:v>14.7</c:v>
                </c:pt>
                <c:pt idx="26">
                  <c:v>15.3</c:v>
                </c:pt>
                <c:pt idx="27">
                  <c:v>15.8</c:v>
                </c:pt>
                <c:pt idx="28">
                  <c:v>13.8</c:v>
                </c:pt>
                <c:pt idx="29">
                  <c:v>4.025</c:v>
                </c:pt>
                <c:pt idx="30">
                  <c:v>14.5</c:v>
                </c:pt>
                <c:pt idx="31">
                  <c:v>3</c:v>
                </c:pt>
                <c:pt idx="32">
                  <c:v>6.9</c:v>
                </c:pt>
                <c:pt idx="33">
                  <c:v>4.05</c:v>
                </c:pt>
                <c:pt idx="34">
                  <c:v>8.2</c:v>
                </c:pt>
                <c:pt idx="35">
                  <c:v>13.2</c:v>
                </c:pt>
                <c:pt idx="36">
                  <c:v>7.175</c:v>
                </c:pt>
                <c:pt idx="37">
                  <c:v>10.6375</c:v>
                </c:pt>
                <c:pt idx="38">
                  <c:v>12.6</c:v>
                </c:pt>
                <c:pt idx="39">
                  <c:v>15.8</c:v>
                </c:pt>
                <c:pt idx="40">
                  <c:v>17.4</c:v>
                </c:pt>
                <c:pt idx="41">
                  <c:v>11.834333333333335</c:v>
                </c:pt>
                <c:pt idx="42">
                  <c:v>13.8</c:v>
                </c:pt>
                <c:pt idx="43">
                  <c:v>17.153333333333336</c:v>
                </c:pt>
                <c:pt idx="44">
                  <c:v>13.2</c:v>
                </c:pt>
                <c:pt idx="45">
                  <c:v>15.778</c:v>
                </c:pt>
                <c:pt idx="46">
                  <c:v>18.639</c:v>
                </c:pt>
                <c:pt idx="47">
                  <c:v>9</c:v>
                </c:pt>
                <c:pt idx="48">
                  <c:v>14.9</c:v>
                </c:pt>
                <c:pt idx="49">
                  <c:v>15.6</c:v>
                </c:pt>
                <c:pt idx="50">
                  <c:v>14.469333333333333</c:v>
                </c:pt>
                <c:pt idx="51">
                  <c:v>5.2</c:v>
                </c:pt>
                <c:pt idx="52">
                  <c:v>15.276000000000002</c:v>
                </c:pt>
                <c:pt idx="53">
                  <c:v>10.633333333333336</c:v>
                </c:pt>
                <c:pt idx="54">
                  <c:v>14.83</c:v>
                </c:pt>
                <c:pt idx="55">
                  <c:v>11.3</c:v>
                </c:pt>
                <c:pt idx="56">
                  <c:v>16.8</c:v>
                </c:pt>
                <c:pt idx="57">
                  <c:v>2.65</c:v>
                </c:pt>
                <c:pt idx="58">
                  <c:v>17.7</c:v>
                </c:pt>
                <c:pt idx="59">
                  <c:v>14.7</c:v>
                </c:pt>
                <c:pt idx="60">
                  <c:v>14.2</c:v>
                </c:pt>
                <c:pt idx="61">
                  <c:v>2.675</c:v>
                </c:pt>
                <c:pt idx="62">
                  <c:v>14.3</c:v>
                </c:pt>
                <c:pt idx="63">
                  <c:v>14.2</c:v>
                </c:pt>
                <c:pt idx="64">
                  <c:v>13.133333333333333</c:v>
                </c:pt>
                <c:pt idx="65">
                  <c:v>16</c:v>
                </c:pt>
                <c:pt idx="66">
                  <c:v>16.4</c:v>
                </c:pt>
                <c:pt idx="67">
                  <c:v>7.6</c:v>
                </c:pt>
                <c:pt idx="68">
                  <c:v>15.1</c:v>
                </c:pt>
                <c:pt idx="69">
                  <c:v>5.7</c:v>
                </c:pt>
                <c:pt idx="70">
                  <c:v>7</c:v>
                </c:pt>
                <c:pt idx="71">
                  <c:v>16.55</c:v>
                </c:pt>
                <c:pt idx="72">
                  <c:v>16.6</c:v>
                </c:pt>
                <c:pt idx="73">
                  <c:v>14.205</c:v>
                </c:pt>
                <c:pt idx="74">
                  <c:v>14.25</c:v>
                </c:pt>
                <c:pt idx="75">
                  <c:v>15.6</c:v>
                </c:pt>
                <c:pt idx="76">
                  <c:v>18.2</c:v>
                </c:pt>
                <c:pt idx="77">
                  <c:v>14.25</c:v>
                </c:pt>
                <c:pt idx="78">
                  <c:v>16.6</c:v>
                </c:pt>
                <c:pt idx="79">
                  <c:v>18</c:v>
                </c:pt>
                <c:pt idx="80">
                  <c:v>13.85</c:v>
                </c:pt>
                <c:pt idx="81">
                  <c:v>2.75</c:v>
                </c:pt>
                <c:pt idx="82">
                  <c:v>6</c:v>
                </c:pt>
                <c:pt idx="83">
                  <c:v>4.625</c:v>
                </c:pt>
                <c:pt idx="84">
                  <c:v>3.0625</c:v>
                </c:pt>
                <c:pt idx="85">
                  <c:v>8</c:v>
                </c:pt>
                <c:pt idx="86">
                  <c:v>14.08</c:v>
                </c:pt>
                <c:pt idx="87">
                  <c:v>14.67</c:v>
                </c:pt>
                <c:pt idx="88">
                  <c:v>14.5</c:v>
                </c:pt>
                <c:pt idx="89">
                  <c:v>6.875</c:v>
                </c:pt>
                <c:pt idx="90">
                  <c:v>10.75</c:v>
                </c:pt>
                <c:pt idx="91">
                  <c:v>5.15</c:v>
                </c:pt>
                <c:pt idx="92">
                  <c:v>4.2</c:v>
                </c:pt>
                <c:pt idx="93">
                  <c:v>5.8</c:v>
                </c:pt>
                <c:pt idx="94">
                  <c:v>17.1</c:v>
                </c:pt>
                <c:pt idx="95">
                  <c:v>6.9</c:v>
                </c:pt>
                <c:pt idx="96">
                  <c:v>17.1</c:v>
                </c:pt>
                <c:pt idx="97">
                  <c:v>5.5</c:v>
                </c:pt>
                <c:pt idx="98">
                  <c:v>14.2</c:v>
                </c:pt>
                <c:pt idx="99">
                  <c:v>6.2</c:v>
                </c:pt>
                <c:pt idx="100">
                  <c:v>3.8</c:v>
                </c:pt>
                <c:pt idx="101">
                  <c:v>10.9</c:v>
                </c:pt>
                <c:pt idx="102">
                  <c:v>2.9</c:v>
                </c:pt>
                <c:pt idx="103">
                  <c:v>12.4</c:v>
                </c:pt>
                <c:pt idx="104">
                  <c:v>5.2</c:v>
                </c:pt>
                <c:pt idx="105">
                  <c:v>6.3</c:v>
                </c:pt>
                <c:pt idx="106">
                  <c:v>5.6</c:v>
                </c:pt>
                <c:pt idx="107">
                  <c:v>12.8</c:v>
                </c:pt>
                <c:pt idx="108">
                  <c:v>17.2</c:v>
                </c:pt>
                <c:pt idx="109">
                  <c:v>13.5</c:v>
                </c:pt>
                <c:pt idx="110">
                  <c:v>15.6</c:v>
                </c:pt>
                <c:pt idx="111">
                  <c:v>14.8</c:v>
                </c:pt>
                <c:pt idx="112">
                  <c:v>10.1</c:v>
                </c:pt>
                <c:pt idx="113">
                  <c:v>3.5</c:v>
                </c:pt>
                <c:pt idx="114">
                  <c:v>15.4</c:v>
                </c:pt>
                <c:pt idx="115">
                  <c:v>9.2</c:v>
                </c:pt>
                <c:pt idx="116">
                  <c:v>12.1</c:v>
                </c:pt>
                <c:pt idx="117">
                  <c:v>6.3</c:v>
                </c:pt>
                <c:pt idx="118">
                  <c:v>15.6</c:v>
                </c:pt>
                <c:pt idx="119">
                  <c:v>11.8</c:v>
                </c:pt>
                <c:pt idx="120">
                  <c:v>8.4</c:v>
                </c:pt>
                <c:pt idx="121">
                  <c:v>5.5</c:v>
                </c:pt>
                <c:pt idx="122">
                  <c:v>16.3</c:v>
                </c:pt>
                <c:pt idx="123">
                  <c:v>13.8</c:v>
                </c:pt>
                <c:pt idx="124">
                  <c:v>15.1</c:v>
                </c:pt>
                <c:pt idx="125">
                  <c:v>14.6</c:v>
                </c:pt>
                <c:pt idx="126">
                  <c:v>16</c:v>
                </c:pt>
                <c:pt idx="127">
                  <c:v>12.6</c:v>
                </c:pt>
                <c:pt idx="128">
                  <c:v>12.9</c:v>
                </c:pt>
                <c:pt idx="129">
                  <c:v>13.6</c:v>
                </c:pt>
                <c:pt idx="130">
                  <c:v>12.8</c:v>
                </c:pt>
                <c:pt idx="131">
                  <c:v>15.8</c:v>
                </c:pt>
                <c:pt idx="132">
                  <c:v>3.8</c:v>
                </c:pt>
                <c:pt idx="133">
                  <c:v>13.4</c:v>
                </c:pt>
                <c:pt idx="134">
                  <c:v>10.1</c:v>
                </c:pt>
                <c:pt idx="135">
                  <c:v>3.5</c:v>
                </c:pt>
                <c:pt idx="136">
                  <c:v>11.4</c:v>
                </c:pt>
                <c:pt idx="137">
                  <c:v>10.1</c:v>
                </c:pt>
                <c:pt idx="138">
                  <c:v>11.9</c:v>
                </c:pt>
                <c:pt idx="139">
                  <c:v>6.7</c:v>
                </c:pt>
                <c:pt idx="140">
                  <c:v>6.9</c:v>
                </c:pt>
                <c:pt idx="141">
                  <c:v>7.9</c:v>
                </c:pt>
                <c:pt idx="142">
                  <c:v>3.2</c:v>
                </c:pt>
                <c:pt idx="143">
                  <c:v>12.8</c:v>
                </c:pt>
                <c:pt idx="144">
                  <c:v>20.9</c:v>
                </c:pt>
                <c:pt idx="145">
                  <c:v>4.5</c:v>
                </c:pt>
                <c:pt idx="146">
                  <c:v>14</c:v>
                </c:pt>
                <c:pt idx="147">
                  <c:v>2.5</c:v>
                </c:pt>
                <c:pt idx="148">
                  <c:v>2.6</c:v>
                </c:pt>
                <c:pt idx="149">
                  <c:v>3.2</c:v>
                </c:pt>
                <c:pt idx="150">
                  <c:v>13.3</c:v>
                </c:pt>
                <c:pt idx="151">
                  <c:v>10.2</c:v>
                </c:pt>
                <c:pt idx="152">
                  <c:v>13.3</c:v>
                </c:pt>
                <c:pt idx="153">
                  <c:v>7.1</c:v>
                </c:pt>
                <c:pt idx="154">
                  <c:v>18.1</c:v>
                </c:pt>
                <c:pt idx="155">
                  <c:v>18.4</c:v>
                </c:pt>
                <c:pt idx="156">
                  <c:v>11.18</c:v>
                </c:pt>
                <c:pt idx="157">
                  <c:v>19.6</c:v>
                </c:pt>
                <c:pt idx="158">
                  <c:v>6.5</c:v>
                </c:pt>
                <c:pt idx="159">
                  <c:v>15.4</c:v>
                </c:pt>
                <c:pt idx="160">
                  <c:v>3.3125</c:v>
                </c:pt>
                <c:pt idx="161">
                  <c:v>11.75</c:v>
                </c:pt>
                <c:pt idx="162">
                  <c:v>11.5</c:v>
                </c:pt>
                <c:pt idx="163">
                  <c:v>5.9</c:v>
                </c:pt>
                <c:pt idx="164">
                  <c:v>14.8</c:v>
                </c:pt>
                <c:pt idx="165">
                  <c:v>9.49</c:v>
                </c:pt>
                <c:pt idx="166">
                  <c:v>15.2</c:v>
                </c:pt>
                <c:pt idx="167">
                  <c:v>12.978666666666667</c:v>
                </c:pt>
                <c:pt idx="168">
                  <c:v>17.1</c:v>
                </c:pt>
                <c:pt idx="169">
                  <c:v>8</c:v>
                </c:pt>
                <c:pt idx="170">
                  <c:v>17.3</c:v>
                </c:pt>
                <c:pt idx="171">
                  <c:v>15.495999999999999</c:v>
                </c:pt>
                <c:pt idx="172">
                  <c:v>16.625</c:v>
                </c:pt>
                <c:pt idx="173">
                  <c:v>11.2</c:v>
                </c:pt>
                <c:pt idx="174">
                  <c:v>6.3</c:v>
                </c:pt>
                <c:pt idx="175">
                  <c:v>3.2</c:v>
                </c:pt>
                <c:pt idx="176">
                  <c:v>15.4</c:v>
                </c:pt>
                <c:pt idx="177">
                  <c:v>11.1</c:v>
                </c:pt>
                <c:pt idx="178">
                  <c:v>9.1</c:v>
                </c:pt>
                <c:pt idx="179">
                  <c:v>5.3</c:v>
                </c:pt>
                <c:pt idx="180">
                  <c:v>5.3</c:v>
                </c:pt>
                <c:pt idx="181">
                  <c:v>13.55</c:v>
                </c:pt>
                <c:pt idx="182">
                  <c:v>11.2</c:v>
                </c:pt>
                <c:pt idx="183">
                  <c:v>3.1</c:v>
                </c:pt>
                <c:pt idx="184">
                  <c:v>17.8</c:v>
                </c:pt>
                <c:pt idx="185">
                  <c:v>16.7</c:v>
                </c:pt>
                <c:pt idx="186">
                  <c:v>5.7</c:v>
                </c:pt>
                <c:pt idx="187">
                  <c:v>9.7</c:v>
                </c:pt>
                <c:pt idx="188">
                  <c:v>14.8</c:v>
                </c:pt>
                <c:pt idx="189">
                  <c:v>18.2</c:v>
                </c:pt>
                <c:pt idx="190">
                  <c:v>18</c:v>
                </c:pt>
                <c:pt idx="191">
                  <c:v>14.7</c:v>
                </c:pt>
                <c:pt idx="192">
                  <c:v>20.6</c:v>
                </c:pt>
                <c:pt idx="193">
                  <c:v>18</c:v>
                </c:pt>
                <c:pt idx="194">
                  <c:v>14.8</c:v>
                </c:pt>
                <c:pt idx="195">
                  <c:v>20.9</c:v>
                </c:pt>
                <c:pt idx="196">
                  <c:v>5.8</c:v>
                </c:pt>
                <c:pt idx="197">
                  <c:v>14.2</c:v>
                </c:pt>
                <c:pt idx="198">
                  <c:v>10.8</c:v>
                </c:pt>
                <c:pt idx="199">
                  <c:v>19</c:v>
                </c:pt>
                <c:pt idx="200">
                  <c:v>13.9</c:v>
                </c:pt>
                <c:pt idx="201">
                  <c:v>13.5</c:v>
                </c:pt>
                <c:pt idx="202">
                  <c:v>13.2</c:v>
                </c:pt>
                <c:pt idx="203">
                  <c:v>10.9</c:v>
                </c:pt>
                <c:pt idx="204">
                  <c:v>4</c:v>
                </c:pt>
                <c:pt idx="205">
                  <c:v>15.5</c:v>
                </c:pt>
                <c:pt idx="206">
                  <c:v>19.2</c:v>
                </c:pt>
                <c:pt idx="207">
                  <c:v>6.9</c:v>
                </c:pt>
                <c:pt idx="208">
                  <c:v>17</c:v>
                </c:pt>
                <c:pt idx="209">
                  <c:v>16</c:v>
                </c:pt>
                <c:pt idx="210">
                  <c:v>17.9</c:v>
                </c:pt>
                <c:pt idx="211">
                  <c:v>20.6</c:v>
                </c:pt>
                <c:pt idx="212">
                  <c:v>11.6</c:v>
                </c:pt>
                <c:pt idx="213">
                  <c:v>22.2</c:v>
                </c:pt>
                <c:pt idx="214">
                  <c:v>20.3</c:v>
                </c:pt>
                <c:pt idx="215">
                  <c:v>19.5</c:v>
                </c:pt>
                <c:pt idx="216">
                  <c:v>19.7</c:v>
                </c:pt>
                <c:pt idx="217">
                  <c:v>23.8</c:v>
                </c:pt>
                <c:pt idx="218">
                  <c:v>18.5</c:v>
                </c:pt>
                <c:pt idx="219">
                  <c:v>19.1</c:v>
                </c:pt>
                <c:pt idx="220">
                  <c:v>20.4</c:v>
                </c:pt>
                <c:pt idx="221">
                  <c:v>18.9</c:v>
                </c:pt>
                <c:pt idx="222">
                  <c:v>15.6</c:v>
                </c:pt>
                <c:pt idx="223">
                  <c:v>6</c:v>
                </c:pt>
                <c:pt idx="224">
                  <c:v>5.7</c:v>
                </c:pt>
                <c:pt idx="225">
                  <c:v>2.9</c:v>
                </c:pt>
                <c:pt idx="226">
                  <c:v>4.9</c:v>
                </c:pt>
                <c:pt idx="227">
                  <c:v>4.5</c:v>
                </c:pt>
                <c:pt idx="228">
                  <c:v>16.4</c:v>
                </c:pt>
                <c:pt idx="229">
                  <c:v>14.1</c:v>
                </c:pt>
                <c:pt idx="230">
                  <c:v>6.3</c:v>
                </c:pt>
                <c:pt idx="231">
                  <c:v>15.6</c:v>
                </c:pt>
                <c:pt idx="232">
                  <c:v>10.9</c:v>
                </c:pt>
                <c:pt idx="233">
                  <c:v>14.4</c:v>
                </c:pt>
                <c:pt idx="234">
                  <c:v>7</c:v>
                </c:pt>
                <c:pt idx="235">
                  <c:v>15.8</c:v>
                </c:pt>
                <c:pt idx="236">
                  <c:v>15.6</c:v>
                </c:pt>
                <c:pt idx="237">
                  <c:v>17.1</c:v>
                </c:pt>
                <c:pt idx="238">
                  <c:v>14</c:v>
                </c:pt>
                <c:pt idx="239">
                  <c:v>13.9</c:v>
                </c:pt>
                <c:pt idx="240">
                  <c:v>12.1</c:v>
                </c:pt>
                <c:pt idx="241">
                  <c:v>14.6</c:v>
                </c:pt>
                <c:pt idx="242">
                  <c:v>15.7</c:v>
                </c:pt>
                <c:pt idx="243">
                  <c:v>13.6</c:v>
                </c:pt>
                <c:pt idx="244">
                  <c:v>20</c:v>
                </c:pt>
                <c:pt idx="245">
                  <c:v>14.1</c:v>
                </c:pt>
                <c:pt idx="246">
                  <c:v>19.4</c:v>
                </c:pt>
                <c:pt idx="247">
                  <c:v>13.1</c:v>
                </c:pt>
                <c:pt idx="248">
                  <c:v>16.4</c:v>
                </c:pt>
                <c:pt idx="249">
                  <c:v>19.8</c:v>
                </c:pt>
                <c:pt idx="250">
                  <c:v>22</c:v>
                </c:pt>
                <c:pt idx="251">
                  <c:v>22.2</c:v>
                </c:pt>
                <c:pt idx="252">
                  <c:v>22.7</c:v>
                </c:pt>
                <c:pt idx="253">
                  <c:v>20.8</c:v>
                </c:pt>
                <c:pt idx="254">
                  <c:v>18.7</c:v>
                </c:pt>
                <c:pt idx="255">
                  <c:v>15.2</c:v>
                </c:pt>
                <c:pt idx="256">
                  <c:v>18</c:v>
                </c:pt>
                <c:pt idx="257">
                  <c:v>21.9</c:v>
                </c:pt>
                <c:pt idx="258">
                  <c:v>20.2</c:v>
                </c:pt>
                <c:pt idx="259">
                  <c:v>19.2</c:v>
                </c:pt>
                <c:pt idx="260">
                  <c:v>20.6</c:v>
                </c:pt>
                <c:pt idx="261">
                  <c:v>20.4</c:v>
                </c:pt>
                <c:pt idx="262">
                  <c:v>20.8</c:v>
                </c:pt>
                <c:pt idx="263">
                  <c:v>20.7</c:v>
                </c:pt>
                <c:pt idx="264">
                  <c:v>20</c:v>
                </c:pt>
                <c:pt idx="265">
                  <c:v>20.1</c:v>
                </c:pt>
                <c:pt idx="266">
                  <c:v>19.8</c:v>
                </c:pt>
                <c:pt idx="267">
                  <c:v>23.1</c:v>
                </c:pt>
                <c:pt idx="268">
                  <c:v>22.3</c:v>
                </c:pt>
                <c:pt idx="269">
                  <c:v>20.8</c:v>
                </c:pt>
                <c:pt idx="270">
                  <c:v>21.5</c:v>
                </c:pt>
                <c:pt idx="271">
                  <c:v>20.9</c:v>
                </c:pt>
                <c:pt idx="272">
                  <c:v>17.3</c:v>
                </c:pt>
                <c:pt idx="273">
                  <c:v>14.5</c:v>
                </c:pt>
                <c:pt idx="274">
                  <c:v>16.8</c:v>
                </c:pt>
                <c:pt idx="275">
                  <c:v>16.2</c:v>
                </c:pt>
                <c:pt idx="276">
                  <c:v>16</c:v>
                </c:pt>
                <c:pt idx="277">
                  <c:v>6.6</c:v>
                </c:pt>
                <c:pt idx="278">
                  <c:v>12.9</c:v>
                </c:pt>
                <c:pt idx="279">
                  <c:v>15.1</c:v>
                </c:pt>
                <c:pt idx="280">
                  <c:v>16.1</c:v>
                </c:pt>
                <c:pt idx="281">
                  <c:v>15.9</c:v>
                </c:pt>
                <c:pt idx="282">
                  <c:v>16.2</c:v>
                </c:pt>
                <c:pt idx="283">
                  <c:v>3.8</c:v>
                </c:pt>
                <c:pt idx="284">
                  <c:v>3.9</c:v>
                </c:pt>
                <c:pt idx="285">
                  <c:v>14.5</c:v>
                </c:pt>
                <c:pt idx="286">
                  <c:v>9.3</c:v>
                </c:pt>
                <c:pt idx="287">
                  <c:v>16.3</c:v>
                </c:pt>
                <c:pt idx="288">
                  <c:v>9.6</c:v>
                </c:pt>
                <c:pt idx="289">
                  <c:v>15</c:v>
                </c:pt>
                <c:pt idx="290">
                  <c:v>16.9</c:v>
                </c:pt>
                <c:pt idx="291">
                  <c:v>13.9</c:v>
                </c:pt>
                <c:pt idx="292">
                  <c:v>15.2</c:v>
                </c:pt>
                <c:pt idx="293">
                  <c:v>19.4</c:v>
                </c:pt>
                <c:pt idx="294">
                  <c:v>21.2</c:v>
                </c:pt>
                <c:pt idx="295">
                  <c:v>23.5</c:v>
                </c:pt>
                <c:pt idx="296">
                  <c:v>23.3</c:v>
                </c:pt>
                <c:pt idx="297">
                  <c:v>22.5</c:v>
                </c:pt>
                <c:pt idx="298">
                  <c:v>21.1</c:v>
                </c:pt>
                <c:pt idx="299">
                  <c:v>19.5</c:v>
                </c:pt>
                <c:pt idx="300">
                  <c:v>18</c:v>
                </c:pt>
                <c:pt idx="301">
                  <c:v>19.2</c:v>
                </c:pt>
                <c:pt idx="302">
                  <c:v>22.6</c:v>
                </c:pt>
                <c:pt idx="303">
                  <c:v>18.8</c:v>
                </c:pt>
                <c:pt idx="304">
                  <c:v>19.9</c:v>
                </c:pt>
                <c:pt idx="305">
                  <c:v>16.6</c:v>
                </c:pt>
                <c:pt idx="306">
                  <c:v>20.6</c:v>
                </c:pt>
                <c:pt idx="307">
                  <c:v>21.8</c:v>
                </c:pt>
                <c:pt idx="308">
                  <c:v>18.9</c:v>
                </c:pt>
                <c:pt idx="309">
                  <c:v>20.6</c:v>
                </c:pt>
                <c:pt idx="310">
                  <c:v>21.8</c:v>
                </c:pt>
                <c:pt idx="311">
                  <c:v>18</c:v>
                </c:pt>
                <c:pt idx="312">
                  <c:v>16.7</c:v>
                </c:pt>
                <c:pt idx="313">
                  <c:v>20</c:v>
                </c:pt>
                <c:pt idx="314">
                  <c:v>23.1</c:v>
                </c:pt>
                <c:pt idx="315">
                  <c:v>21.8</c:v>
                </c:pt>
                <c:pt idx="316">
                  <c:v>20.2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tarkistusdata!$N$3:$N$33</c:f>
              <c:numCache>
                <c:ptCount val="31"/>
                <c:pt idx="0">
                  <c:v>161</c:v>
                </c:pt>
                <c:pt idx="1">
                  <c:v>37</c:v>
                </c:pt>
                <c:pt idx="2">
                  <c:v>158</c:v>
                </c:pt>
                <c:pt idx="3">
                  <c:v>33</c:v>
                </c:pt>
                <c:pt idx="4">
                  <c:v>138</c:v>
                </c:pt>
                <c:pt idx="5">
                  <c:v>176</c:v>
                </c:pt>
                <c:pt idx="6">
                  <c:v>203</c:v>
                </c:pt>
                <c:pt idx="7">
                  <c:v>165</c:v>
                </c:pt>
                <c:pt idx="8">
                  <c:v>128</c:v>
                </c:pt>
                <c:pt idx="9">
                  <c:v>118</c:v>
                </c:pt>
                <c:pt idx="10">
                  <c:v>25</c:v>
                </c:pt>
                <c:pt idx="11">
                  <c:v>147</c:v>
                </c:pt>
                <c:pt idx="12">
                  <c:v>172</c:v>
                </c:pt>
                <c:pt idx="13">
                  <c:v>138</c:v>
                </c:pt>
                <c:pt idx="14">
                  <c:v>194</c:v>
                </c:pt>
                <c:pt idx="15">
                  <c:v>32</c:v>
                </c:pt>
                <c:pt idx="16">
                  <c:v>210</c:v>
                </c:pt>
                <c:pt idx="17">
                  <c:v>108</c:v>
                </c:pt>
                <c:pt idx="18">
                  <c:v>161</c:v>
                </c:pt>
                <c:pt idx="19">
                  <c:v>267</c:v>
                </c:pt>
                <c:pt idx="20">
                  <c:v>46</c:v>
                </c:pt>
                <c:pt idx="21">
                  <c:v>205</c:v>
                </c:pt>
                <c:pt idx="22">
                  <c:v>211</c:v>
                </c:pt>
                <c:pt idx="23">
                  <c:v>183</c:v>
                </c:pt>
                <c:pt idx="24">
                  <c:v>125</c:v>
                </c:pt>
                <c:pt idx="25">
                  <c:v>147</c:v>
                </c:pt>
                <c:pt idx="26">
                  <c:v>202</c:v>
                </c:pt>
                <c:pt idx="27">
                  <c:v>184</c:v>
                </c:pt>
                <c:pt idx="28">
                  <c:v>187</c:v>
                </c:pt>
                <c:pt idx="29">
                  <c:v>185</c:v>
                </c:pt>
                <c:pt idx="30">
                  <c:v>105</c:v>
                </c:pt>
              </c:numCache>
            </c:numRef>
          </c:xVal>
          <c:yVal>
            <c:numRef>
              <c:f>tarkistusdata!$T$3:$T$33</c:f>
              <c:numCache>
                <c:ptCount val="31"/>
                <c:pt idx="0">
                  <c:v>16.9</c:v>
                </c:pt>
                <c:pt idx="1">
                  <c:v>5.5</c:v>
                </c:pt>
                <c:pt idx="2">
                  <c:v>14.8</c:v>
                </c:pt>
                <c:pt idx="3">
                  <c:v>5.15</c:v>
                </c:pt>
                <c:pt idx="4">
                  <c:v>15</c:v>
                </c:pt>
                <c:pt idx="5">
                  <c:v>18.2</c:v>
                </c:pt>
                <c:pt idx="6">
                  <c:v>19.2</c:v>
                </c:pt>
                <c:pt idx="7">
                  <c:v>18</c:v>
                </c:pt>
                <c:pt idx="8">
                  <c:v>14.919333333333336</c:v>
                </c:pt>
                <c:pt idx="9">
                  <c:v>12.9</c:v>
                </c:pt>
                <c:pt idx="10">
                  <c:v>4.8</c:v>
                </c:pt>
                <c:pt idx="11">
                  <c:v>16.2</c:v>
                </c:pt>
                <c:pt idx="12">
                  <c:v>15.275</c:v>
                </c:pt>
                <c:pt idx="13">
                  <c:v>16.3</c:v>
                </c:pt>
                <c:pt idx="14">
                  <c:v>17.8</c:v>
                </c:pt>
                <c:pt idx="15">
                  <c:v>5.9</c:v>
                </c:pt>
                <c:pt idx="16">
                  <c:v>17.6</c:v>
                </c:pt>
                <c:pt idx="17">
                  <c:v>12.2</c:v>
                </c:pt>
                <c:pt idx="18">
                  <c:v>17.6</c:v>
                </c:pt>
                <c:pt idx="19">
                  <c:v>20.8</c:v>
                </c:pt>
                <c:pt idx="20">
                  <c:v>8.1</c:v>
                </c:pt>
                <c:pt idx="21">
                  <c:v>18.2</c:v>
                </c:pt>
                <c:pt idx="22">
                  <c:v>22.2</c:v>
                </c:pt>
                <c:pt idx="23">
                  <c:v>15.807000000000004</c:v>
                </c:pt>
                <c:pt idx="24">
                  <c:v>14.5</c:v>
                </c:pt>
                <c:pt idx="25">
                  <c:v>16</c:v>
                </c:pt>
                <c:pt idx="26">
                  <c:v>19.6</c:v>
                </c:pt>
                <c:pt idx="27">
                  <c:v>15.4375</c:v>
                </c:pt>
                <c:pt idx="28">
                  <c:v>16.65</c:v>
                </c:pt>
                <c:pt idx="29">
                  <c:v>16.1</c:v>
                </c:pt>
                <c:pt idx="30">
                  <c:v>13.7</c:v>
                </c:pt>
              </c:numCache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tarkistusdata!$Z$3:$Z$35</c:f>
              <c:numCache>
                <c:ptCount val="33"/>
                <c:pt idx="0">
                  <c:v>47</c:v>
                </c:pt>
                <c:pt idx="1">
                  <c:v>81</c:v>
                </c:pt>
                <c:pt idx="2">
                  <c:v>84</c:v>
                </c:pt>
                <c:pt idx="3">
                  <c:v>106</c:v>
                </c:pt>
                <c:pt idx="4">
                  <c:v>144</c:v>
                </c:pt>
                <c:pt idx="5">
                  <c:v>31</c:v>
                </c:pt>
                <c:pt idx="6">
                  <c:v>30</c:v>
                </c:pt>
                <c:pt idx="7">
                  <c:v>63</c:v>
                </c:pt>
                <c:pt idx="8">
                  <c:v>34</c:v>
                </c:pt>
                <c:pt idx="9">
                  <c:v>30</c:v>
                </c:pt>
                <c:pt idx="10">
                  <c:v>38</c:v>
                </c:pt>
                <c:pt idx="11">
                  <c:v>31</c:v>
                </c:pt>
                <c:pt idx="12">
                  <c:v>60</c:v>
                </c:pt>
                <c:pt idx="13">
                  <c:v>31</c:v>
                </c:pt>
                <c:pt idx="14">
                  <c:v>81</c:v>
                </c:pt>
                <c:pt idx="15">
                  <c:v>32</c:v>
                </c:pt>
                <c:pt idx="16">
                  <c:v>93</c:v>
                </c:pt>
                <c:pt idx="17">
                  <c:v>33</c:v>
                </c:pt>
                <c:pt idx="18">
                  <c:v>30</c:v>
                </c:pt>
                <c:pt idx="19">
                  <c:v>34</c:v>
                </c:pt>
                <c:pt idx="20">
                  <c:v>57</c:v>
                </c:pt>
                <c:pt idx="21">
                  <c:v>86</c:v>
                </c:pt>
                <c:pt idx="22">
                  <c:v>116</c:v>
                </c:pt>
                <c:pt idx="23">
                  <c:v>53</c:v>
                </c:pt>
                <c:pt idx="24">
                  <c:v>144</c:v>
                </c:pt>
                <c:pt idx="25">
                  <c:v>127</c:v>
                </c:pt>
                <c:pt idx="26">
                  <c:v>124</c:v>
                </c:pt>
                <c:pt idx="27">
                  <c:v>82</c:v>
                </c:pt>
                <c:pt idx="28">
                  <c:v>100</c:v>
                </c:pt>
              </c:numCache>
            </c:numRef>
          </c:xVal>
          <c:yVal>
            <c:numRef>
              <c:f>tarkistusdata!$AF$3:$AF$35</c:f>
              <c:numCache>
                <c:ptCount val="33"/>
                <c:pt idx="0">
                  <c:v>7.072</c:v>
                </c:pt>
                <c:pt idx="1">
                  <c:v>9.3</c:v>
                </c:pt>
                <c:pt idx="2">
                  <c:v>11.8125</c:v>
                </c:pt>
                <c:pt idx="3">
                  <c:v>13.243333333333334</c:v>
                </c:pt>
                <c:pt idx="4">
                  <c:v>13.7</c:v>
                </c:pt>
                <c:pt idx="5">
                  <c:v>7.75</c:v>
                </c:pt>
                <c:pt idx="6">
                  <c:v>7.1</c:v>
                </c:pt>
                <c:pt idx="7">
                  <c:v>6.65</c:v>
                </c:pt>
                <c:pt idx="8">
                  <c:v>6.063333333333333</c:v>
                </c:pt>
                <c:pt idx="9">
                  <c:v>6.6</c:v>
                </c:pt>
                <c:pt idx="10">
                  <c:v>9.4</c:v>
                </c:pt>
                <c:pt idx="11">
                  <c:v>7.3</c:v>
                </c:pt>
                <c:pt idx="12">
                  <c:v>8.3</c:v>
                </c:pt>
                <c:pt idx="13">
                  <c:v>4.8</c:v>
                </c:pt>
                <c:pt idx="14">
                  <c:v>10</c:v>
                </c:pt>
                <c:pt idx="15">
                  <c:v>6.2</c:v>
                </c:pt>
                <c:pt idx="16">
                  <c:v>10.58</c:v>
                </c:pt>
                <c:pt idx="17">
                  <c:v>6.175</c:v>
                </c:pt>
                <c:pt idx="18">
                  <c:v>5.85</c:v>
                </c:pt>
                <c:pt idx="19">
                  <c:v>6.75</c:v>
                </c:pt>
                <c:pt idx="20">
                  <c:v>10.75</c:v>
                </c:pt>
                <c:pt idx="21">
                  <c:v>9.3</c:v>
                </c:pt>
                <c:pt idx="22">
                  <c:v>12.2</c:v>
                </c:pt>
                <c:pt idx="23">
                  <c:v>7.7</c:v>
                </c:pt>
                <c:pt idx="24">
                  <c:v>13</c:v>
                </c:pt>
                <c:pt idx="25">
                  <c:v>15.8</c:v>
                </c:pt>
                <c:pt idx="26">
                  <c:v>14.9</c:v>
                </c:pt>
                <c:pt idx="27">
                  <c:v>10.1</c:v>
                </c:pt>
                <c:pt idx="28">
                  <c:v>11.7</c:v>
                </c:pt>
              </c:numCache>
            </c:numRef>
          </c:yVal>
          <c:smooth val="0"/>
        </c:ser>
        <c:axId val="63710681"/>
        <c:axId val="36525218"/>
      </c:scatterChart>
      <c:valAx>
        <c:axId val="6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25218"/>
        <c:crosses val="autoZero"/>
        <c:crossBetween val="midCat"/>
        <c:dispUnits/>
      </c:valAx>
      <c:valAx>
        <c:axId val="36525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106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KU4 ih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tarkistusdata!$H$3:$H$319</c:f>
              <c:numCache>
                <c:ptCount val="317"/>
                <c:pt idx="0">
                  <c:v>10.75</c:v>
                </c:pt>
                <c:pt idx="1">
                  <c:v>14</c:v>
                </c:pt>
                <c:pt idx="2">
                  <c:v>3.2</c:v>
                </c:pt>
                <c:pt idx="3">
                  <c:v>17.2</c:v>
                </c:pt>
                <c:pt idx="4">
                  <c:v>16.2</c:v>
                </c:pt>
                <c:pt idx="5">
                  <c:v>9.013333333333334</c:v>
                </c:pt>
                <c:pt idx="6">
                  <c:v>15.8</c:v>
                </c:pt>
                <c:pt idx="7">
                  <c:v>10.943999999999999</c:v>
                </c:pt>
                <c:pt idx="8">
                  <c:v>14.1</c:v>
                </c:pt>
                <c:pt idx="9">
                  <c:v>16.197999999999997</c:v>
                </c:pt>
                <c:pt idx="10">
                  <c:v>7.9</c:v>
                </c:pt>
                <c:pt idx="11">
                  <c:v>11.4</c:v>
                </c:pt>
                <c:pt idx="12">
                  <c:v>18.6</c:v>
                </c:pt>
                <c:pt idx="13">
                  <c:v>16.2</c:v>
                </c:pt>
                <c:pt idx="14">
                  <c:v>14.718666666666667</c:v>
                </c:pt>
                <c:pt idx="15">
                  <c:v>12.3</c:v>
                </c:pt>
                <c:pt idx="16">
                  <c:v>13.9</c:v>
                </c:pt>
                <c:pt idx="17">
                  <c:v>11.696000000000002</c:v>
                </c:pt>
                <c:pt idx="18">
                  <c:v>17</c:v>
                </c:pt>
                <c:pt idx="19">
                  <c:v>13.6</c:v>
                </c:pt>
                <c:pt idx="20">
                  <c:v>13.4</c:v>
                </c:pt>
                <c:pt idx="21">
                  <c:v>11.2</c:v>
                </c:pt>
                <c:pt idx="22">
                  <c:v>8.35</c:v>
                </c:pt>
                <c:pt idx="23">
                  <c:v>14.4</c:v>
                </c:pt>
                <c:pt idx="24">
                  <c:v>10.5</c:v>
                </c:pt>
                <c:pt idx="25">
                  <c:v>14.7</c:v>
                </c:pt>
                <c:pt idx="26">
                  <c:v>15.3</c:v>
                </c:pt>
                <c:pt idx="27">
                  <c:v>15.8</c:v>
                </c:pt>
                <c:pt idx="28">
                  <c:v>13.8</c:v>
                </c:pt>
                <c:pt idx="29">
                  <c:v>4.025</c:v>
                </c:pt>
                <c:pt idx="30">
                  <c:v>14.5</c:v>
                </c:pt>
                <c:pt idx="31">
                  <c:v>3</c:v>
                </c:pt>
                <c:pt idx="32">
                  <c:v>6.9</c:v>
                </c:pt>
                <c:pt idx="33">
                  <c:v>4.05</c:v>
                </c:pt>
                <c:pt idx="34">
                  <c:v>8.2</c:v>
                </c:pt>
                <c:pt idx="35">
                  <c:v>13.2</c:v>
                </c:pt>
                <c:pt idx="36">
                  <c:v>7.175</c:v>
                </c:pt>
                <c:pt idx="37">
                  <c:v>10.6375</c:v>
                </c:pt>
                <c:pt idx="38">
                  <c:v>12.6</c:v>
                </c:pt>
                <c:pt idx="39">
                  <c:v>15.8</c:v>
                </c:pt>
                <c:pt idx="40">
                  <c:v>17.4</c:v>
                </c:pt>
                <c:pt idx="41">
                  <c:v>11.834333333333335</c:v>
                </c:pt>
                <c:pt idx="42">
                  <c:v>13.8</c:v>
                </c:pt>
                <c:pt idx="43">
                  <c:v>17.153333333333336</c:v>
                </c:pt>
                <c:pt idx="44">
                  <c:v>13.2</c:v>
                </c:pt>
                <c:pt idx="45">
                  <c:v>15.778</c:v>
                </c:pt>
                <c:pt idx="46">
                  <c:v>18.639</c:v>
                </c:pt>
                <c:pt idx="47">
                  <c:v>9</c:v>
                </c:pt>
                <c:pt idx="48">
                  <c:v>14.9</c:v>
                </c:pt>
                <c:pt idx="49">
                  <c:v>15.6</c:v>
                </c:pt>
                <c:pt idx="50">
                  <c:v>14.469333333333333</c:v>
                </c:pt>
                <c:pt idx="51">
                  <c:v>5.2</c:v>
                </c:pt>
                <c:pt idx="52">
                  <c:v>15.276000000000002</c:v>
                </c:pt>
                <c:pt idx="53">
                  <c:v>10.633333333333336</c:v>
                </c:pt>
                <c:pt idx="54">
                  <c:v>14.83</c:v>
                </c:pt>
                <c:pt idx="55">
                  <c:v>11.3</c:v>
                </c:pt>
                <c:pt idx="56">
                  <c:v>16.8</c:v>
                </c:pt>
                <c:pt idx="57">
                  <c:v>2.65</c:v>
                </c:pt>
                <c:pt idx="58">
                  <c:v>17.7</c:v>
                </c:pt>
                <c:pt idx="59">
                  <c:v>14.7</c:v>
                </c:pt>
                <c:pt idx="60">
                  <c:v>14.2</c:v>
                </c:pt>
                <c:pt idx="61">
                  <c:v>2.675</c:v>
                </c:pt>
                <c:pt idx="62">
                  <c:v>14.3</c:v>
                </c:pt>
                <c:pt idx="63">
                  <c:v>14.2</c:v>
                </c:pt>
                <c:pt idx="64">
                  <c:v>13.133333333333333</c:v>
                </c:pt>
                <c:pt idx="65">
                  <c:v>16</c:v>
                </c:pt>
                <c:pt idx="66">
                  <c:v>16.4</c:v>
                </c:pt>
                <c:pt idx="67">
                  <c:v>7.6</c:v>
                </c:pt>
                <c:pt idx="68">
                  <c:v>15.1</c:v>
                </c:pt>
                <c:pt idx="69">
                  <c:v>5.7</c:v>
                </c:pt>
                <c:pt idx="70">
                  <c:v>7</c:v>
                </c:pt>
                <c:pt idx="71">
                  <c:v>16.55</c:v>
                </c:pt>
                <c:pt idx="72">
                  <c:v>16.6</c:v>
                </c:pt>
                <c:pt idx="73">
                  <c:v>14.205</c:v>
                </c:pt>
                <c:pt idx="74">
                  <c:v>14.25</c:v>
                </c:pt>
                <c:pt idx="75">
                  <c:v>15.6</c:v>
                </c:pt>
                <c:pt idx="76">
                  <c:v>18.2</c:v>
                </c:pt>
                <c:pt idx="77">
                  <c:v>14.25</c:v>
                </c:pt>
                <c:pt idx="78">
                  <c:v>16.6</c:v>
                </c:pt>
                <c:pt idx="79">
                  <c:v>18</c:v>
                </c:pt>
                <c:pt idx="80">
                  <c:v>13.85</c:v>
                </c:pt>
                <c:pt idx="81">
                  <c:v>2.75</c:v>
                </c:pt>
                <c:pt idx="82">
                  <c:v>6</c:v>
                </c:pt>
                <c:pt idx="83">
                  <c:v>4.625</c:v>
                </c:pt>
                <c:pt idx="84">
                  <c:v>3.0625</c:v>
                </c:pt>
                <c:pt idx="85">
                  <c:v>8</c:v>
                </c:pt>
                <c:pt idx="86">
                  <c:v>14.08</c:v>
                </c:pt>
                <c:pt idx="87">
                  <c:v>14.67</c:v>
                </c:pt>
                <c:pt idx="88">
                  <c:v>14.5</c:v>
                </c:pt>
                <c:pt idx="89">
                  <c:v>6.875</c:v>
                </c:pt>
                <c:pt idx="90">
                  <c:v>10.75</c:v>
                </c:pt>
                <c:pt idx="91">
                  <c:v>5.15</c:v>
                </c:pt>
                <c:pt idx="92">
                  <c:v>4.2</c:v>
                </c:pt>
                <c:pt idx="93">
                  <c:v>5.8</c:v>
                </c:pt>
                <c:pt idx="94">
                  <c:v>17.1</c:v>
                </c:pt>
                <c:pt idx="95">
                  <c:v>6.9</c:v>
                </c:pt>
                <c:pt idx="96">
                  <c:v>17.1</c:v>
                </c:pt>
                <c:pt idx="97">
                  <c:v>5.5</c:v>
                </c:pt>
                <c:pt idx="98">
                  <c:v>14.2</c:v>
                </c:pt>
                <c:pt idx="99">
                  <c:v>6.2</c:v>
                </c:pt>
                <c:pt idx="100">
                  <c:v>3.8</c:v>
                </c:pt>
                <c:pt idx="101">
                  <c:v>10.9</c:v>
                </c:pt>
                <c:pt idx="102">
                  <c:v>2.9</c:v>
                </c:pt>
                <c:pt idx="103">
                  <c:v>12.4</c:v>
                </c:pt>
                <c:pt idx="104">
                  <c:v>5.2</c:v>
                </c:pt>
                <c:pt idx="105">
                  <c:v>6.3</c:v>
                </c:pt>
                <c:pt idx="106">
                  <c:v>5.6</c:v>
                </c:pt>
                <c:pt idx="107">
                  <c:v>12.8</c:v>
                </c:pt>
                <c:pt idx="108">
                  <c:v>17.2</c:v>
                </c:pt>
                <c:pt idx="109">
                  <c:v>13.5</c:v>
                </c:pt>
                <c:pt idx="110">
                  <c:v>15.6</c:v>
                </c:pt>
                <c:pt idx="111">
                  <c:v>14.8</c:v>
                </c:pt>
                <c:pt idx="112">
                  <c:v>10.1</c:v>
                </c:pt>
                <c:pt idx="113">
                  <c:v>3.5</c:v>
                </c:pt>
                <c:pt idx="114">
                  <c:v>15.4</c:v>
                </c:pt>
                <c:pt idx="115">
                  <c:v>9.2</c:v>
                </c:pt>
                <c:pt idx="116">
                  <c:v>12.1</c:v>
                </c:pt>
                <c:pt idx="117">
                  <c:v>6.3</c:v>
                </c:pt>
                <c:pt idx="118">
                  <c:v>15.6</c:v>
                </c:pt>
                <c:pt idx="119">
                  <c:v>11.8</c:v>
                </c:pt>
                <c:pt idx="120">
                  <c:v>8.4</c:v>
                </c:pt>
                <c:pt idx="121">
                  <c:v>5.5</c:v>
                </c:pt>
                <c:pt idx="122">
                  <c:v>16.3</c:v>
                </c:pt>
                <c:pt idx="123">
                  <c:v>13.8</c:v>
                </c:pt>
                <c:pt idx="124">
                  <c:v>15.1</c:v>
                </c:pt>
                <c:pt idx="125">
                  <c:v>14.6</c:v>
                </c:pt>
                <c:pt idx="126">
                  <c:v>16</c:v>
                </c:pt>
                <c:pt idx="127">
                  <c:v>12.6</c:v>
                </c:pt>
                <c:pt idx="128">
                  <c:v>12.9</c:v>
                </c:pt>
                <c:pt idx="129">
                  <c:v>13.6</c:v>
                </c:pt>
                <c:pt idx="130">
                  <c:v>12.8</c:v>
                </c:pt>
                <c:pt idx="131">
                  <c:v>15.8</c:v>
                </c:pt>
                <c:pt idx="132">
                  <c:v>3.8</c:v>
                </c:pt>
                <c:pt idx="133">
                  <c:v>13.4</c:v>
                </c:pt>
                <c:pt idx="134">
                  <c:v>10.1</c:v>
                </c:pt>
                <c:pt idx="135">
                  <c:v>3.5</c:v>
                </c:pt>
                <c:pt idx="136">
                  <c:v>11.4</c:v>
                </c:pt>
                <c:pt idx="137">
                  <c:v>10.1</c:v>
                </c:pt>
                <c:pt idx="138">
                  <c:v>11.9</c:v>
                </c:pt>
                <c:pt idx="139">
                  <c:v>6.7</c:v>
                </c:pt>
                <c:pt idx="140">
                  <c:v>6.9</c:v>
                </c:pt>
                <c:pt idx="141">
                  <c:v>7.9</c:v>
                </c:pt>
                <c:pt idx="142">
                  <c:v>3.2</c:v>
                </c:pt>
                <c:pt idx="143">
                  <c:v>12.8</c:v>
                </c:pt>
                <c:pt idx="144">
                  <c:v>20.9</c:v>
                </c:pt>
                <c:pt idx="145">
                  <c:v>4.5</c:v>
                </c:pt>
                <c:pt idx="146">
                  <c:v>14</c:v>
                </c:pt>
                <c:pt idx="147">
                  <c:v>2.5</c:v>
                </c:pt>
                <c:pt idx="148">
                  <c:v>2.6</c:v>
                </c:pt>
                <c:pt idx="149">
                  <c:v>3.2</c:v>
                </c:pt>
                <c:pt idx="150">
                  <c:v>13.3</c:v>
                </c:pt>
                <c:pt idx="151">
                  <c:v>10.2</c:v>
                </c:pt>
                <c:pt idx="152">
                  <c:v>13.3</c:v>
                </c:pt>
                <c:pt idx="153">
                  <c:v>7.1</c:v>
                </c:pt>
                <c:pt idx="154">
                  <c:v>18.1</c:v>
                </c:pt>
                <c:pt idx="155">
                  <c:v>18.4</c:v>
                </c:pt>
                <c:pt idx="156">
                  <c:v>11.18</c:v>
                </c:pt>
                <c:pt idx="157">
                  <c:v>19.6</c:v>
                </c:pt>
                <c:pt idx="158">
                  <c:v>6.5</c:v>
                </c:pt>
                <c:pt idx="159">
                  <c:v>15.4</c:v>
                </c:pt>
                <c:pt idx="160">
                  <c:v>3.3125</c:v>
                </c:pt>
                <c:pt idx="161">
                  <c:v>11.75</c:v>
                </c:pt>
                <c:pt idx="162">
                  <c:v>11.5</c:v>
                </c:pt>
                <c:pt idx="163">
                  <c:v>5.9</c:v>
                </c:pt>
                <c:pt idx="164">
                  <c:v>14.8</c:v>
                </c:pt>
                <c:pt idx="165">
                  <c:v>9.49</c:v>
                </c:pt>
                <c:pt idx="166">
                  <c:v>15.2</c:v>
                </c:pt>
                <c:pt idx="167">
                  <c:v>12.978666666666667</c:v>
                </c:pt>
                <c:pt idx="168">
                  <c:v>17.1</c:v>
                </c:pt>
                <c:pt idx="169">
                  <c:v>8</c:v>
                </c:pt>
                <c:pt idx="170">
                  <c:v>17.3</c:v>
                </c:pt>
                <c:pt idx="171">
                  <c:v>15.495999999999999</c:v>
                </c:pt>
                <c:pt idx="172">
                  <c:v>16.625</c:v>
                </c:pt>
                <c:pt idx="173">
                  <c:v>11.2</c:v>
                </c:pt>
                <c:pt idx="174">
                  <c:v>6.3</c:v>
                </c:pt>
                <c:pt idx="175">
                  <c:v>3.2</c:v>
                </c:pt>
                <c:pt idx="176">
                  <c:v>15.4</c:v>
                </c:pt>
                <c:pt idx="177">
                  <c:v>11.1</c:v>
                </c:pt>
                <c:pt idx="178">
                  <c:v>9.1</c:v>
                </c:pt>
                <c:pt idx="179">
                  <c:v>5.3</c:v>
                </c:pt>
                <c:pt idx="180">
                  <c:v>5.3</c:v>
                </c:pt>
                <c:pt idx="181">
                  <c:v>13.55</c:v>
                </c:pt>
                <c:pt idx="182">
                  <c:v>11.2</c:v>
                </c:pt>
                <c:pt idx="183">
                  <c:v>3.1</c:v>
                </c:pt>
                <c:pt idx="184">
                  <c:v>17.8</c:v>
                </c:pt>
                <c:pt idx="185">
                  <c:v>16.7</c:v>
                </c:pt>
                <c:pt idx="186">
                  <c:v>5.7</c:v>
                </c:pt>
                <c:pt idx="187">
                  <c:v>9.7</c:v>
                </c:pt>
                <c:pt idx="188">
                  <c:v>14.8</c:v>
                </c:pt>
                <c:pt idx="189">
                  <c:v>18.2</c:v>
                </c:pt>
                <c:pt idx="190">
                  <c:v>18</c:v>
                </c:pt>
                <c:pt idx="191">
                  <c:v>14.7</c:v>
                </c:pt>
                <c:pt idx="192">
                  <c:v>20.6</c:v>
                </c:pt>
                <c:pt idx="193">
                  <c:v>18</c:v>
                </c:pt>
                <c:pt idx="194">
                  <c:v>14.8</c:v>
                </c:pt>
                <c:pt idx="195">
                  <c:v>20.9</c:v>
                </c:pt>
                <c:pt idx="196">
                  <c:v>5.8</c:v>
                </c:pt>
                <c:pt idx="197">
                  <c:v>14.2</c:v>
                </c:pt>
                <c:pt idx="198">
                  <c:v>10.8</c:v>
                </c:pt>
                <c:pt idx="199">
                  <c:v>19</c:v>
                </c:pt>
                <c:pt idx="200">
                  <c:v>13.9</c:v>
                </c:pt>
                <c:pt idx="201">
                  <c:v>13.5</c:v>
                </c:pt>
                <c:pt idx="202">
                  <c:v>13.2</c:v>
                </c:pt>
                <c:pt idx="203">
                  <c:v>10.9</c:v>
                </c:pt>
                <c:pt idx="204">
                  <c:v>4</c:v>
                </c:pt>
                <c:pt idx="205">
                  <c:v>15.5</c:v>
                </c:pt>
                <c:pt idx="206">
                  <c:v>19.2</c:v>
                </c:pt>
                <c:pt idx="207">
                  <c:v>6.9</c:v>
                </c:pt>
                <c:pt idx="208">
                  <c:v>17</c:v>
                </c:pt>
                <c:pt idx="209">
                  <c:v>16</c:v>
                </c:pt>
                <c:pt idx="210">
                  <c:v>17.9</c:v>
                </c:pt>
                <c:pt idx="211">
                  <c:v>20.6</c:v>
                </c:pt>
                <c:pt idx="212">
                  <c:v>11.6</c:v>
                </c:pt>
                <c:pt idx="213">
                  <c:v>22.2</c:v>
                </c:pt>
                <c:pt idx="214">
                  <c:v>20.3</c:v>
                </c:pt>
                <c:pt idx="215">
                  <c:v>19.5</c:v>
                </c:pt>
                <c:pt idx="216">
                  <c:v>19.7</c:v>
                </c:pt>
                <c:pt idx="217">
                  <c:v>23.8</c:v>
                </c:pt>
                <c:pt idx="218">
                  <c:v>18.5</c:v>
                </c:pt>
                <c:pt idx="219">
                  <c:v>19.1</c:v>
                </c:pt>
                <c:pt idx="220">
                  <c:v>20.4</c:v>
                </c:pt>
                <c:pt idx="221">
                  <c:v>18.9</c:v>
                </c:pt>
                <c:pt idx="222">
                  <c:v>15.6</c:v>
                </c:pt>
                <c:pt idx="223">
                  <c:v>6</c:v>
                </c:pt>
                <c:pt idx="224">
                  <c:v>5.7</c:v>
                </c:pt>
                <c:pt idx="225">
                  <c:v>2.9</c:v>
                </c:pt>
                <c:pt idx="226">
                  <c:v>4.9</c:v>
                </c:pt>
                <c:pt idx="227">
                  <c:v>4.5</c:v>
                </c:pt>
                <c:pt idx="228">
                  <c:v>16.4</c:v>
                </c:pt>
                <c:pt idx="229">
                  <c:v>14.1</c:v>
                </c:pt>
                <c:pt idx="230">
                  <c:v>6.3</c:v>
                </c:pt>
                <c:pt idx="231">
                  <c:v>15.6</c:v>
                </c:pt>
                <c:pt idx="232">
                  <c:v>10.9</c:v>
                </c:pt>
                <c:pt idx="233">
                  <c:v>14.4</c:v>
                </c:pt>
                <c:pt idx="234">
                  <c:v>7</c:v>
                </c:pt>
                <c:pt idx="235">
                  <c:v>15.8</c:v>
                </c:pt>
                <c:pt idx="236">
                  <c:v>15.6</c:v>
                </c:pt>
                <c:pt idx="237">
                  <c:v>17.1</c:v>
                </c:pt>
                <c:pt idx="238">
                  <c:v>14</c:v>
                </c:pt>
                <c:pt idx="239">
                  <c:v>13.9</c:v>
                </c:pt>
                <c:pt idx="240">
                  <c:v>12.1</c:v>
                </c:pt>
                <c:pt idx="241">
                  <c:v>14.6</c:v>
                </c:pt>
                <c:pt idx="242">
                  <c:v>15.7</c:v>
                </c:pt>
                <c:pt idx="243">
                  <c:v>13.6</c:v>
                </c:pt>
                <c:pt idx="244">
                  <c:v>20</c:v>
                </c:pt>
                <c:pt idx="245">
                  <c:v>14.1</c:v>
                </c:pt>
                <c:pt idx="246">
                  <c:v>19.4</c:v>
                </c:pt>
                <c:pt idx="247">
                  <c:v>13.1</c:v>
                </c:pt>
                <c:pt idx="248">
                  <c:v>16.4</c:v>
                </c:pt>
                <c:pt idx="249">
                  <c:v>19.8</c:v>
                </c:pt>
                <c:pt idx="250">
                  <c:v>22</c:v>
                </c:pt>
                <c:pt idx="251">
                  <c:v>22.2</c:v>
                </c:pt>
                <c:pt idx="252">
                  <c:v>22.7</c:v>
                </c:pt>
                <c:pt idx="253">
                  <c:v>20.8</c:v>
                </c:pt>
                <c:pt idx="254">
                  <c:v>18.7</c:v>
                </c:pt>
                <c:pt idx="255">
                  <c:v>15.2</c:v>
                </c:pt>
                <c:pt idx="256">
                  <c:v>18</c:v>
                </c:pt>
                <c:pt idx="257">
                  <c:v>21.9</c:v>
                </c:pt>
                <c:pt idx="258">
                  <c:v>20.2</c:v>
                </c:pt>
                <c:pt idx="259">
                  <c:v>19.2</c:v>
                </c:pt>
                <c:pt idx="260">
                  <c:v>20.6</c:v>
                </c:pt>
                <c:pt idx="261">
                  <c:v>20.4</c:v>
                </c:pt>
                <c:pt idx="262">
                  <c:v>20.8</c:v>
                </c:pt>
                <c:pt idx="263">
                  <c:v>20.7</c:v>
                </c:pt>
                <c:pt idx="264">
                  <c:v>20</c:v>
                </c:pt>
                <c:pt idx="265">
                  <c:v>20.1</c:v>
                </c:pt>
                <c:pt idx="266">
                  <c:v>19.8</c:v>
                </c:pt>
                <c:pt idx="267">
                  <c:v>23.1</c:v>
                </c:pt>
                <c:pt idx="268">
                  <c:v>22.3</c:v>
                </c:pt>
                <c:pt idx="269">
                  <c:v>20.8</c:v>
                </c:pt>
                <c:pt idx="270">
                  <c:v>21.5</c:v>
                </c:pt>
                <c:pt idx="271">
                  <c:v>20.9</c:v>
                </c:pt>
                <c:pt idx="272">
                  <c:v>17.3</c:v>
                </c:pt>
                <c:pt idx="273">
                  <c:v>14.5</c:v>
                </c:pt>
                <c:pt idx="274">
                  <c:v>16.8</c:v>
                </c:pt>
                <c:pt idx="275">
                  <c:v>16.2</c:v>
                </c:pt>
                <c:pt idx="276">
                  <c:v>16</c:v>
                </c:pt>
                <c:pt idx="277">
                  <c:v>6.6</c:v>
                </c:pt>
                <c:pt idx="278">
                  <c:v>12.9</c:v>
                </c:pt>
                <c:pt idx="279">
                  <c:v>15.1</c:v>
                </c:pt>
                <c:pt idx="280">
                  <c:v>16.1</c:v>
                </c:pt>
                <c:pt idx="281">
                  <c:v>15.9</c:v>
                </c:pt>
                <c:pt idx="282">
                  <c:v>16.2</c:v>
                </c:pt>
                <c:pt idx="283">
                  <c:v>3.8</c:v>
                </c:pt>
                <c:pt idx="284">
                  <c:v>3.9</c:v>
                </c:pt>
                <c:pt idx="285">
                  <c:v>14.5</c:v>
                </c:pt>
                <c:pt idx="286">
                  <c:v>9.3</c:v>
                </c:pt>
                <c:pt idx="287">
                  <c:v>16.3</c:v>
                </c:pt>
                <c:pt idx="288">
                  <c:v>9.6</c:v>
                </c:pt>
                <c:pt idx="289">
                  <c:v>15</c:v>
                </c:pt>
                <c:pt idx="290">
                  <c:v>16.9</c:v>
                </c:pt>
                <c:pt idx="291">
                  <c:v>13.9</c:v>
                </c:pt>
                <c:pt idx="292">
                  <c:v>15.2</c:v>
                </c:pt>
                <c:pt idx="293">
                  <c:v>19.4</c:v>
                </c:pt>
                <c:pt idx="294">
                  <c:v>21.2</c:v>
                </c:pt>
                <c:pt idx="295">
                  <c:v>23.5</c:v>
                </c:pt>
                <c:pt idx="296">
                  <c:v>23.3</c:v>
                </c:pt>
                <c:pt idx="297">
                  <c:v>22.5</c:v>
                </c:pt>
                <c:pt idx="298">
                  <c:v>21.1</c:v>
                </c:pt>
                <c:pt idx="299">
                  <c:v>19.5</c:v>
                </c:pt>
                <c:pt idx="300">
                  <c:v>18</c:v>
                </c:pt>
                <c:pt idx="301">
                  <c:v>19.2</c:v>
                </c:pt>
                <c:pt idx="302">
                  <c:v>22.6</c:v>
                </c:pt>
                <c:pt idx="303">
                  <c:v>18.8</c:v>
                </c:pt>
                <c:pt idx="304">
                  <c:v>19.9</c:v>
                </c:pt>
                <c:pt idx="305">
                  <c:v>16.6</c:v>
                </c:pt>
                <c:pt idx="306">
                  <c:v>20.6</c:v>
                </c:pt>
                <c:pt idx="307">
                  <c:v>21.8</c:v>
                </c:pt>
                <c:pt idx="308">
                  <c:v>18.9</c:v>
                </c:pt>
                <c:pt idx="309">
                  <c:v>20.6</c:v>
                </c:pt>
                <c:pt idx="310">
                  <c:v>21.8</c:v>
                </c:pt>
                <c:pt idx="311">
                  <c:v>18</c:v>
                </c:pt>
                <c:pt idx="312">
                  <c:v>16.7</c:v>
                </c:pt>
                <c:pt idx="313">
                  <c:v>20</c:v>
                </c:pt>
                <c:pt idx="314">
                  <c:v>23.1</c:v>
                </c:pt>
                <c:pt idx="315">
                  <c:v>21.8</c:v>
                </c:pt>
                <c:pt idx="316">
                  <c:v>20.2</c:v>
                </c:pt>
              </c:numCache>
            </c:numRef>
          </c:xVal>
          <c:yVal>
            <c:numRef>
              <c:f>tarkistusdata!$K$3:$K$319</c:f>
              <c:numCache>
                <c:ptCount val="3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1.6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1.9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1.439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-0.04999999999999982</c:v>
                </c:pt>
                <c:pt idx="58">
                  <c:v>1.6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1.15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2.7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1.5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1.6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1.6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2.4959999999999987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0.10000000000000053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2.2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0.8000000000000007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0.8000000000000007</c:v>
                </c:pt>
                <c:pt idx="218">
                  <c:v>#N/A</c:v>
                </c:pt>
                <c:pt idx="219">
                  <c:v>1.3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1.7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1.2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0.5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1.2</c:v>
                </c:pt>
                <c:pt idx="262">
                  <c:v>1.1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2.3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1.5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1.8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1.8</c:v>
                </c:pt>
                <c:pt idx="296">
                  <c:v>#N/A</c:v>
                </c:pt>
                <c:pt idx="297">
                  <c:v>1.9</c:v>
                </c:pt>
                <c:pt idx="298">
                  <c:v>#N/A</c:v>
                </c:pt>
                <c:pt idx="299">
                  <c:v>1.6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1.1</c:v>
                </c:pt>
                <c:pt idx="310">
                  <c:v>#N/A</c:v>
                </c:pt>
                <c:pt idx="311">
                  <c:v>#N/A</c:v>
                </c:pt>
                <c:pt idx="312">
                  <c:v>0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tarkistusdata!$T$3:$T$33</c:f>
              <c:numCache>
                <c:ptCount val="31"/>
                <c:pt idx="0">
                  <c:v>16.9</c:v>
                </c:pt>
                <c:pt idx="1">
                  <c:v>5.5</c:v>
                </c:pt>
                <c:pt idx="2">
                  <c:v>14.8</c:v>
                </c:pt>
                <c:pt idx="3">
                  <c:v>5.15</c:v>
                </c:pt>
                <c:pt idx="4">
                  <c:v>15</c:v>
                </c:pt>
                <c:pt idx="5">
                  <c:v>18.2</c:v>
                </c:pt>
                <c:pt idx="6">
                  <c:v>19.2</c:v>
                </c:pt>
                <c:pt idx="7">
                  <c:v>18</c:v>
                </c:pt>
                <c:pt idx="8">
                  <c:v>14.919333333333336</c:v>
                </c:pt>
                <c:pt idx="9">
                  <c:v>12.9</c:v>
                </c:pt>
                <c:pt idx="10">
                  <c:v>4.8</c:v>
                </c:pt>
                <c:pt idx="11">
                  <c:v>16.2</c:v>
                </c:pt>
                <c:pt idx="12">
                  <c:v>15.275</c:v>
                </c:pt>
                <c:pt idx="13">
                  <c:v>16.3</c:v>
                </c:pt>
                <c:pt idx="14">
                  <c:v>17.8</c:v>
                </c:pt>
                <c:pt idx="15">
                  <c:v>5.9</c:v>
                </c:pt>
                <c:pt idx="16">
                  <c:v>17.6</c:v>
                </c:pt>
                <c:pt idx="17">
                  <c:v>12.2</c:v>
                </c:pt>
                <c:pt idx="18">
                  <c:v>17.6</c:v>
                </c:pt>
                <c:pt idx="19">
                  <c:v>20.8</c:v>
                </c:pt>
                <c:pt idx="20">
                  <c:v>8.1</c:v>
                </c:pt>
                <c:pt idx="21">
                  <c:v>18.2</c:v>
                </c:pt>
                <c:pt idx="22">
                  <c:v>22.2</c:v>
                </c:pt>
                <c:pt idx="23">
                  <c:v>15.807000000000004</c:v>
                </c:pt>
                <c:pt idx="24">
                  <c:v>14.5</c:v>
                </c:pt>
                <c:pt idx="25">
                  <c:v>16</c:v>
                </c:pt>
                <c:pt idx="26">
                  <c:v>19.6</c:v>
                </c:pt>
                <c:pt idx="27">
                  <c:v>15.4375</c:v>
                </c:pt>
                <c:pt idx="28">
                  <c:v>16.65</c:v>
                </c:pt>
                <c:pt idx="29">
                  <c:v>16.1</c:v>
                </c:pt>
                <c:pt idx="30">
                  <c:v>13.7</c:v>
                </c:pt>
              </c:numCache>
            </c:numRef>
          </c:xVal>
          <c:yVal>
            <c:numRef>
              <c:f>tarkistusdata!$W$3:$W$33</c:f>
              <c:numCache>
                <c:ptCount val="31"/>
                <c:pt idx="0">
                  <c:v>#N/A</c:v>
                </c:pt>
                <c:pt idx="1">
                  <c:v>-0.2</c:v>
                </c:pt>
                <c:pt idx="2">
                  <c:v>#N/A</c:v>
                </c:pt>
                <c:pt idx="3">
                  <c:v>#N/A</c:v>
                </c:pt>
                <c:pt idx="4">
                  <c:v>-0.1999999999999993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-0.6</c:v>
                </c:pt>
                <c:pt idx="10">
                  <c:v>#N/A</c:v>
                </c:pt>
                <c:pt idx="11">
                  <c:v>1.7</c:v>
                </c:pt>
                <c:pt idx="12">
                  <c:v>#N/A</c:v>
                </c:pt>
                <c:pt idx="13">
                  <c:v>1.7</c:v>
                </c:pt>
                <c:pt idx="14">
                  <c:v>#N/A</c:v>
                </c:pt>
                <c:pt idx="15">
                  <c:v>#N/A</c:v>
                </c:pt>
                <c:pt idx="16">
                  <c:v>1.4</c:v>
                </c:pt>
                <c:pt idx="17">
                  <c:v>#N/A</c:v>
                </c:pt>
                <c:pt idx="18">
                  <c:v>#N/A</c:v>
                </c:pt>
                <c:pt idx="19">
                  <c:v>1.7</c:v>
                </c:pt>
                <c:pt idx="20">
                  <c:v>#N/A</c:v>
                </c:pt>
                <c:pt idx="21">
                  <c:v>1.8</c:v>
                </c:pt>
                <c:pt idx="22">
                  <c:v>#N/A</c:v>
                </c:pt>
                <c:pt idx="23">
                  <c:v>#N/A</c:v>
                </c:pt>
                <c:pt idx="24">
                  <c:v>0.5</c:v>
                </c:pt>
                <c:pt idx="25">
                  <c:v>0.8000000000000007</c:v>
                </c:pt>
                <c:pt idx="26">
                  <c:v>#N/A</c:v>
                </c:pt>
                <c:pt idx="27">
                  <c:v>-0.0625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tarkistusdata!$AF$3:$AF$35</c:f>
              <c:numCache>
                <c:ptCount val="33"/>
                <c:pt idx="0">
                  <c:v>7.072</c:v>
                </c:pt>
                <c:pt idx="1">
                  <c:v>9.3</c:v>
                </c:pt>
                <c:pt idx="2">
                  <c:v>11.8125</c:v>
                </c:pt>
                <c:pt idx="3">
                  <c:v>13.243333333333334</c:v>
                </c:pt>
                <c:pt idx="4">
                  <c:v>13.7</c:v>
                </c:pt>
                <c:pt idx="5">
                  <c:v>7.75</c:v>
                </c:pt>
                <c:pt idx="6">
                  <c:v>7.1</c:v>
                </c:pt>
                <c:pt idx="7">
                  <c:v>6.65</c:v>
                </c:pt>
                <c:pt idx="8">
                  <c:v>6.063333333333333</c:v>
                </c:pt>
                <c:pt idx="9">
                  <c:v>6.6</c:v>
                </c:pt>
                <c:pt idx="10">
                  <c:v>9.4</c:v>
                </c:pt>
                <c:pt idx="11">
                  <c:v>7.3</c:v>
                </c:pt>
                <c:pt idx="12">
                  <c:v>8.3</c:v>
                </c:pt>
                <c:pt idx="13">
                  <c:v>4.8</c:v>
                </c:pt>
                <c:pt idx="14">
                  <c:v>10</c:v>
                </c:pt>
                <c:pt idx="15">
                  <c:v>6.2</c:v>
                </c:pt>
                <c:pt idx="16">
                  <c:v>10.58</c:v>
                </c:pt>
                <c:pt idx="17">
                  <c:v>6.175</c:v>
                </c:pt>
                <c:pt idx="18">
                  <c:v>5.85</c:v>
                </c:pt>
                <c:pt idx="19">
                  <c:v>6.75</c:v>
                </c:pt>
                <c:pt idx="20">
                  <c:v>10.75</c:v>
                </c:pt>
                <c:pt idx="21">
                  <c:v>9.3</c:v>
                </c:pt>
                <c:pt idx="22">
                  <c:v>12.2</c:v>
                </c:pt>
                <c:pt idx="23">
                  <c:v>7.7</c:v>
                </c:pt>
                <c:pt idx="24">
                  <c:v>13</c:v>
                </c:pt>
                <c:pt idx="25">
                  <c:v>15.8</c:v>
                </c:pt>
                <c:pt idx="26">
                  <c:v>14.9</c:v>
                </c:pt>
                <c:pt idx="27">
                  <c:v>10.1</c:v>
                </c:pt>
                <c:pt idx="28">
                  <c:v>11.7</c:v>
                </c:pt>
              </c:numCache>
            </c:numRef>
          </c:xVal>
          <c:yVal>
            <c:numRef>
              <c:f>tarkistusdata!$AJ$3:$AJ$35</c:f>
              <c:numCache>
                <c:ptCount val="33"/>
              </c:numCache>
            </c:numRef>
          </c:yVal>
          <c:smooth val="0"/>
        </c:ser>
        <c:axId val="60291507"/>
        <c:axId val="5752652"/>
      </c:scatterChart>
      <c:valAx>
        <c:axId val="602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2652"/>
        <c:crosses val="autoZero"/>
        <c:crossBetween val="midCat"/>
        <c:dispUnits/>
      </c:valAx>
      <c:valAx>
        <c:axId val="5752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915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KU4 id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tarkistusdata!$B$3:$B$319</c:f>
              <c:numCache>
                <c:ptCount val="317"/>
                <c:pt idx="0">
                  <c:v>96</c:v>
                </c:pt>
                <c:pt idx="1">
                  <c:v>163</c:v>
                </c:pt>
                <c:pt idx="2">
                  <c:v>33</c:v>
                </c:pt>
                <c:pt idx="3">
                  <c:v>201</c:v>
                </c:pt>
                <c:pt idx="4">
                  <c:v>166</c:v>
                </c:pt>
                <c:pt idx="5">
                  <c:v>78</c:v>
                </c:pt>
                <c:pt idx="6">
                  <c:v>157</c:v>
                </c:pt>
                <c:pt idx="7">
                  <c:v>124</c:v>
                </c:pt>
                <c:pt idx="8">
                  <c:v>154</c:v>
                </c:pt>
                <c:pt idx="9">
                  <c:v>194</c:v>
                </c:pt>
                <c:pt idx="10">
                  <c:v>73</c:v>
                </c:pt>
                <c:pt idx="11">
                  <c:v>118</c:v>
                </c:pt>
                <c:pt idx="12">
                  <c:v>212</c:v>
                </c:pt>
                <c:pt idx="13">
                  <c:v>183</c:v>
                </c:pt>
                <c:pt idx="14">
                  <c:v>193</c:v>
                </c:pt>
                <c:pt idx="15">
                  <c:v>102</c:v>
                </c:pt>
                <c:pt idx="16">
                  <c:v>135</c:v>
                </c:pt>
                <c:pt idx="17">
                  <c:v>100</c:v>
                </c:pt>
                <c:pt idx="18">
                  <c:v>192</c:v>
                </c:pt>
                <c:pt idx="19">
                  <c:v>141</c:v>
                </c:pt>
                <c:pt idx="20">
                  <c:v>150</c:v>
                </c:pt>
                <c:pt idx="21">
                  <c:v>115</c:v>
                </c:pt>
                <c:pt idx="22">
                  <c:v>82</c:v>
                </c:pt>
                <c:pt idx="23">
                  <c:v>169</c:v>
                </c:pt>
                <c:pt idx="24">
                  <c:v>97</c:v>
                </c:pt>
                <c:pt idx="25">
                  <c:v>127</c:v>
                </c:pt>
                <c:pt idx="26">
                  <c:v>164</c:v>
                </c:pt>
                <c:pt idx="27">
                  <c:v>172</c:v>
                </c:pt>
                <c:pt idx="28">
                  <c:v>139</c:v>
                </c:pt>
                <c:pt idx="29">
                  <c:v>42</c:v>
                </c:pt>
                <c:pt idx="30">
                  <c:v>153</c:v>
                </c:pt>
                <c:pt idx="31">
                  <c:v>30</c:v>
                </c:pt>
                <c:pt idx="32">
                  <c:v>80</c:v>
                </c:pt>
                <c:pt idx="33">
                  <c:v>46</c:v>
                </c:pt>
                <c:pt idx="34">
                  <c:v>86</c:v>
                </c:pt>
                <c:pt idx="35">
                  <c:v>122</c:v>
                </c:pt>
                <c:pt idx="36">
                  <c:v>82</c:v>
                </c:pt>
                <c:pt idx="37">
                  <c:v>109</c:v>
                </c:pt>
                <c:pt idx="38">
                  <c:v>120</c:v>
                </c:pt>
                <c:pt idx="39">
                  <c:v>137</c:v>
                </c:pt>
                <c:pt idx="40">
                  <c:v>190</c:v>
                </c:pt>
                <c:pt idx="41">
                  <c:v>132</c:v>
                </c:pt>
                <c:pt idx="42">
                  <c:v>143</c:v>
                </c:pt>
                <c:pt idx="43">
                  <c:v>177</c:v>
                </c:pt>
                <c:pt idx="44">
                  <c:v>131</c:v>
                </c:pt>
                <c:pt idx="45">
                  <c:v>151</c:v>
                </c:pt>
                <c:pt idx="46">
                  <c:v>230</c:v>
                </c:pt>
                <c:pt idx="47">
                  <c:v>88</c:v>
                </c:pt>
                <c:pt idx="48">
                  <c:v>157</c:v>
                </c:pt>
                <c:pt idx="49">
                  <c:v>141</c:v>
                </c:pt>
                <c:pt idx="50">
                  <c:v>145</c:v>
                </c:pt>
                <c:pt idx="51">
                  <c:v>68</c:v>
                </c:pt>
                <c:pt idx="52">
                  <c:v>175</c:v>
                </c:pt>
                <c:pt idx="53">
                  <c:v>123</c:v>
                </c:pt>
                <c:pt idx="54">
                  <c:v>146</c:v>
                </c:pt>
                <c:pt idx="55">
                  <c:v>115</c:v>
                </c:pt>
                <c:pt idx="56">
                  <c:v>190</c:v>
                </c:pt>
                <c:pt idx="57">
                  <c:v>33</c:v>
                </c:pt>
                <c:pt idx="58">
                  <c:v>229</c:v>
                </c:pt>
                <c:pt idx="59">
                  <c:v>152</c:v>
                </c:pt>
                <c:pt idx="60">
                  <c:v>178</c:v>
                </c:pt>
                <c:pt idx="61">
                  <c:v>28</c:v>
                </c:pt>
                <c:pt idx="62">
                  <c:v>177</c:v>
                </c:pt>
                <c:pt idx="63">
                  <c:v>182</c:v>
                </c:pt>
                <c:pt idx="64">
                  <c:v>115</c:v>
                </c:pt>
                <c:pt idx="65">
                  <c:v>173</c:v>
                </c:pt>
                <c:pt idx="66">
                  <c:v>165</c:v>
                </c:pt>
                <c:pt idx="67">
                  <c:v>73</c:v>
                </c:pt>
                <c:pt idx="68">
                  <c:v>137</c:v>
                </c:pt>
                <c:pt idx="69">
                  <c:v>62</c:v>
                </c:pt>
                <c:pt idx="70">
                  <c:v>63</c:v>
                </c:pt>
                <c:pt idx="71">
                  <c:v>194</c:v>
                </c:pt>
                <c:pt idx="72">
                  <c:v>202</c:v>
                </c:pt>
                <c:pt idx="73">
                  <c:v>161</c:v>
                </c:pt>
                <c:pt idx="74">
                  <c:v>131</c:v>
                </c:pt>
                <c:pt idx="75">
                  <c:v>149</c:v>
                </c:pt>
                <c:pt idx="76">
                  <c:v>227</c:v>
                </c:pt>
                <c:pt idx="77">
                  <c:v>124</c:v>
                </c:pt>
                <c:pt idx="78">
                  <c:v>149</c:v>
                </c:pt>
                <c:pt idx="79">
                  <c:v>203</c:v>
                </c:pt>
                <c:pt idx="80">
                  <c:v>119</c:v>
                </c:pt>
                <c:pt idx="81">
                  <c:v>35</c:v>
                </c:pt>
                <c:pt idx="82">
                  <c:v>55</c:v>
                </c:pt>
                <c:pt idx="83">
                  <c:v>50</c:v>
                </c:pt>
                <c:pt idx="84">
                  <c:v>31</c:v>
                </c:pt>
                <c:pt idx="85">
                  <c:v>85</c:v>
                </c:pt>
                <c:pt idx="86">
                  <c:v>163</c:v>
                </c:pt>
                <c:pt idx="87">
                  <c:v>141</c:v>
                </c:pt>
                <c:pt idx="88">
                  <c:v>124</c:v>
                </c:pt>
                <c:pt idx="89">
                  <c:v>64</c:v>
                </c:pt>
                <c:pt idx="90">
                  <c:v>98</c:v>
                </c:pt>
                <c:pt idx="91">
                  <c:v>58</c:v>
                </c:pt>
                <c:pt idx="92">
                  <c:v>38</c:v>
                </c:pt>
                <c:pt idx="93">
                  <c:v>53</c:v>
                </c:pt>
                <c:pt idx="94">
                  <c:v>175</c:v>
                </c:pt>
                <c:pt idx="95">
                  <c:v>73</c:v>
                </c:pt>
                <c:pt idx="96">
                  <c:v>204</c:v>
                </c:pt>
                <c:pt idx="97">
                  <c:v>55</c:v>
                </c:pt>
                <c:pt idx="98">
                  <c:v>150</c:v>
                </c:pt>
                <c:pt idx="99">
                  <c:v>63</c:v>
                </c:pt>
                <c:pt idx="100">
                  <c:v>38</c:v>
                </c:pt>
                <c:pt idx="101">
                  <c:v>103</c:v>
                </c:pt>
                <c:pt idx="102">
                  <c:v>31</c:v>
                </c:pt>
                <c:pt idx="103">
                  <c:v>118</c:v>
                </c:pt>
                <c:pt idx="104">
                  <c:v>58</c:v>
                </c:pt>
                <c:pt idx="105">
                  <c:v>70</c:v>
                </c:pt>
                <c:pt idx="106">
                  <c:v>61</c:v>
                </c:pt>
                <c:pt idx="107">
                  <c:v>136</c:v>
                </c:pt>
                <c:pt idx="108">
                  <c:v>181</c:v>
                </c:pt>
                <c:pt idx="109">
                  <c:v>115</c:v>
                </c:pt>
                <c:pt idx="110">
                  <c:v>143</c:v>
                </c:pt>
                <c:pt idx="111">
                  <c:v>191</c:v>
                </c:pt>
                <c:pt idx="112">
                  <c:v>74</c:v>
                </c:pt>
                <c:pt idx="113">
                  <c:v>32</c:v>
                </c:pt>
                <c:pt idx="114">
                  <c:v>162</c:v>
                </c:pt>
                <c:pt idx="115">
                  <c:v>115</c:v>
                </c:pt>
                <c:pt idx="116">
                  <c:v>113</c:v>
                </c:pt>
                <c:pt idx="117">
                  <c:v>78</c:v>
                </c:pt>
                <c:pt idx="118">
                  <c:v>156</c:v>
                </c:pt>
                <c:pt idx="119">
                  <c:v>110</c:v>
                </c:pt>
                <c:pt idx="120">
                  <c:v>76</c:v>
                </c:pt>
                <c:pt idx="121">
                  <c:v>50</c:v>
                </c:pt>
                <c:pt idx="122">
                  <c:v>171</c:v>
                </c:pt>
                <c:pt idx="123">
                  <c:v>149</c:v>
                </c:pt>
                <c:pt idx="124">
                  <c:v>187</c:v>
                </c:pt>
                <c:pt idx="125">
                  <c:v>146</c:v>
                </c:pt>
                <c:pt idx="126">
                  <c:v>165</c:v>
                </c:pt>
                <c:pt idx="127">
                  <c:v>102</c:v>
                </c:pt>
                <c:pt idx="128">
                  <c:v>118</c:v>
                </c:pt>
                <c:pt idx="129">
                  <c:v>139</c:v>
                </c:pt>
                <c:pt idx="130">
                  <c:v>120</c:v>
                </c:pt>
                <c:pt idx="131">
                  <c:v>170</c:v>
                </c:pt>
                <c:pt idx="132">
                  <c:v>54</c:v>
                </c:pt>
                <c:pt idx="133">
                  <c:v>142</c:v>
                </c:pt>
                <c:pt idx="134">
                  <c:v>86</c:v>
                </c:pt>
                <c:pt idx="135">
                  <c:v>37</c:v>
                </c:pt>
                <c:pt idx="136">
                  <c:v>121</c:v>
                </c:pt>
                <c:pt idx="137">
                  <c:v>119</c:v>
                </c:pt>
                <c:pt idx="138">
                  <c:v>111</c:v>
                </c:pt>
                <c:pt idx="139">
                  <c:v>65</c:v>
                </c:pt>
                <c:pt idx="140">
                  <c:v>74</c:v>
                </c:pt>
                <c:pt idx="141">
                  <c:v>73</c:v>
                </c:pt>
                <c:pt idx="142">
                  <c:v>32</c:v>
                </c:pt>
                <c:pt idx="143">
                  <c:v>109</c:v>
                </c:pt>
                <c:pt idx="144">
                  <c:v>260</c:v>
                </c:pt>
                <c:pt idx="145">
                  <c:v>41</c:v>
                </c:pt>
                <c:pt idx="146">
                  <c:v>126</c:v>
                </c:pt>
                <c:pt idx="147">
                  <c:v>42</c:v>
                </c:pt>
                <c:pt idx="148">
                  <c:v>34</c:v>
                </c:pt>
                <c:pt idx="149">
                  <c:v>30</c:v>
                </c:pt>
                <c:pt idx="150">
                  <c:v>123</c:v>
                </c:pt>
                <c:pt idx="151">
                  <c:v>103</c:v>
                </c:pt>
                <c:pt idx="152">
                  <c:v>112</c:v>
                </c:pt>
                <c:pt idx="153">
                  <c:v>77</c:v>
                </c:pt>
                <c:pt idx="154">
                  <c:v>181</c:v>
                </c:pt>
                <c:pt idx="155">
                  <c:v>254</c:v>
                </c:pt>
                <c:pt idx="156">
                  <c:v>130</c:v>
                </c:pt>
                <c:pt idx="157">
                  <c:v>231</c:v>
                </c:pt>
                <c:pt idx="158">
                  <c:v>78</c:v>
                </c:pt>
                <c:pt idx="159">
                  <c:v>183</c:v>
                </c:pt>
                <c:pt idx="160">
                  <c:v>41</c:v>
                </c:pt>
                <c:pt idx="161">
                  <c:v>116</c:v>
                </c:pt>
                <c:pt idx="162">
                  <c:v>97</c:v>
                </c:pt>
                <c:pt idx="163">
                  <c:v>53</c:v>
                </c:pt>
                <c:pt idx="164">
                  <c:v>157</c:v>
                </c:pt>
                <c:pt idx="165">
                  <c:v>77</c:v>
                </c:pt>
                <c:pt idx="166">
                  <c:v>151</c:v>
                </c:pt>
                <c:pt idx="167">
                  <c:v>115</c:v>
                </c:pt>
                <c:pt idx="168">
                  <c:v>209</c:v>
                </c:pt>
                <c:pt idx="169">
                  <c:v>85</c:v>
                </c:pt>
                <c:pt idx="170">
                  <c:v>187</c:v>
                </c:pt>
                <c:pt idx="171">
                  <c:v>192</c:v>
                </c:pt>
                <c:pt idx="172">
                  <c:v>210</c:v>
                </c:pt>
                <c:pt idx="173">
                  <c:v>96</c:v>
                </c:pt>
                <c:pt idx="174">
                  <c:v>80</c:v>
                </c:pt>
                <c:pt idx="175">
                  <c:v>49</c:v>
                </c:pt>
                <c:pt idx="176">
                  <c:v>183</c:v>
                </c:pt>
                <c:pt idx="177">
                  <c:v>102</c:v>
                </c:pt>
                <c:pt idx="178">
                  <c:v>76</c:v>
                </c:pt>
                <c:pt idx="179">
                  <c:v>66</c:v>
                </c:pt>
                <c:pt idx="180">
                  <c:v>51</c:v>
                </c:pt>
                <c:pt idx="181">
                  <c:v>128</c:v>
                </c:pt>
                <c:pt idx="182">
                  <c:v>93</c:v>
                </c:pt>
                <c:pt idx="183">
                  <c:v>36</c:v>
                </c:pt>
                <c:pt idx="184">
                  <c:v>190</c:v>
                </c:pt>
                <c:pt idx="185">
                  <c:v>170</c:v>
                </c:pt>
                <c:pt idx="186">
                  <c:v>50</c:v>
                </c:pt>
                <c:pt idx="187">
                  <c:v>97</c:v>
                </c:pt>
                <c:pt idx="188">
                  <c:v>154</c:v>
                </c:pt>
                <c:pt idx="189">
                  <c:v>191</c:v>
                </c:pt>
                <c:pt idx="190">
                  <c:v>230</c:v>
                </c:pt>
                <c:pt idx="191">
                  <c:v>114</c:v>
                </c:pt>
                <c:pt idx="192">
                  <c:v>272</c:v>
                </c:pt>
                <c:pt idx="193">
                  <c:v>195</c:v>
                </c:pt>
                <c:pt idx="194">
                  <c:v>132</c:v>
                </c:pt>
                <c:pt idx="195">
                  <c:v>260</c:v>
                </c:pt>
                <c:pt idx="196">
                  <c:v>56</c:v>
                </c:pt>
                <c:pt idx="197">
                  <c:v>141</c:v>
                </c:pt>
                <c:pt idx="198">
                  <c:v>100</c:v>
                </c:pt>
                <c:pt idx="199">
                  <c:v>192</c:v>
                </c:pt>
                <c:pt idx="200">
                  <c:v>131</c:v>
                </c:pt>
                <c:pt idx="201">
                  <c:v>126</c:v>
                </c:pt>
                <c:pt idx="202">
                  <c:v>121</c:v>
                </c:pt>
                <c:pt idx="203">
                  <c:v>99</c:v>
                </c:pt>
                <c:pt idx="204">
                  <c:v>58</c:v>
                </c:pt>
                <c:pt idx="205">
                  <c:v>134</c:v>
                </c:pt>
                <c:pt idx="206">
                  <c:v>241</c:v>
                </c:pt>
                <c:pt idx="207">
                  <c:v>72</c:v>
                </c:pt>
                <c:pt idx="208">
                  <c:v>202</c:v>
                </c:pt>
                <c:pt idx="209">
                  <c:v>178</c:v>
                </c:pt>
                <c:pt idx="210">
                  <c:v>153</c:v>
                </c:pt>
                <c:pt idx="211">
                  <c:v>240</c:v>
                </c:pt>
                <c:pt idx="212">
                  <c:v>112</c:v>
                </c:pt>
                <c:pt idx="213">
                  <c:v>291</c:v>
                </c:pt>
                <c:pt idx="214">
                  <c:v>198</c:v>
                </c:pt>
                <c:pt idx="215">
                  <c:v>214</c:v>
                </c:pt>
                <c:pt idx="216">
                  <c:v>184</c:v>
                </c:pt>
                <c:pt idx="217">
                  <c:v>265</c:v>
                </c:pt>
                <c:pt idx="218">
                  <c:v>181</c:v>
                </c:pt>
                <c:pt idx="219">
                  <c:v>192</c:v>
                </c:pt>
                <c:pt idx="220">
                  <c:v>230</c:v>
                </c:pt>
                <c:pt idx="221">
                  <c:v>201</c:v>
                </c:pt>
                <c:pt idx="222">
                  <c:v>167</c:v>
                </c:pt>
                <c:pt idx="223">
                  <c:v>56</c:v>
                </c:pt>
                <c:pt idx="224">
                  <c:v>69</c:v>
                </c:pt>
                <c:pt idx="225">
                  <c:v>33</c:v>
                </c:pt>
                <c:pt idx="226">
                  <c:v>52</c:v>
                </c:pt>
                <c:pt idx="227">
                  <c:v>49</c:v>
                </c:pt>
                <c:pt idx="228">
                  <c:v>227</c:v>
                </c:pt>
                <c:pt idx="229">
                  <c:v>136</c:v>
                </c:pt>
                <c:pt idx="230">
                  <c:v>62</c:v>
                </c:pt>
                <c:pt idx="231">
                  <c:v>185</c:v>
                </c:pt>
                <c:pt idx="232">
                  <c:v>108</c:v>
                </c:pt>
                <c:pt idx="233">
                  <c:v>143</c:v>
                </c:pt>
                <c:pt idx="234">
                  <c:v>67</c:v>
                </c:pt>
                <c:pt idx="235">
                  <c:v>156</c:v>
                </c:pt>
                <c:pt idx="236">
                  <c:v>170</c:v>
                </c:pt>
                <c:pt idx="237">
                  <c:v>205</c:v>
                </c:pt>
                <c:pt idx="238">
                  <c:v>141</c:v>
                </c:pt>
                <c:pt idx="239">
                  <c:v>133</c:v>
                </c:pt>
                <c:pt idx="240">
                  <c:v>107</c:v>
                </c:pt>
                <c:pt idx="241">
                  <c:v>140</c:v>
                </c:pt>
                <c:pt idx="242">
                  <c:v>209</c:v>
                </c:pt>
                <c:pt idx="243">
                  <c:v>158</c:v>
                </c:pt>
                <c:pt idx="244">
                  <c:v>258</c:v>
                </c:pt>
                <c:pt idx="245">
                  <c:v>143</c:v>
                </c:pt>
                <c:pt idx="246">
                  <c:v>310</c:v>
                </c:pt>
                <c:pt idx="247">
                  <c:v>114</c:v>
                </c:pt>
                <c:pt idx="248">
                  <c:v>163</c:v>
                </c:pt>
                <c:pt idx="249">
                  <c:v>251</c:v>
                </c:pt>
                <c:pt idx="250">
                  <c:v>326</c:v>
                </c:pt>
                <c:pt idx="251">
                  <c:v>332</c:v>
                </c:pt>
                <c:pt idx="252">
                  <c:v>271</c:v>
                </c:pt>
                <c:pt idx="253">
                  <c:v>237</c:v>
                </c:pt>
                <c:pt idx="254">
                  <c:v>185</c:v>
                </c:pt>
                <c:pt idx="255">
                  <c:v>135</c:v>
                </c:pt>
                <c:pt idx="256">
                  <c:v>177</c:v>
                </c:pt>
                <c:pt idx="257">
                  <c:v>290</c:v>
                </c:pt>
                <c:pt idx="258">
                  <c:v>197</c:v>
                </c:pt>
                <c:pt idx="259">
                  <c:v>181</c:v>
                </c:pt>
                <c:pt idx="260">
                  <c:v>247</c:v>
                </c:pt>
                <c:pt idx="261">
                  <c:v>269</c:v>
                </c:pt>
                <c:pt idx="262">
                  <c:v>257</c:v>
                </c:pt>
                <c:pt idx="263">
                  <c:v>225</c:v>
                </c:pt>
                <c:pt idx="264">
                  <c:v>202</c:v>
                </c:pt>
                <c:pt idx="265">
                  <c:v>197</c:v>
                </c:pt>
                <c:pt idx="266">
                  <c:v>266</c:v>
                </c:pt>
                <c:pt idx="267">
                  <c:v>270</c:v>
                </c:pt>
                <c:pt idx="268">
                  <c:v>280</c:v>
                </c:pt>
                <c:pt idx="269">
                  <c:v>219</c:v>
                </c:pt>
                <c:pt idx="270">
                  <c:v>266</c:v>
                </c:pt>
                <c:pt idx="271">
                  <c:v>255</c:v>
                </c:pt>
                <c:pt idx="272">
                  <c:v>222</c:v>
                </c:pt>
                <c:pt idx="273">
                  <c:v>153</c:v>
                </c:pt>
                <c:pt idx="274">
                  <c:v>210</c:v>
                </c:pt>
                <c:pt idx="275">
                  <c:v>220</c:v>
                </c:pt>
                <c:pt idx="276">
                  <c:v>174</c:v>
                </c:pt>
                <c:pt idx="277">
                  <c:v>59</c:v>
                </c:pt>
                <c:pt idx="278">
                  <c:v>110</c:v>
                </c:pt>
                <c:pt idx="279">
                  <c:v>180</c:v>
                </c:pt>
                <c:pt idx="280">
                  <c:v>174</c:v>
                </c:pt>
                <c:pt idx="281">
                  <c:v>183</c:v>
                </c:pt>
                <c:pt idx="282">
                  <c:v>161</c:v>
                </c:pt>
                <c:pt idx="283">
                  <c:v>45</c:v>
                </c:pt>
                <c:pt idx="284">
                  <c:v>40</c:v>
                </c:pt>
                <c:pt idx="285">
                  <c:v>150</c:v>
                </c:pt>
                <c:pt idx="286">
                  <c:v>90</c:v>
                </c:pt>
                <c:pt idx="287">
                  <c:v>179</c:v>
                </c:pt>
                <c:pt idx="288">
                  <c:v>79</c:v>
                </c:pt>
                <c:pt idx="289">
                  <c:v>170</c:v>
                </c:pt>
                <c:pt idx="290">
                  <c:v>190</c:v>
                </c:pt>
                <c:pt idx="291">
                  <c:v>141</c:v>
                </c:pt>
                <c:pt idx="292">
                  <c:v>180</c:v>
                </c:pt>
                <c:pt idx="293">
                  <c:v>313</c:v>
                </c:pt>
                <c:pt idx="294">
                  <c:v>315</c:v>
                </c:pt>
                <c:pt idx="295">
                  <c:v>276</c:v>
                </c:pt>
                <c:pt idx="296">
                  <c:v>302</c:v>
                </c:pt>
                <c:pt idx="297">
                  <c:v>262</c:v>
                </c:pt>
                <c:pt idx="298">
                  <c:v>186</c:v>
                </c:pt>
                <c:pt idx="299">
                  <c:v>216</c:v>
                </c:pt>
                <c:pt idx="300">
                  <c:v>186</c:v>
                </c:pt>
                <c:pt idx="301">
                  <c:v>213</c:v>
                </c:pt>
                <c:pt idx="302">
                  <c:v>287</c:v>
                </c:pt>
                <c:pt idx="303">
                  <c:v>180</c:v>
                </c:pt>
                <c:pt idx="304">
                  <c:v>235</c:v>
                </c:pt>
                <c:pt idx="305">
                  <c:v>148</c:v>
                </c:pt>
                <c:pt idx="306">
                  <c:v>234</c:v>
                </c:pt>
                <c:pt idx="307">
                  <c:v>221</c:v>
                </c:pt>
                <c:pt idx="308">
                  <c:v>192</c:v>
                </c:pt>
                <c:pt idx="309">
                  <c:v>251</c:v>
                </c:pt>
                <c:pt idx="310">
                  <c:v>251</c:v>
                </c:pt>
                <c:pt idx="311">
                  <c:v>163</c:v>
                </c:pt>
                <c:pt idx="312">
                  <c:v>159</c:v>
                </c:pt>
                <c:pt idx="313">
                  <c:v>252</c:v>
                </c:pt>
                <c:pt idx="314">
                  <c:v>281</c:v>
                </c:pt>
                <c:pt idx="315">
                  <c:v>247</c:v>
                </c:pt>
                <c:pt idx="316">
                  <c:v>199</c:v>
                </c:pt>
              </c:numCache>
            </c:numRef>
          </c:xVal>
          <c:yVal>
            <c:numRef>
              <c:f>tarkistusdata!$J$3:$J$319</c:f>
              <c:numCache>
                <c:ptCount val="317"/>
                <c:pt idx="0">
                  <c:v>11</c:v>
                </c:pt>
                <c:pt idx="1">
                  <c:v>17</c:v>
                </c:pt>
                <c:pt idx="2">
                  <c:v>2</c:v>
                </c:pt>
                <c:pt idx="3">
                  <c:v>18</c:v>
                </c:pt>
                <c:pt idx="4">
                  <c:v>14</c:v>
                </c:pt>
                <c:pt idx="5">
                  <c:v>2</c:v>
                </c:pt>
                <c:pt idx="6">
                  <c:v>15</c:v>
                </c:pt>
                <c:pt idx="7">
                  <c:v>13</c:v>
                </c:pt>
                <c:pt idx="8">
                  <c:v>13</c:v>
                </c:pt>
                <c:pt idx="9">
                  <c:v>24</c:v>
                </c:pt>
                <c:pt idx="10">
                  <c:v>3</c:v>
                </c:pt>
                <c:pt idx="11">
                  <c:v>9</c:v>
                </c:pt>
                <c:pt idx="12">
                  <c:v>18</c:v>
                </c:pt>
                <c:pt idx="13">
                  <c:v>15</c:v>
                </c:pt>
                <c:pt idx="14">
                  <c:v>10</c:v>
                </c:pt>
                <c:pt idx="15">
                  <c:v>8</c:v>
                </c:pt>
                <c:pt idx="16">
                  <c:v>19</c:v>
                </c:pt>
                <c:pt idx="17">
                  <c:v>5</c:v>
                </c:pt>
                <c:pt idx="18">
                  <c:v>22</c:v>
                </c:pt>
                <c:pt idx="19">
                  <c:v>19</c:v>
                </c:pt>
                <c:pt idx="20">
                  <c:v>19</c:v>
                </c:pt>
                <c:pt idx="21">
                  <c:v>11</c:v>
                </c:pt>
                <c:pt idx="22">
                  <c:v>2</c:v>
                </c:pt>
                <c:pt idx="23">
                  <c:v>16</c:v>
                </c:pt>
                <c:pt idx="24">
                  <c:v>9</c:v>
                </c:pt>
                <c:pt idx="25">
                  <c:v>13</c:v>
                </c:pt>
                <c:pt idx="26">
                  <c:v>18</c:v>
                </c:pt>
                <c:pt idx="27">
                  <c:v>15</c:v>
                </c:pt>
                <c:pt idx="28">
                  <c:v>18</c:v>
                </c:pt>
                <c:pt idx="29">
                  <c:v>-1</c:v>
                </c:pt>
                <c:pt idx="30">
                  <c:v>27</c:v>
                </c:pt>
                <c:pt idx="31">
                  <c:v>2</c:v>
                </c:pt>
                <c:pt idx="32">
                  <c:v>8</c:v>
                </c:pt>
                <c:pt idx="33">
                  <c:v>3</c:v>
                </c:pt>
                <c:pt idx="34">
                  <c:v>12</c:v>
                </c:pt>
                <c:pt idx="35">
                  <c:v>16</c:v>
                </c:pt>
                <c:pt idx="36">
                  <c:v>8</c:v>
                </c:pt>
                <c:pt idx="37">
                  <c:v>10</c:v>
                </c:pt>
                <c:pt idx="38">
                  <c:v>13</c:v>
                </c:pt>
                <c:pt idx="39">
                  <c:v>12</c:v>
                </c:pt>
                <c:pt idx="40">
                  <c:v>14</c:v>
                </c:pt>
                <c:pt idx="41">
                  <c:v>15</c:v>
                </c:pt>
                <c:pt idx="42">
                  <c:v>11</c:v>
                </c:pt>
                <c:pt idx="43">
                  <c:v>13</c:v>
                </c:pt>
                <c:pt idx="44">
                  <c:v>12</c:v>
                </c:pt>
                <c:pt idx="45">
                  <c:v>13</c:v>
                </c:pt>
                <c:pt idx="46">
                  <c:v>45</c:v>
                </c:pt>
                <c:pt idx="47">
                  <c:v>7</c:v>
                </c:pt>
                <c:pt idx="48">
                  <c:v>13</c:v>
                </c:pt>
                <c:pt idx="49">
                  <c:v>7</c:v>
                </c:pt>
                <c:pt idx="50">
                  <c:v>15</c:v>
                </c:pt>
                <c:pt idx="51">
                  <c:v>6</c:v>
                </c:pt>
                <c:pt idx="52">
                  <c:v>17</c:v>
                </c:pt>
                <c:pt idx="53">
                  <c:v>13</c:v>
                </c:pt>
                <c:pt idx="54">
                  <c:v>12</c:v>
                </c:pt>
                <c:pt idx="55">
                  <c:v>9</c:v>
                </c:pt>
                <c:pt idx="56">
                  <c:v>19</c:v>
                </c:pt>
                <c:pt idx="57">
                  <c:v>3</c:v>
                </c:pt>
                <c:pt idx="58">
                  <c:v>16</c:v>
                </c:pt>
                <c:pt idx="59">
                  <c:v>17</c:v>
                </c:pt>
                <c:pt idx="60">
                  <c:v>16</c:v>
                </c:pt>
                <c:pt idx="61">
                  <c:v>1</c:v>
                </c:pt>
                <c:pt idx="62">
                  <c:v>9</c:v>
                </c:pt>
                <c:pt idx="63">
                  <c:v>14</c:v>
                </c:pt>
                <c:pt idx="64">
                  <c:v>10</c:v>
                </c:pt>
                <c:pt idx="65">
                  <c:v>13</c:v>
                </c:pt>
                <c:pt idx="66">
                  <c:v>14</c:v>
                </c:pt>
                <c:pt idx="67">
                  <c:v>5</c:v>
                </c:pt>
                <c:pt idx="68">
                  <c:v>16</c:v>
                </c:pt>
                <c:pt idx="69">
                  <c:v>4</c:v>
                </c:pt>
                <c:pt idx="70">
                  <c:v>4</c:v>
                </c:pt>
                <c:pt idx="71">
                  <c:v>17</c:v>
                </c:pt>
                <c:pt idx="72">
                  <c:v>17</c:v>
                </c:pt>
                <c:pt idx="73">
                  <c:v>10</c:v>
                </c:pt>
                <c:pt idx="74">
                  <c:v>12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15</c:v>
                </c:pt>
                <c:pt idx="79">
                  <c:v>20</c:v>
                </c:pt>
                <c:pt idx="80">
                  <c:v>14</c:v>
                </c:pt>
                <c:pt idx="81">
                  <c:v>4</c:v>
                </c:pt>
                <c:pt idx="82">
                  <c:v>2</c:v>
                </c:pt>
                <c:pt idx="83">
                  <c:v>7</c:v>
                </c:pt>
                <c:pt idx="84">
                  <c:v>3</c:v>
                </c:pt>
                <c:pt idx="85">
                  <c:v>6</c:v>
                </c:pt>
                <c:pt idx="86">
                  <c:v>22</c:v>
                </c:pt>
                <c:pt idx="87">
                  <c:v>19</c:v>
                </c:pt>
                <c:pt idx="88">
                  <c:v>17</c:v>
                </c:pt>
                <c:pt idx="89">
                  <c:v>7</c:v>
                </c:pt>
                <c:pt idx="90">
                  <c:v>13</c:v>
                </c:pt>
                <c:pt idx="91">
                  <c:v>7</c:v>
                </c:pt>
                <c:pt idx="92">
                  <c:v>3</c:v>
                </c:pt>
                <c:pt idx="93">
                  <c:v>4</c:v>
                </c:pt>
                <c:pt idx="94">
                  <c:v>22</c:v>
                </c:pt>
                <c:pt idx="95">
                  <c:v>9</c:v>
                </c:pt>
                <c:pt idx="96">
                  <c:v>18</c:v>
                </c:pt>
                <c:pt idx="97">
                  <c:v>4</c:v>
                </c:pt>
                <c:pt idx="98">
                  <c:v>22</c:v>
                </c:pt>
                <c:pt idx="99">
                  <c:v>7</c:v>
                </c:pt>
                <c:pt idx="100">
                  <c:v>3</c:v>
                </c:pt>
                <c:pt idx="101">
                  <c:v>12</c:v>
                </c:pt>
                <c:pt idx="102">
                  <c:v>4</c:v>
                </c:pt>
                <c:pt idx="103">
                  <c:v>16</c:v>
                </c:pt>
                <c:pt idx="104">
                  <c:v>6</c:v>
                </c:pt>
                <c:pt idx="105">
                  <c:v>8</c:v>
                </c:pt>
                <c:pt idx="106">
                  <c:v>11</c:v>
                </c:pt>
                <c:pt idx="107">
                  <c:v>13</c:v>
                </c:pt>
                <c:pt idx="108">
                  <c:v>15</c:v>
                </c:pt>
                <c:pt idx="109">
                  <c:v>15</c:v>
                </c:pt>
                <c:pt idx="110">
                  <c:v>17</c:v>
                </c:pt>
                <c:pt idx="111">
                  <c:v>16</c:v>
                </c:pt>
                <c:pt idx="112">
                  <c:v>5</c:v>
                </c:pt>
                <c:pt idx="113">
                  <c:v>-37</c:v>
                </c:pt>
                <c:pt idx="114">
                  <c:v>21</c:v>
                </c:pt>
                <c:pt idx="115">
                  <c:v>14</c:v>
                </c:pt>
                <c:pt idx="116">
                  <c:v>12</c:v>
                </c:pt>
                <c:pt idx="117">
                  <c:v>6</c:v>
                </c:pt>
                <c:pt idx="118">
                  <c:v>11</c:v>
                </c:pt>
                <c:pt idx="119">
                  <c:v>17</c:v>
                </c:pt>
                <c:pt idx="120">
                  <c:v>7</c:v>
                </c:pt>
                <c:pt idx="121">
                  <c:v>3</c:v>
                </c:pt>
                <c:pt idx="122">
                  <c:v>16</c:v>
                </c:pt>
                <c:pt idx="123">
                  <c:v>17</c:v>
                </c:pt>
                <c:pt idx="124">
                  <c:v>10</c:v>
                </c:pt>
                <c:pt idx="125">
                  <c:v>10</c:v>
                </c:pt>
                <c:pt idx="126">
                  <c:v>16</c:v>
                </c:pt>
                <c:pt idx="127">
                  <c:v>7</c:v>
                </c:pt>
                <c:pt idx="128">
                  <c:v>10</c:v>
                </c:pt>
                <c:pt idx="129">
                  <c:v>19</c:v>
                </c:pt>
                <c:pt idx="130">
                  <c:v>16</c:v>
                </c:pt>
                <c:pt idx="131">
                  <c:v>16</c:v>
                </c:pt>
                <c:pt idx="132">
                  <c:v>5</c:v>
                </c:pt>
                <c:pt idx="133">
                  <c:v>16</c:v>
                </c:pt>
                <c:pt idx="134">
                  <c:v>11</c:v>
                </c:pt>
                <c:pt idx="135">
                  <c:v>5</c:v>
                </c:pt>
                <c:pt idx="136">
                  <c:v>10</c:v>
                </c:pt>
                <c:pt idx="137">
                  <c:v>11</c:v>
                </c:pt>
                <c:pt idx="138">
                  <c:v>10</c:v>
                </c:pt>
                <c:pt idx="139">
                  <c:v>7</c:v>
                </c:pt>
                <c:pt idx="140">
                  <c:v>5</c:v>
                </c:pt>
                <c:pt idx="141">
                  <c:v>11</c:v>
                </c:pt>
                <c:pt idx="142">
                  <c:v>4</c:v>
                </c:pt>
                <c:pt idx="143">
                  <c:v>10</c:v>
                </c:pt>
                <c:pt idx="144">
                  <c:v>13</c:v>
                </c:pt>
                <c:pt idx="145">
                  <c:v>0</c:v>
                </c:pt>
                <c:pt idx="146">
                  <c:v>13</c:v>
                </c:pt>
                <c:pt idx="147">
                  <c:v>15</c:v>
                </c:pt>
                <c:pt idx="148">
                  <c:v>3</c:v>
                </c:pt>
                <c:pt idx="149">
                  <c:v>2</c:v>
                </c:pt>
                <c:pt idx="150">
                  <c:v>9</c:v>
                </c:pt>
                <c:pt idx="151">
                  <c:v>11</c:v>
                </c:pt>
                <c:pt idx="152">
                  <c:v>9</c:v>
                </c:pt>
                <c:pt idx="153">
                  <c:v>5</c:v>
                </c:pt>
                <c:pt idx="154">
                  <c:v>8</c:v>
                </c:pt>
                <c:pt idx="155">
                  <c:v>16</c:v>
                </c:pt>
                <c:pt idx="156">
                  <c:v>10</c:v>
                </c:pt>
                <c:pt idx="157">
                  <c:v>17</c:v>
                </c:pt>
                <c:pt idx="158">
                  <c:v>10</c:v>
                </c:pt>
                <c:pt idx="159">
                  <c:v>19</c:v>
                </c:pt>
                <c:pt idx="160">
                  <c:v>4</c:v>
                </c:pt>
                <c:pt idx="161">
                  <c:v>15</c:v>
                </c:pt>
                <c:pt idx="162">
                  <c:v>13</c:v>
                </c:pt>
                <c:pt idx="163">
                  <c:v>2</c:v>
                </c:pt>
                <c:pt idx="164">
                  <c:v>16</c:v>
                </c:pt>
                <c:pt idx="165">
                  <c:v>6</c:v>
                </c:pt>
                <c:pt idx="166">
                  <c:v>15</c:v>
                </c:pt>
                <c:pt idx="167">
                  <c:v>11</c:v>
                </c:pt>
                <c:pt idx="168">
                  <c:v>29</c:v>
                </c:pt>
                <c:pt idx="169">
                  <c:v>8</c:v>
                </c:pt>
                <c:pt idx="170">
                  <c:v>11</c:v>
                </c:pt>
                <c:pt idx="171">
                  <c:v>25</c:v>
                </c:pt>
                <c:pt idx="172">
                  <c:v>22</c:v>
                </c:pt>
                <c:pt idx="173">
                  <c:v>13</c:v>
                </c:pt>
                <c:pt idx="174">
                  <c:v>8</c:v>
                </c:pt>
                <c:pt idx="175">
                  <c:v>6</c:v>
                </c:pt>
                <c:pt idx="176">
                  <c:v>24</c:v>
                </c:pt>
                <c:pt idx="177">
                  <c:v>11</c:v>
                </c:pt>
                <c:pt idx="178">
                  <c:v>7</c:v>
                </c:pt>
                <c:pt idx="179">
                  <c:v>5</c:v>
                </c:pt>
                <c:pt idx="180">
                  <c:v>4</c:v>
                </c:pt>
                <c:pt idx="181">
                  <c:v>14</c:v>
                </c:pt>
                <c:pt idx="182">
                  <c:v>19</c:v>
                </c:pt>
                <c:pt idx="183">
                  <c:v>3</c:v>
                </c:pt>
                <c:pt idx="184">
                  <c:v>23</c:v>
                </c:pt>
                <c:pt idx="185">
                  <c:v>12</c:v>
                </c:pt>
                <c:pt idx="186">
                  <c:v>7</c:v>
                </c:pt>
                <c:pt idx="187">
                  <c:v>2</c:v>
                </c:pt>
                <c:pt idx="188">
                  <c:v>14</c:v>
                </c:pt>
                <c:pt idx="189">
                  <c:v>14</c:v>
                </c:pt>
                <c:pt idx="190">
                  <c:v>33</c:v>
                </c:pt>
                <c:pt idx="191">
                  <c:v>10</c:v>
                </c:pt>
                <c:pt idx="192">
                  <c:v>10</c:v>
                </c:pt>
                <c:pt idx="193">
                  <c:v>14</c:v>
                </c:pt>
                <c:pt idx="194">
                  <c:v>6</c:v>
                </c:pt>
                <c:pt idx="195">
                  <c:v>17</c:v>
                </c:pt>
                <c:pt idx="196">
                  <c:v>7</c:v>
                </c:pt>
                <c:pt idx="197">
                  <c:v>4</c:v>
                </c:pt>
                <c:pt idx="198">
                  <c:v>11</c:v>
                </c:pt>
                <c:pt idx="199">
                  <c:v>8</c:v>
                </c:pt>
                <c:pt idx="200">
                  <c:v>9</c:v>
                </c:pt>
                <c:pt idx="201">
                  <c:v>9</c:v>
                </c:pt>
                <c:pt idx="202">
                  <c:v>11</c:v>
                </c:pt>
                <c:pt idx="203">
                  <c:v>3</c:v>
                </c:pt>
                <c:pt idx="204">
                  <c:v>3</c:v>
                </c:pt>
                <c:pt idx="205">
                  <c:v>11</c:v>
                </c:pt>
                <c:pt idx="206">
                  <c:v>12</c:v>
                </c:pt>
                <c:pt idx="207">
                  <c:v>7</c:v>
                </c:pt>
                <c:pt idx="208">
                  <c:v>8</c:v>
                </c:pt>
                <c:pt idx="209">
                  <c:v>12</c:v>
                </c:pt>
                <c:pt idx="210">
                  <c:v>17</c:v>
                </c:pt>
                <c:pt idx="211">
                  <c:v>13</c:v>
                </c:pt>
                <c:pt idx="212">
                  <c:v>6</c:v>
                </c:pt>
                <c:pt idx="213">
                  <c:v>8</c:v>
                </c:pt>
                <c:pt idx="214">
                  <c:v>7</c:v>
                </c:pt>
                <c:pt idx="215">
                  <c:v>9</c:v>
                </c:pt>
                <c:pt idx="216">
                  <c:v>11</c:v>
                </c:pt>
                <c:pt idx="217">
                  <c:v>16</c:v>
                </c:pt>
                <c:pt idx="218">
                  <c:v>6</c:v>
                </c:pt>
                <c:pt idx="219">
                  <c:v>8</c:v>
                </c:pt>
                <c:pt idx="220">
                  <c:v>8</c:v>
                </c:pt>
                <c:pt idx="221">
                  <c:v>12</c:v>
                </c:pt>
                <c:pt idx="222">
                  <c:v>22</c:v>
                </c:pt>
                <c:pt idx="223">
                  <c:v>7</c:v>
                </c:pt>
                <c:pt idx="224">
                  <c:v>4</c:v>
                </c:pt>
                <c:pt idx="225">
                  <c:v>5</c:v>
                </c:pt>
                <c:pt idx="226">
                  <c:v>7</c:v>
                </c:pt>
                <c:pt idx="227">
                  <c:v>3</c:v>
                </c:pt>
                <c:pt idx="228">
                  <c:v>18</c:v>
                </c:pt>
                <c:pt idx="229">
                  <c:v>15</c:v>
                </c:pt>
                <c:pt idx="230">
                  <c:v>6</c:v>
                </c:pt>
                <c:pt idx="231">
                  <c:v>20</c:v>
                </c:pt>
                <c:pt idx="232">
                  <c:v>17</c:v>
                </c:pt>
                <c:pt idx="233">
                  <c:v>10</c:v>
                </c:pt>
                <c:pt idx="234">
                  <c:v>6</c:v>
                </c:pt>
                <c:pt idx="235">
                  <c:v>7</c:v>
                </c:pt>
                <c:pt idx="236">
                  <c:v>9</c:v>
                </c:pt>
                <c:pt idx="237">
                  <c:v>20</c:v>
                </c:pt>
                <c:pt idx="238">
                  <c:v>7</c:v>
                </c:pt>
                <c:pt idx="239">
                  <c:v>6</c:v>
                </c:pt>
                <c:pt idx="240">
                  <c:v>12</c:v>
                </c:pt>
                <c:pt idx="241">
                  <c:v>13</c:v>
                </c:pt>
                <c:pt idx="242">
                  <c:v>12</c:v>
                </c:pt>
                <c:pt idx="243">
                  <c:v>13</c:v>
                </c:pt>
                <c:pt idx="244">
                  <c:v>20</c:v>
                </c:pt>
                <c:pt idx="245">
                  <c:v>17</c:v>
                </c:pt>
                <c:pt idx="246">
                  <c:v>14</c:v>
                </c:pt>
                <c:pt idx="247">
                  <c:v>11</c:v>
                </c:pt>
                <c:pt idx="248">
                  <c:v>13</c:v>
                </c:pt>
                <c:pt idx="249">
                  <c:v>10</c:v>
                </c:pt>
                <c:pt idx="250">
                  <c:v>23</c:v>
                </c:pt>
                <c:pt idx="251">
                  <c:v>11</c:v>
                </c:pt>
                <c:pt idx="252">
                  <c:v>17</c:v>
                </c:pt>
                <c:pt idx="253">
                  <c:v>9</c:v>
                </c:pt>
                <c:pt idx="254">
                  <c:v>16</c:v>
                </c:pt>
                <c:pt idx="255">
                  <c:v>6</c:v>
                </c:pt>
                <c:pt idx="256">
                  <c:v>13</c:v>
                </c:pt>
                <c:pt idx="257">
                  <c:v>21</c:v>
                </c:pt>
                <c:pt idx="258">
                  <c:v>8</c:v>
                </c:pt>
                <c:pt idx="259">
                  <c:v>7</c:v>
                </c:pt>
                <c:pt idx="260">
                  <c:v>13</c:v>
                </c:pt>
                <c:pt idx="261">
                  <c:v>15</c:v>
                </c:pt>
                <c:pt idx="262">
                  <c:v>15</c:v>
                </c:pt>
                <c:pt idx="263">
                  <c:v>13</c:v>
                </c:pt>
                <c:pt idx="264">
                  <c:v>17</c:v>
                </c:pt>
                <c:pt idx="265">
                  <c:v>19</c:v>
                </c:pt>
                <c:pt idx="266">
                  <c:v>4</c:v>
                </c:pt>
                <c:pt idx="267">
                  <c:v>21</c:v>
                </c:pt>
                <c:pt idx="268">
                  <c:v>20</c:v>
                </c:pt>
                <c:pt idx="269">
                  <c:v>12</c:v>
                </c:pt>
                <c:pt idx="270">
                  <c:v>19</c:v>
                </c:pt>
                <c:pt idx="271">
                  <c:v>9</c:v>
                </c:pt>
                <c:pt idx="272">
                  <c:v>15</c:v>
                </c:pt>
                <c:pt idx="273">
                  <c:v>3</c:v>
                </c:pt>
                <c:pt idx="274">
                  <c:v>14</c:v>
                </c:pt>
                <c:pt idx="275">
                  <c:v>6</c:v>
                </c:pt>
                <c:pt idx="276">
                  <c:v>11</c:v>
                </c:pt>
                <c:pt idx="277">
                  <c:v>6</c:v>
                </c:pt>
                <c:pt idx="278">
                  <c:v>12</c:v>
                </c:pt>
                <c:pt idx="279">
                  <c:v>16</c:v>
                </c:pt>
                <c:pt idx="280">
                  <c:v>23</c:v>
                </c:pt>
                <c:pt idx="281">
                  <c:v>18</c:v>
                </c:pt>
                <c:pt idx="282">
                  <c:v>21</c:v>
                </c:pt>
                <c:pt idx="283">
                  <c:v>5</c:v>
                </c:pt>
                <c:pt idx="284">
                  <c:v>3</c:v>
                </c:pt>
                <c:pt idx="285">
                  <c:v>15</c:v>
                </c:pt>
                <c:pt idx="286">
                  <c:v>12</c:v>
                </c:pt>
                <c:pt idx="287">
                  <c:v>9</c:v>
                </c:pt>
                <c:pt idx="288">
                  <c:v>7</c:v>
                </c:pt>
                <c:pt idx="289">
                  <c:v>12</c:v>
                </c:pt>
                <c:pt idx="290">
                  <c:v>17</c:v>
                </c:pt>
                <c:pt idx="291">
                  <c:v>12</c:v>
                </c:pt>
                <c:pt idx="292">
                  <c:v>11</c:v>
                </c:pt>
                <c:pt idx="293">
                  <c:v>15</c:v>
                </c:pt>
                <c:pt idx="294">
                  <c:v>20</c:v>
                </c:pt>
                <c:pt idx="295">
                  <c:v>15</c:v>
                </c:pt>
                <c:pt idx="296">
                  <c:v>16</c:v>
                </c:pt>
                <c:pt idx="297">
                  <c:v>22</c:v>
                </c:pt>
                <c:pt idx="298">
                  <c:v>10</c:v>
                </c:pt>
                <c:pt idx="299">
                  <c:v>19</c:v>
                </c:pt>
                <c:pt idx="300">
                  <c:v>4</c:v>
                </c:pt>
                <c:pt idx="301">
                  <c:v>14</c:v>
                </c:pt>
                <c:pt idx="302">
                  <c:v>16</c:v>
                </c:pt>
                <c:pt idx="303">
                  <c:v>9</c:v>
                </c:pt>
                <c:pt idx="304">
                  <c:v>16</c:v>
                </c:pt>
                <c:pt idx="305">
                  <c:v>5</c:v>
                </c:pt>
                <c:pt idx="306">
                  <c:v>16</c:v>
                </c:pt>
                <c:pt idx="307">
                  <c:v>13</c:v>
                </c:pt>
                <c:pt idx="308">
                  <c:v>12</c:v>
                </c:pt>
                <c:pt idx="309">
                  <c:v>11</c:v>
                </c:pt>
                <c:pt idx="310">
                  <c:v>10</c:v>
                </c:pt>
                <c:pt idx="311">
                  <c:v>11</c:v>
                </c:pt>
                <c:pt idx="312">
                  <c:v>10</c:v>
                </c:pt>
                <c:pt idx="313">
                  <c:v>9</c:v>
                </c:pt>
                <c:pt idx="314">
                  <c:v>17</c:v>
                </c:pt>
                <c:pt idx="315">
                  <c:v>11</c:v>
                </c:pt>
                <c:pt idx="316">
                  <c:v>15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tarkistusdata!$N$3:$N$33</c:f>
              <c:numCache>
                <c:ptCount val="31"/>
                <c:pt idx="0">
                  <c:v>161</c:v>
                </c:pt>
                <c:pt idx="1">
                  <c:v>37</c:v>
                </c:pt>
                <c:pt idx="2">
                  <c:v>158</c:v>
                </c:pt>
                <c:pt idx="3">
                  <c:v>33</c:v>
                </c:pt>
                <c:pt idx="4">
                  <c:v>138</c:v>
                </c:pt>
                <c:pt idx="5">
                  <c:v>176</c:v>
                </c:pt>
                <c:pt idx="6">
                  <c:v>203</c:v>
                </c:pt>
                <c:pt idx="7">
                  <c:v>165</c:v>
                </c:pt>
                <c:pt idx="8">
                  <c:v>128</c:v>
                </c:pt>
                <c:pt idx="9">
                  <c:v>118</c:v>
                </c:pt>
                <c:pt idx="10">
                  <c:v>25</c:v>
                </c:pt>
                <c:pt idx="11">
                  <c:v>147</c:v>
                </c:pt>
                <c:pt idx="12">
                  <c:v>172</c:v>
                </c:pt>
                <c:pt idx="13">
                  <c:v>138</c:v>
                </c:pt>
                <c:pt idx="14">
                  <c:v>194</c:v>
                </c:pt>
                <c:pt idx="15">
                  <c:v>32</c:v>
                </c:pt>
                <c:pt idx="16">
                  <c:v>210</c:v>
                </c:pt>
                <c:pt idx="17">
                  <c:v>108</c:v>
                </c:pt>
                <c:pt idx="18">
                  <c:v>161</c:v>
                </c:pt>
                <c:pt idx="19">
                  <c:v>267</c:v>
                </c:pt>
                <c:pt idx="20">
                  <c:v>46</c:v>
                </c:pt>
                <c:pt idx="21">
                  <c:v>205</c:v>
                </c:pt>
                <c:pt idx="22">
                  <c:v>211</c:v>
                </c:pt>
                <c:pt idx="23">
                  <c:v>183</c:v>
                </c:pt>
                <c:pt idx="24">
                  <c:v>125</c:v>
                </c:pt>
                <c:pt idx="25">
                  <c:v>147</c:v>
                </c:pt>
                <c:pt idx="26">
                  <c:v>202</c:v>
                </c:pt>
                <c:pt idx="27">
                  <c:v>184</c:v>
                </c:pt>
                <c:pt idx="28">
                  <c:v>187</c:v>
                </c:pt>
                <c:pt idx="29">
                  <c:v>185</c:v>
                </c:pt>
                <c:pt idx="30">
                  <c:v>105</c:v>
                </c:pt>
              </c:numCache>
            </c:numRef>
          </c:xVal>
          <c:yVal>
            <c:numRef>
              <c:f>tarkistusdata!$V$3:$V$33</c:f>
              <c:numCache>
                <c:ptCount val="31"/>
                <c:pt idx="0">
                  <c:v>14</c:v>
                </c:pt>
                <c:pt idx="1">
                  <c:v>1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10</c:v>
                </c:pt>
                <c:pt idx="6">
                  <c:v>18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  <c:pt idx="10">
                  <c:v>-1</c:v>
                </c:pt>
                <c:pt idx="11">
                  <c:v>6</c:v>
                </c:pt>
                <c:pt idx="12">
                  <c:v>8</c:v>
                </c:pt>
                <c:pt idx="13">
                  <c:v>5</c:v>
                </c:pt>
                <c:pt idx="14">
                  <c:v>10</c:v>
                </c:pt>
                <c:pt idx="15">
                  <c:v>1</c:v>
                </c:pt>
                <c:pt idx="16">
                  <c:v>12</c:v>
                </c:pt>
                <c:pt idx="17">
                  <c:v>5</c:v>
                </c:pt>
                <c:pt idx="18">
                  <c:v>11</c:v>
                </c:pt>
                <c:pt idx="19">
                  <c:v>25</c:v>
                </c:pt>
                <c:pt idx="20">
                  <c:v>2</c:v>
                </c:pt>
                <c:pt idx="21">
                  <c:v>17</c:v>
                </c:pt>
                <c:pt idx="22">
                  <c:v>26</c:v>
                </c:pt>
                <c:pt idx="23">
                  <c:v>9</c:v>
                </c:pt>
                <c:pt idx="24">
                  <c:v>6</c:v>
                </c:pt>
                <c:pt idx="25">
                  <c:v>5</c:v>
                </c:pt>
                <c:pt idx="26">
                  <c:v>12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6</c:v>
                </c:pt>
              </c:numCache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tarkistusdata!$Z$3:$Z$35</c:f>
              <c:numCache>
                <c:ptCount val="33"/>
                <c:pt idx="0">
                  <c:v>47</c:v>
                </c:pt>
                <c:pt idx="1">
                  <c:v>81</c:v>
                </c:pt>
                <c:pt idx="2">
                  <c:v>84</c:v>
                </c:pt>
                <c:pt idx="3">
                  <c:v>106</c:v>
                </c:pt>
                <c:pt idx="4">
                  <c:v>144</c:v>
                </c:pt>
                <c:pt idx="5">
                  <c:v>31</c:v>
                </c:pt>
                <c:pt idx="6">
                  <c:v>30</c:v>
                </c:pt>
                <c:pt idx="7">
                  <c:v>63</c:v>
                </c:pt>
                <c:pt idx="8">
                  <c:v>34</c:v>
                </c:pt>
                <c:pt idx="9">
                  <c:v>30</c:v>
                </c:pt>
                <c:pt idx="10">
                  <c:v>38</c:v>
                </c:pt>
                <c:pt idx="11">
                  <c:v>31</c:v>
                </c:pt>
                <c:pt idx="12">
                  <c:v>60</c:v>
                </c:pt>
                <c:pt idx="13">
                  <c:v>31</c:v>
                </c:pt>
                <c:pt idx="14">
                  <c:v>81</c:v>
                </c:pt>
                <c:pt idx="15">
                  <c:v>32</c:v>
                </c:pt>
                <c:pt idx="16">
                  <c:v>93</c:v>
                </c:pt>
                <c:pt idx="17">
                  <c:v>33</c:v>
                </c:pt>
                <c:pt idx="18">
                  <c:v>30</c:v>
                </c:pt>
                <c:pt idx="19">
                  <c:v>34</c:v>
                </c:pt>
                <c:pt idx="20">
                  <c:v>57</c:v>
                </c:pt>
                <c:pt idx="21">
                  <c:v>86</c:v>
                </c:pt>
                <c:pt idx="22">
                  <c:v>116</c:v>
                </c:pt>
                <c:pt idx="23">
                  <c:v>53</c:v>
                </c:pt>
                <c:pt idx="24">
                  <c:v>144</c:v>
                </c:pt>
                <c:pt idx="25">
                  <c:v>127</c:v>
                </c:pt>
                <c:pt idx="26">
                  <c:v>124</c:v>
                </c:pt>
                <c:pt idx="27">
                  <c:v>82</c:v>
                </c:pt>
                <c:pt idx="28">
                  <c:v>100</c:v>
                </c:pt>
              </c:numCache>
            </c:numRef>
          </c:xVal>
          <c:yVal>
            <c:numRef>
              <c:f>tarkistusdata!$AH$3:$AH$35</c:f>
              <c:numCache>
                <c:ptCount val="33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12</c:v>
                </c:pt>
                <c:pt idx="4">
                  <c:v>24</c:v>
                </c:pt>
                <c:pt idx="5">
                  <c:v>-1</c:v>
                </c:pt>
                <c:pt idx="6">
                  <c:v>3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10</c:v>
                </c:pt>
                <c:pt idx="13">
                  <c:v>3</c:v>
                </c:pt>
                <c:pt idx="14">
                  <c:v>6</c:v>
                </c:pt>
                <c:pt idx="15">
                  <c:v>4</c:v>
                </c:pt>
                <c:pt idx="16">
                  <c:v>14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8</c:v>
                </c:pt>
                <c:pt idx="21">
                  <c:v>9</c:v>
                </c:pt>
                <c:pt idx="22">
                  <c:v>11</c:v>
                </c:pt>
                <c:pt idx="23">
                  <c:v>11</c:v>
                </c:pt>
                <c:pt idx="24">
                  <c:v>9</c:v>
                </c:pt>
                <c:pt idx="25">
                  <c:v>2</c:v>
                </c:pt>
                <c:pt idx="26">
                  <c:v>9</c:v>
                </c:pt>
                <c:pt idx="27">
                  <c:v>4</c:v>
                </c:pt>
                <c:pt idx="28">
                  <c:v>9</c:v>
                </c:pt>
              </c:numCache>
            </c:numRef>
          </c:yVal>
          <c:smooth val="0"/>
        </c:ser>
        <c:axId val="51773869"/>
        <c:axId val="63311638"/>
      </c:scatterChart>
      <c:valAx>
        <c:axId val="5177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11638"/>
        <c:crosses val="autoZero"/>
        <c:crossBetween val="midCat"/>
        <c:dispUnits/>
      </c:valAx>
      <c:valAx>
        <c:axId val="63311638"/>
        <c:scaling>
          <c:orientation val="minMax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738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4</xdr:row>
      <xdr:rowOff>66675</xdr:rowOff>
    </xdr:from>
    <xdr:to>
      <xdr:col>18</xdr:col>
      <xdr:colOff>552450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4181475" y="714375"/>
        <a:ext cx="73437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33</xdr:row>
      <xdr:rowOff>152400</xdr:rowOff>
    </xdr:from>
    <xdr:to>
      <xdr:col>30</xdr:col>
      <xdr:colOff>333375</xdr:colOff>
      <xdr:row>63</xdr:row>
      <xdr:rowOff>85725</xdr:rowOff>
    </xdr:to>
    <xdr:graphicFrame>
      <xdr:nvGraphicFramePr>
        <xdr:cNvPr id="1" name="Chart 1"/>
        <xdr:cNvGraphicFramePr/>
      </xdr:nvGraphicFramePr>
      <xdr:xfrm>
        <a:off x="4276725" y="5495925"/>
        <a:ext cx="66770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342900</xdr:colOff>
      <xdr:row>44</xdr:row>
      <xdr:rowOff>114300</xdr:rowOff>
    </xdr:from>
    <xdr:to>
      <xdr:col>38</xdr:col>
      <xdr:colOff>504825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8124825" y="7239000"/>
        <a:ext cx="668655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342900</xdr:colOff>
      <xdr:row>9</xdr:row>
      <xdr:rowOff>76200</xdr:rowOff>
    </xdr:from>
    <xdr:to>
      <xdr:col>38</xdr:col>
      <xdr:colOff>142875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7762875" y="1533525"/>
        <a:ext cx="6686550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0"/>
  <sheetViews>
    <sheetView tabSelected="1" workbookViewId="0" topLeftCell="H1">
      <pane ySplit="1" topLeftCell="BM2" activePane="bottomLeft" state="frozen"/>
      <selection pane="topLeft" activeCell="A1" sqref="A1"/>
      <selection pane="bottomLeft" activeCell="W6" sqref="W6"/>
    </sheetView>
  </sheetViews>
  <sheetFormatPr defaultColWidth="9.140625" defaultRowHeight="12.75"/>
  <cols>
    <col min="1" max="1" width="5.28125" style="13" bestFit="1" customWidth="1"/>
    <col min="2" max="2" width="5.00390625" style="10" customWidth="1"/>
    <col min="3" max="3" width="4.8515625" style="13" customWidth="1"/>
    <col min="4" max="4" width="5.421875" style="13" bestFit="1" customWidth="1"/>
    <col min="5" max="7" width="7.00390625" style="36" customWidth="1"/>
    <col min="8" max="8" width="7.140625" style="13" bestFit="1" customWidth="1"/>
    <col min="9" max="9" width="3.57421875" style="13" customWidth="1"/>
    <col min="10" max="10" width="5.7109375" style="13" customWidth="1"/>
    <col min="11" max="11" width="7.140625" style="12" bestFit="1" customWidth="1"/>
    <col min="12" max="13" width="5.57421875" style="3" customWidth="1"/>
    <col min="14" max="15" width="8.8515625" style="3" customWidth="1"/>
    <col min="16" max="16" width="5.28125" style="3" customWidth="1"/>
    <col min="17" max="17" width="7.8515625" style="38" bestFit="1" customWidth="1"/>
    <col min="18" max="20" width="7.8515625" style="38" customWidth="1"/>
    <col min="21" max="21" width="22.00390625" style="3" customWidth="1"/>
    <col min="22" max="22" width="8.00390625" style="18" customWidth="1"/>
    <col min="23" max="16384" width="9.140625" style="3" customWidth="1"/>
  </cols>
  <sheetData>
    <row r="1" spans="1:22" s="4" customFormat="1" ht="15.75" customHeight="1">
      <c r="A1" s="9" t="s">
        <v>38</v>
      </c>
      <c r="B1" s="10" t="s">
        <v>11</v>
      </c>
      <c r="C1" s="10" t="s">
        <v>39</v>
      </c>
      <c r="D1" s="10" t="s">
        <v>81</v>
      </c>
      <c r="E1" s="10" t="s">
        <v>0</v>
      </c>
      <c r="F1" s="10" t="s">
        <v>1</v>
      </c>
      <c r="G1" s="10" t="s">
        <v>2</v>
      </c>
      <c r="H1" s="10" t="s">
        <v>80</v>
      </c>
      <c r="I1" s="10" t="s">
        <v>5</v>
      </c>
      <c r="J1" s="10" t="s">
        <v>74</v>
      </c>
      <c r="K1" s="4" t="s">
        <v>80</v>
      </c>
      <c r="L1" s="4" t="s">
        <v>7</v>
      </c>
      <c r="M1" s="4" t="s">
        <v>8</v>
      </c>
      <c r="N1" s="4" t="s">
        <v>12</v>
      </c>
      <c r="O1" s="4" t="s">
        <v>9</v>
      </c>
      <c r="P1" s="4" t="s">
        <v>13</v>
      </c>
      <c r="Q1" s="37" t="s">
        <v>74</v>
      </c>
      <c r="R1" s="37" t="s">
        <v>101</v>
      </c>
      <c r="S1" s="37" t="s">
        <v>102</v>
      </c>
      <c r="T1" s="37" t="s">
        <v>103</v>
      </c>
      <c r="U1" s="4" t="s">
        <v>10</v>
      </c>
      <c r="V1" s="34" t="s">
        <v>73</v>
      </c>
    </row>
    <row r="2" spans="1:22" ht="15.75" customHeight="1">
      <c r="A2" s="13">
        <v>4</v>
      </c>
      <c r="B2" s="10">
        <v>387</v>
      </c>
      <c r="C2" s="13">
        <v>2</v>
      </c>
      <c r="D2" s="13" t="s">
        <v>4</v>
      </c>
      <c r="E2" s="36">
        <v>32.71</v>
      </c>
      <c r="F2" s="36">
        <v>40.18</v>
      </c>
      <c r="G2" s="36">
        <v>-5.54</v>
      </c>
      <c r="H2" s="13">
        <v>379</v>
      </c>
      <c r="I2" s="13">
        <v>32</v>
      </c>
      <c r="J2" s="13">
        <v>22.7</v>
      </c>
      <c r="K2" s="12">
        <v>390</v>
      </c>
      <c r="M2" s="3" t="s">
        <v>26</v>
      </c>
      <c r="N2" s="3">
        <v>20</v>
      </c>
      <c r="Q2" s="38">
        <f>N2-O2+P2</f>
        <v>20</v>
      </c>
      <c r="U2" s="3" t="s">
        <v>31</v>
      </c>
      <c r="V2" s="18">
        <v>22</v>
      </c>
    </row>
    <row r="3" spans="1:22" ht="15.75" customHeight="1">
      <c r="A3" s="13">
        <v>1</v>
      </c>
      <c r="B3" s="10">
        <v>69</v>
      </c>
      <c r="C3" s="13">
        <v>3</v>
      </c>
      <c r="E3" s="36">
        <v>2.66</v>
      </c>
      <c r="F3" s="36">
        <v>41.6</v>
      </c>
      <c r="G3" s="36">
        <v>-0.52</v>
      </c>
      <c r="H3" s="13">
        <v>114</v>
      </c>
      <c r="I3" s="13">
        <v>8</v>
      </c>
      <c r="J3" s="13">
        <v>13.5</v>
      </c>
      <c r="K3" s="12">
        <v>118</v>
      </c>
      <c r="L3" s="3">
        <v>1</v>
      </c>
      <c r="M3" s="3">
        <v>1</v>
      </c>
      <c r="N3" s="3">
        <v>11.9</v>
      </c>
      <c r="O3" s="3">
        <v>0.3</v>
      </c>
      <c r="P3" s="3">
        <v>1.3</v>
      </c>
      <c r="Q3" s="38">
        <f aca="true" t="shared" si="0" ref="Q3:Q9">L3/M3*N3-L3/M3*O3+P3</f>
        <v>12.9</v>
      </c>
      <c r="R3" s="38">
        <v>9</v>
      </c>
      <c r="S3" s="38">
        <v>3.25</v>
      </c>
      <c r="T3" s="38">
        <v>3.2</v>
      </c>
      <c r="V3" s="18">
        <v>11</v>
      </c>
    </row>
    <row r="4" spans="1:22" ht="15.75" customHeight="1">
      <c r="A4" s="13">
        <v>1</v>
      </c>
      <c r="B4" s="10">
        <v>17</v>
      </c>
      <c r="C4" s="13">
        <v>3</v>
      </c>
      <c r="E4" s="36">
        <v>7.02</v>
      </c>
      <c r="F4" s="36">
        <v>5.24</v>
      </c>
      <c r="G4" s="36">
        <v>-0.64</v>
      </c>
      <c r="H4" s="13">
        <v>36</v>
      </c>
      <c r="I4" s="13">
        <v>0</v>
      </c>
      <c r="J4" s="13">
        <v>5.7</v>
      </c>
      <c r="K4" s="12">
        <v>37</v>
      </c>
      <c r="L4" s="3">
        <v>7.5</v>
      </c>
      <c r="M4" s="3">
        <v>15</v>
      </c>
      <c r="N4" s="3">
        <v>8.6</v>
      </c>
      <c r="O4" s="3">
        <v>0.2</v>
      </c>
      <c r="P4" s="3">
        <v>1.3</v>
      </c>
      <c r="Q4" s="38">
        <f t="shared" si="0"/>
        <v>5.5</v>
      </c>
      <c r="U4" s="3" t="s">
        <v>15</v>
      </c>
      <c r="V4" s="18">
        <v>12</v>
      </c>
    </row>
    <row r="5" spans="1:22" ht="15.75" customHeight="1">
      <c r="A5" s="13">
        <v>1</v>
      </c>
      <c r="B5" s="10">
        <v>139</v>
      </c>
      <c r="C5" s="13">
        <v>3</v>
      </c>
      <c r="E5" s="36">
        <v>7.17</v>
      </c>
      <c r="F5" s="36">
        <v>24.03</v>
      </c>
      <c r="G5" s="36">
        <v>-1.15</v>
      </c>
      <c r="H5" s="13">
        <v>134</v>
      </c>
      <c r="I5" s="13">
        <v>9</v>
      </c>
      <c r="J5" s="13">
        <v>15.2</v>
      </c>
      <c r="K5" s="12">
        <v>138</v>
      </c>
      <c r="L5" s="3">
        <v>1</v>
      </c>
      <c r="M5" s="3">
        <v>1</v>
      </c>
      <c r="N5" s="3">
        <v>11.5</v>
      </c>
      <c r="O5" s="3">
        <v>-2.2</v>
      </c>
      <c r="P5" s="3">
        <v>1.3</v>
      </c>
      <c r="Q5" s="38">
        <f t="shared" si="0"/>
        <v>15</v>
      </c>
      <c r="V5" s="18">
        <v>11</v>
      </c>
    </row>
    <row r="6" spans="1:22" ht="15.75" customHeight="1">
      <c r="A6" s="13">
        <v>2</v>
      </c>
      <c r="B6" s="10">
        <v>178</v>
      </c>
      <c r="C6" s="13">
        <v>4</v>
      </c>
      <c r="E6" s="36">
        <v>17.43</v>
      </c>
      <c r="F6" s="36">
        <v>10.41</v>
      </c>
      <c r="G6" s="36">
        <v>-1.79</v>
      </c>
      <c r="H6" s="13">
        <v>176</v>
      </c>
      <c r="I6" s="13">
        <v>14</v>
      </c>
      <c r="J6" s="13">
        <v>15.5</v>
      </c>
      <c r="K6" s="12">
        <v>184</v>
      </c>
      <c r="L6" s="3">
        <v>19</v>
      </c>
      <c r="M6" s="3">
        <v>20</v>
      </c>
      <c r="N6" s="3">
        <v>14.75</v>
      </c>
      <c r="O6" s="3">
        <v>-1.5</v>
      </c>
      <c r="Q6" s="38">
        <f t="shared" si="0"/>
        <v>15.4375</v>
      </c>
      <c r="V6" s="18">
        <v>11</v>
      </c>
    </row>
    <row r="7" spans="1:22" ht="15.75" customHeight="1">
      <c r="A7" s="13">
        <v>1</v>
      </c>
      <c r="B7" s="10">
        <v>70</v>
      </c>
      <c r="C7" s="13">
        <v>2</v>
      </c>
      <c r="E7" s="36">
        <v>3.3</v>
      </c>
      <c r="F7" s="36">
        <v>41.09</v>
      </c>
      <c r="G7" s="36">
        <v>-0.44</v>
      </c>
      <c r="H7" s="13">
        <v>30</v>
      </c>
      <c r="I7" s="13">
        <v>0</v>
      </c>
      <c r="J7" s="13">
        <v>2.7</v>
      </c>
      <c r="K7" s="12">
        <v>33</v>
      </c>
      <c r="L7" s="3">
        <v>5</v>
      </c>
      <c r="M7" s="3">
        <v>20</v>
      </c>
      <c r="N7" s="3">
        <v>6.2</v>
      </c>
      <c r="O7" s="3">
        <v>-4.4</v>
      </c>
      <c r="Q7" s="38">
        <f t="shared" si="0"/>
        <v>2.6500000000000004</v>
      </c>
      <c r="V7" s="18">
        <v>11</v>
      </c>
    </row>
    <row r="8" spans="1:22" ht="15.75" customHeight="1">
      <c r="A8" s="13">
        <v>5</v>
      </c>
      <c r="B8" s="10">
        <v>399</v>
      </c>
      <c r="C8" s="13">
        <v>2</v>
      </c>
      <c r="E8" s="36">
        <v>45.54</v>
      </c>
      <c r="F8" s="36">
        <v>41.88</v>
      </c>
      <c r="G8" s="36">
        <v>-6.7</v>
      </c>
      <c r="H8" s="13">
        <v>149</v>
      </c>
      <c r="I8" s="13">
        <v>12</v>
      </c>
      <c r="J8" s="13">
        <v>16.7</v>
      </c>
      <c r="K8" s="12">
        <v>159</v>
      </c>
      <c r="L8" s="3">
        <v>1</v>
      </c>
      <c r="M8" s="3">
        <v>1</v>
      </c>
      <c r="N8" s="3">
        <v>16.3</v>
      </c>
      <c r="O8" s="3">
        <v>-0.4</v>
      </c>
      <c r="Q8" s="38">
        <f t="shared" si="0"/>
        <v>16.7</v>
      </c>
      <c r="V8" s="18">
        <v>11</v>
      </c>
    </row>
    <row r="9" spans="1:22" ht="15.75" customHeight="1">
      <c r="A9" s="13">
        <v>3</v>
      </c>
      <c r="B9" s="10">
        <v>300</v>
      </c>
      <c r="C9" s="13">
        <v>2</v>
      </c>
      <c r="E9" s="36">
        <v>25.63</v>
      </c>
      <c r="F9" s="36">
        <v>17.48</v>
      </c>
      <c r="G9" s="36">
        <v>-3.34</v>
      </c>
      <c r="H9" s="13">
        <v>61</v>
      </c>
      <c r="I9" s="13">
        <v>0</v>
      </c>
      <c r="J9" s="13">
        <v>5.2</v>
      </c>
      <c r="K9" s="12">
        <v>66</v>
      </c>
      <c r="L9" s="3">
        <v>7.5</v>
      </c>
      <c r="M9" s="3">
        <v>15</v>
      </c>
      <c r="N9" s="3">
        <v>7.9</v>
      </c>
      <c r="O9" s="3">
        <v>-2.7</v>
      </c>
      <c r="Q9" s="38">
        <f t="shared" si="0"/>
        <v>5.300000000000001</v>
      </c>
      <c r="V9" s="18">
        <v>11</v>
      </c>
    </row>
    <row r="10" spans="1:22" ht="15.75" customHeight="1">
      <c r="A10" s="13">
        <v>4</v>
      </c>
      <c r="B10" s="10">
        <v>363</v>
      </c>
      <c r="C10" s="13">
        <v>2</v>
      </c>
      <c r="E10" s="36">
        <v>38.02</v>
      </c>
      <c r="F10" s="36">
        <v>29.32</v>
      </c>
      <c r="G10" s="36">
        <v>-6.19</v>
      </c>
      <c r="H10" s="13">
        <v>269</v>
      </c>
      <c r="I10" s="13">
        <v>23</v>
      </c>
      <c r="J10" s="13">
        <v>21.4</v>
      </c>
      <c r="K10" s="12">
        <v>290</v>
      </c>
      <c r="M10" s="3" t="s">
        <v>26</v>
      </c>
      <c r="N10" s="3">
        <v>21.9</v>
      </c>
      <c r="Q10" s="38">
        <f>N10-O10+P10</f>
        <v>21.9</v>
      </c>
      <c r="V10" s="18">
        <v>11</v>
      </c>
    </row>
    <row r="11" spans="1:22" ht="15.75" customHeight="1">
      <c r="A11" s="13">
        <v>1</v>
      </c>
      <c r="B11" s="10">
        <v>34</v>
      </c>
      <c r="C11" s="13">
        <v>4</v>
      </c>
      <c r="E11" s="36">
        <v>0.79</v>
      </c>
      <c r="F11" s="36">
        <v>22.48</v>
      </c>
      <c r="G11" s="36">
        <v>-0.08</v>
      </c>
      <c r="H11" s="13">
        <v>119</v>
      </c>
      <c r="I11" s="13">
        <v>9</v>
      </c>
      <c r="J11" s="13">
        <v>14</v>
      </c>
      <c r="K11" s="12">
        <v>125</v>
      </c>
      <c r="L11" s="3">
        <v>1</v>
      </c>
      <c r="M11" s="3">
        <v>1</v>
      </c>
      <c r="N11" s="3">
        <v>14</v>
      </c>
      <c r="O11" s="3">
        <v>-0.5</v>
      </c>
      <c r="Q11" s="38">
        <f>L11/M11*N11-L11/M11*O11+P11</f>
        <v>14.5</v>
      </c>
      <c r="V11" s="18">
        <v>11</v>
      </c>
    </row>
    <row r="12" spans="1:22" ht="15.75" customHeight="1">
      <c r="A12" s="13">
        <v>3</v>
      </c>
      <c r="B12" s="10">
        <v>262</v>
      </c>
      <c r="C12" s="13">
        <v>2</v>
      </c>
      <c r="E12" s="36">
        <v>23.4</v>
      </c>
      <c r="F12" s="36">
        <v>41.18</v>
      </c>
      <c r="G12" s="36">
        <v>-4.62</v>
      </c>
      <c r="H12" s="13">
        <v>166</v>
      </c>
      <c r="I12" s="13">
        <v>14</v>
      </c>
      <c r="J12" s="13">
        <v>15.2</v>
      </c>
      <c r="K12" s="12">
        <v>178</v>
      </c>
      <c r="M12" s="3" t="s">
        <v>26</v>
      </c>
      <c r="N12" s="3">
        <v>16</v>
      </c>
      <c r="Q12" s="38">
        <f>N12-O12+P12</f>
        <v>16</v>
      </c>
      <c r="V12" s="18">
        <v>11</v>
      </c>
    </row>
    <row r="13" spans="1:22" ht="15.75" customHeight="1">
      <c r="A13" s="13">
        <v>3</v>
      </c>
      <c r="B13" s="10">
        <v>390</v>
      </c>
      <c r="C13" s="13">
        <v>2</v>
      </c>
      <c r="E13" s="36">
        <v>29.55</v>
      </c>
      <c r="F13" s="36">
        <v>47.96</v>
      </c>
      <c r="G13" s="36">
        <v>-5.13</v>
      </c>
      <c r="H13" s="13">
        <v>249</v>
      </c>
      <c r="I13" s="13">
        <v>21</v>
      </c>
      <c r="J13" s="13">
        <v>23</v>
      </c>
      <c r="K13" s="12">
        <v>265</v>
      </c>
      <c r="M13" s="3" t="s">
        <v>26</v>
      </c>
      <c r="N13" s="3">
        <v>23.8</v>
      </c>
      <c r="Q13" s="38">
        <f>N13-O13+P13</f>
        <v>23.8</v>
      </c>
      <c r="R13" s="38">
        <v>10.9</v>
      </c>
      <c r="S13" s="38">
        <v>3.8</v>
      </c>
      <c r="T13" s="38">
        <v>3.6</v>
      </c>
      <c r="V13" s="18">
        <v>11</v>
      </c>
    </row>
    <row r="14" spans="1:22" ht="15.75" customHeight="1">
      <c r="A14" s="13">
        <v>1</v>
      </c>
      <c r="B14" s="10">
        <v>47</v>
      </c>
      <c r="C14" s="13">
        <v>4</v>
      </c>
      <c r="E14" s="36">
        <v>2.31</v>
      </c>
      <c r="F14" s="36">
        <v>27.98</v>
      </c>
      <c r="G14" s="36">
        <v>-1.01</v>
      </c>
      <c r="H14" s="13">
        <v>142</v>
      </c>
      <c r="I14" s="13">
        <v>11</v>
      </c>
      <c r="J14" s="13">
        <v>15.2</v>
      </c>
      <c r="K14" s="12">
        <v>147</v>
      </c>
      <c r="L14" s="3">
        <v>1</v>
      </c>
      <c r="M14" s="3">
        <v>1</v>
      </c>
      <c r="N14" s="3">
        <v>14</v>
      </c>
      <c r="O14" s="3">
        <v>-2</v>
      </c>
      <c r="Q14" s="38">
        <f>L14/M14*N14-L14/M14*O14+P14</f>
        <v>16</v>
      </c>
      <c r="V14" s="18">
        <v>11</v>
      </c>
    </row>
    <row r="15" spans="1:22" ht="15.75" customHeight="1">
      <c r="A15" s="13">
        <v>1</v>
      </c>
      <c r="B15" s="10">
        <v>186</v>
      </c>
      <c r="C15" s="13">
        <v>2</v>
      </c>
      <c r="E15" s="36">
        <v>9.76</v>
      </c>
      <c r="F15" s="36">
        <v>10.09</v>
      </c>
      <c r="G15" s="36">
        <v>-1.25</v>
      </c>
      <c r="H15" s="13">
        <v>94</v>
      </c>
      <c r="I15" s="13">
        <v>7</v>
      </c>
      <c r="J15" s="13">
        <v>11.3</v>
      </c>
      <c r="K15" s="12">
        <v>102</v>
      </c>
      <c r="L15" s="3">
        <v>1</v>
      </c>
      <c r="M15" s="3">
        <v>1</v>
      </c>
      <c r="N15" s="3">
        <v>12.5</v>
      </c>
      <c r="O15" s="3">
        <v>0.2</v>
      </c>
      <c r="Q15" s="38">
        <f>L15/M15*N15-L15/M15*O15+P15</f>
        <v>12.3</v>
      </c>
      <c r="V15" s="18">
        <v>11</v>
      </c>
    </row>
    <row r="16" spans="1:22" ht="15.75" customHeight="1">
      <c r="A16" s="13">
        <v>4</v>
      </c>
      <c r="B16" s="10">
        <v>375</v>
      </c>
      <c r="C16" s="13">
        <v>2</v>
      </c>
      <c r="E16" s="36">
        <v>32.66</v>
      </c>
      <c r="F16" s="36">
        <v>34.23</v>
      </c>
      <c r="G16" s="36">
        <v>-5.76</v>
      </c>
      <c r="H16" s="13">
        <v>242</v>
      </c>
      <c r="I16" s="13">
        <v>19</v>
      </c>
      <c r="J16" s="13">
        <v>19.7</v>
      </c>
      <c r="K16" s="12">
        <v>257</v>
      </c>
      <c r="M16" s="3" t="s">
        <v>26</v>
      </c>
      <c r="N16" s="3">
        <v>20.8</v>
      </c>
      <c r="Q16" s="38">
        <f>N16-O16+P16</f>
        <v>20.8</v>
      </c>
      <c r="V16" s="18">
        <v>11</v>
      </c>
    </row>
    <row r="17" spans="1:22" ht="15.75" customHeight="1">
      <c r="A17" s="13">
        <v>5</v>
      </c>
      <c r="B17" s="10">
        <v>381</v>
      </c>
      <c r="C17" s="13">
        <v>2</v>
      </c>
      <c r="E17" s="36">
        <v>46.68</v>
      </c>
      <c r="F17" s="36">
        <v>37.05</v>
      </c>
      <c r="G17" s="36">
        <v>-6.97</v>
      </c>
      <c r="H17" s="13">
        <v>240</v>
      </c>
      <c r="I17" s="13">
        <v>20</v>
      </c>
      <c r="J17" s="13">
        <v>19.5</v>
      </c>
      <c r="K17" s="12">
        <v>251</v>
      </c>
      <c r="L17" s="3">
        <v>1</v>
      </c>
      <c r="M17" s="3">
        <v>1</v>
      </c>
      <c r="N17" s="3">
        <v>17.6</v>
      </c>
      <c r="O17" s="3">
        <v>-1.7</v>
      </c>
      <c r="P17" s="3">
        <v>1.3</v>
      </c>
      <c r="Q17" s="38">
        <f>L17/M17*N17-L17/M17*O17+P17</f>
        <v>20.6</v>
      </c>
      <c r="V17" s="18">
        <v>11</v>
      </c>
    </row>
    <row r="18" spans="1:22" ht="15.75" customHeight="1">
      <c r="A18" s="13">
        <v>2</v>
      </c>
      <c r="B18" s="10">
        <v>199</v>
      </c>
      <c r="C18" s="13">
        <v>2</v>
      </c>
      <c r="E18" s="36">
        <v>10.85</v>
      </c>
      <c r="F18" s="36">
        <v>1.39</v>
      </c>
      <c r="G18" s="36">
        <v>-1.03</v>
      </c>
      <c r="H18" s="13">
        <v>177</v>
      </c>
      <c r="I18" s="13">
        <v>15</v>
      </c>
      <c r="J18" s="13">
        <v>15.4</v>
      </c>
      <c r="K18" s="12">
        <v>194</v>
      </c>
      <c r="L18" s="3">
        <v>1</v>
      </c>
      <c r="M18" s="3">
        <v>1</v>
      </c>
      <c r="N18" s="3">
        <v>17.5</v>
      </c>
      <c r="O18" s="3">
        <v>2.25</v>
      </c>
      <c r="P18" s="3">
        <v>1.3</v>
      </c>
      <c r="Q18" s="38">
        <f>L18/M18*N18-L18/M18*O18+P18</f>
        <v>16.55</v>
      </c>
      <c r="V18" s="18">
        <v>11</v>
      </c>
    </row>
    <row r="19" spans="1:22" ht="15.75" customHeight="1">
      <c r="A19" s="13">
        <v>4</v>
      </c>
      <c r="B19" s="10">
        <v>288</v>
      </c>
      <c r="C19" s="13">
        <v>2</v>
      </c>
      <c r="E19" s="36">
        <v>34.51</v>
      </c>
      <c r="F19" s="36">
        <v>23.39</v>
      </c>
      <c r="G19" s="36">
        <v>-5.31</v>
      </c>
      <c r="H19" s="13">
        <v>321</v>
      </c>
      <c r="I19" s="13">
        <v>25</v>
      </c>
      <c r="J19" s="13">
        <v>21</v>
      </c>
      <c r="K19" s="12">
        <v>332</v>
      </c>
      <c r="M19" s="3" t="s">
        <v>26</v>
      </c>
      <c r="N19" s="3">
        <v>22.2</v>
      </c>
      <c r="Q19" s="38">
        <f>N19-O19+P19</f>
        <v>22.2</v>
      </c>
      <c r="V19" s="18">
        <v>11</v>
      </c>
    </row>
    <row r="20" spans="1:22" ht="15.75" customHeight="1">
      <c r="A20" s="13">
        <v>4</v>
      </c>
      <c r="B20" s="10">
        <v>272</v>
      </c>
      <c r="C20" s="13">
        <v>2</v>
      </c>
      <c r="E20" s="36">
        <v>30.35</v>
      </c>
      <c r="F20" s="36">
        <v>33.66</v>
      </c>
      <c r="G20" s="36">
        <v>-5.36</v>
      </c>
      <c r="H20" s="13">
        <v>254</v>
      </c>
      <c r="I20" s="13">
        <v>21</v>
      </c>
      <c r="J20" s="13">
        <v>19.2</v>
      </c>
      <c r="K20" s="12">
        <v>269</v>
      </c>
      <c r="M20" s="3" t="s">
        <v>26</v>
      </c>
      <c r="N20" s="3">
        <v>20.4</v>
      </c>
      <c r="Q20" s="38">
        <f>N20-O20+P20</f>
        <v>20.4</v>
      </c>
      <c r="V20" s="18">
        <v>11</v>
      </c>
    </row>
    <row r="21" spans="1:22" ht="15.75" customHeight="1">
      <c r="A21" s="13">
        <v>3</v>
      </c>
      <c r="B21" s="10">
        <v>254</v>
      </c>
      <c r="C21" s="13">
        <v>2</v>
      </c>
      <c r="E21" s="36">
        <v>26.15</v>
      </c>
      <c r="F21" s="36">
        <v>48.49</v>
      </c>
      <c r="G21" s="36">
        <v>-4.99</v>
      </c>
      <c r="H21" s="13">
        <v>184</v>
      </c>
      <c r="I21" s="13">
        <v>15</v>
      </c>
      <c r="J21" s="13">
        <v>17.8</v>
      </c>
      <c r="K21" s="12">
        <v>192</v>
      </c>
      <c r="M21" s="3" t="s">
        <v>26</v>
      </c>
      <c r="N21" s="3">
        <v>19.1</v>
      </c>
      <c r="Q21" s="38">
        <f>N21-O21+P21</f>
        <v>19.1</v>
      </c>
      <c r="V21" s="18">
        <v>11</v>
      </c>
    </row>
    <row r="22" spans="1:22" ht="15.75" customHeight="1">
      <c r="A22" s="13">
        <v>2</v>
      </c>
      <c r="B22" s="10">
        <v>112</v>
      </c>
      <c r="C22" s="13">
        <v>3</v>
      </c>
      <c r="E22" s="36">
        <v>14.43</v>
      </c>
      <c r="F22" s="36">
        <v>30.99</v>
      </c>
      <c r="G22" s="36">
        <v>-1.16</v>
      </c>
      <c r="H22" s="13">
        <v>198</v>
      </c>
      <c r="I22" s="13">
        <v>16</v>
      </c>
      <c r="J22" s="13">
        <v>16.2</v>
      </c>
      <c r="K22" s="12">
        <v>210</v>
      </c>
      <c r="M22" s="3" t="s">
        <v>26</v>
      </c>
      <c r="N22" s="3">
        <v>17.6</v>
      </c>
      <c r="Q22" s="38">
        <f>N22-O22+P22</f>
        <v>17.6</v>
      </c>
      <c r="V22" s="18">
        <v>11</v>
      </c>
    </row>
    <row r="23" spans="1:22" ht="15.75" customHeight="1">
      <c r="A23" s="13">
        <v>1</v>
      </c>
      <c r="B23" s="10">
        <v>55</v>
      </c>
      <c r="C23" s="13">
        <v>2</v>
      </c>
      <c r="E23" s="36">
        <v>6.84</v>
      </c>
      <c r="F23" s="36">
        <v>33.33</v>
      </c>
      <c r="G23" s="36">
        <v>-1</v>
      </c>
      <c r="H23" s="13">
        <v>185</v>
      </c>
      <c r="I23" s="13">
        <v>15</v>
      </c>
      <c r="J23" s="13">
        <v>17.2</v>
      </c>
      <c r="K23" s="12">
        <v>230</v>
      </c>
      <c r="L23" s="3">
        <v>17.1</v>
      </c>
      <c r="M23" s="3">
        <v>20</v>
      </c>
      <c r="N23" s="3">
        <v>19.4</v>
      </c>
      <c r="O23" s="3">
        <v>-2.4</v>
      </c>
      <c r="Q23" s="38">
        <f>L23/M23*N23-L23/M23*O23+P23</f>
        <v>18.639</v>
      </c>
      <c r="V23" s="18">
        <v>11</v>
      </c>
    </row>
    <row r="24" spans="1:22" ht="15.75" customHeight="1">
      <c r="A24" s="13">
        <v>2</v>
      </c>
      <c r="B24" s="10">
        <v>238</v>
      </c>
      <c r="C24" s="13">
        <v>2</v>
      </c>
      <c r="E24" s="36">
        <v>19.41</v>
      </c>
      <c r="F24" s="36">
        <v>28.65</v>
      </c>
      <c r="G24" s="36">
        <v>-1.63</v>
      </c>
      <c r="H24" s="13">
        <v>145</v>
      </c>
      <c r="I24" s="13">
        <v>12</v>
      </c>
      <c r="J24" s="13">
        <v>14.1</v>
      </c>
      <c r="K24" s="12">
        <v>156</v>
      </c>
      <c r="M24" s="3" t="s">
        <v>26</v>
      </c>
      <c r="N24" s="3">
        <v>15.6</v>
      </c>
      <c r="Q24" s="38">
        <f>N24-O24+P24</f>
        <v>15.6</v>
      </c>
      <c r="V24" s="18">
        <v>11</v>
      </c>
    </row>
    <row r="25" spans="1:22" ht="15.75" customHeight="1">
      <c r="A25" s="13">
        <v>5</v>
      </c>
      <c r="B25" s="10">
        <v>331</v>
      </c>
      <c r="C25" s="13">
        <v>2</v>
      </c>
      <c r="E25" s="36">
        <v>47.3</v>
      </c>
      <c r="F25" s="36">
        <v>3.38</v>
      </c>
      <c r="G25" s="36">
        <v>-5.67</v>
      </c>
      <c r="H25" s="13">
        <v>163</v>
      </c>
      <c r="I25" s="13">
        <v>13</v>
      </c>
      <c r="J25" s="13">
        <v>14.5</v>
      </c>
      <c r="K25" s="12">
        <v>174</v>
      </c>
      <c r="M25" s="3" t="s">
        <v>26</v>
      </c>
      <c r="N25" s="3">
        <v>16</v>
      </c>
      <c r="Q25" s="38">
        <f>N25-O25+P25</f>
        <v>16</v>
      </c>
      <c r="V25" s="18">
        <v>11</v>
      </c>
    </row>
    <row r="26" spans="1:22" ht="15.75" customHeight="1">
      <c r="A26" s="13">
        <v>1</v>
      </c>
      <c r="B26" s="10">
        <v>71</v>
      </c>
      <c r="C26" s="13">
        <v>2</v>
      </c>
      <c r="E26" s="36">
        <v>4.86</v>
      </c>
      <c r="F26" s="36">
        <v>41.46</v>
      </c>
      <c r="G26" s="36">
        <v>-0.52</v>
      </c>
      <c r="H26" s="13">
        <v>213</v>
      </c>
      <c r="I26" s="13">
        <v>16</v>
      </c>
      <c r="J26" s="13">
        <v>16.1</v>
      </c>
      <c r="K26" s="12">
        <v>229</v>
      </c>
      <c r="L26" s="3">
        <v>1</v>
      </c>
      <c r="M26" s="3">
        <v>1</v>
      </c>
      <c r="N26" s="3">
        <v>15</v>
      </c>
      <c r="O26" s="3">
        <v>-2.7</v>
      </c>
      <c r="Q26" s="38">
        <f>L26/M26*N26-L26/M26*O26+P26</f>
        <v>17.7</v>
      </c>
      <c r="V26" s="18">
        <v>11</v>
      </c>
    </row>
    <row r="27" spans="1:22" ht="15.75" customHeight="1">
      <c r="A27" s="13">
        <v>2</v>
      </c>
      <c r="B27" s="10">
        <v>114</v>
      </c>
      <c r="C27" s="13">
        <v>2</v>
      </c>
      <c r="E27" s="36">
        <v>16.83</v>
      </c>
      <c r="F27" s="36">
        <v>33.66</v>
      </c>
      <c r="G27" s="36">
        <v>-1.7</v>
      </c>
      <c r="H27" s="13">
        <v>136</v>
      </c>
      <c r="I27" s="13">
        <v>11</v>
      </c>
      <c r="J27" s="13">
        <v>13</v>
      </c>
      <c r="K27" s="12">
        <v>146</v>
      </c>
      <c r="M27" s="3" t="s">
        <v>26</v>
      </c>
      <c r="N27" s="3">
        <v>14.6</v>
      </c>
      <c r="Q27" s="38">
        <f>N27-O27+P27</f>
        <v>14.6</v>
      </c>
      <c r="V27" s="18">
        <v>11</v>
      </c>
    </row>
    <row r="28" spans="1:22" ht="15.75" customHeight="1">
      <c r="A28" s="13">
        <v>1</v>
      </c>
      <c r="B28" s="10">
        <v>8</v>
      </c>
      <c r="C28" s="13">
        <v>2</v>
      </c>
      <c r="E28" s="36">
        <v>4.54</v>
      </c>
      <c r="F28" s="36">
        <v>5.02</v>
      </c>
      <c r="G28" s="36">
        <v>-0.35</v>
      </c>
      <c r="H28" s="13">
        <v>141</v>
      </c>
      <c r="I28" s="13">
        <v>10</v>
      </c>
      <c r="J28" s="13">
        <v>12.5</v>
      </c>
      <c r="K28" s="12">
        <v>154</v>
      </c>
      <c r="L28" s="3">
        <v>1</v>
      </c>
      <c r="M28" s="3">
        <v>1</v>
      </c>
      <c r="N28" s="3">
        <v>10.4</v>
      </c>
      <c r="O28" s="3">
        <v>-2.4</v>
      </c>
      <c r="P28" s="3">
        <v>1.3</v>
      </c>
      <c r="Q28" s="38">
        <f>L28/M28*N28-L28/M28*O28+P28</f>
        <v>14.100000000000001</v>
      </c>
      <c r="V28" s="18">
        <v>11</v>
      </c>
    </row>
    <row r="29" spans="1:22" ht="15.75" customHeight="1">
      <c r="A29" s="13">
        <v>2</v>
      </c>
      <c r="B29" s="10">
        <v>89</v>
      </c>
      <c r="C29" s="13">
        <v>2</v>
      </c>
      <c r="E29" s="36">
        <v>13.35</v>
      </c>
      <c r="F29" s="36">
        <v>45.38</v>
      </c>
      <c r="G29" s="36">
        <v>-1.2</v>
      </c>
      <c r="H29" s="13">
        <v>99</v>
      </c>
      <c r="I29" s="13">
        <v>8</v>
      </c>
      <c r="J29" s="13">
        <v>11.2</v>
      </c>
      <c r="K29" s="12">
        <v>109</v>
      </c>
      <c r="M29" s="3" t="s">
        <v>26</v>
      </c>
      <c r="N29" s="3">
        <v>12.8</v>
      </c>
      <c r="Q29" s="38">
        <f>N29-O29+P29</f>
        <v>12.8</v>
      </c>
      <c r="V29" s="18">
        <v>11</v>
      </c>
    </row>
    <row r="30" spans="1:22" ht="15.75" customHeight="1">
      <c r="A30" s="13">
        <v>5</v>
      </c>
      <c r="B30" s="10">
        <v>369</v>
      </c>
      <c r="C30" s="13">
        <v>2</v>
      </c>
      <c r="E30" s="36">
        <v>48.07</v>
      </c>
      <c r="F30" s="36">
        <v>27.88</v>
      </c>
      <c r="G30" s="36">
        <v>-7.31</v>
      </c>
      <c r="H30" s="13">
        <v>197</v>
      </c>
      <c r="I30" s="13">
        <v>17</v>
      </c>
      <c r="J30" s="13">
        <v>17.9</v>
      </c>
      <c r="K30" s="12">
        <v>216</v>
      </c>
      <c r="M30" s="3" t="s">
        <v>26</v>
      </c>
      <c r="N30" s="3">
        <v>19.5</v>
      </c>
      <c r="Q30" s="38">
        <f>N30-O30+P30</f>
        <v>19.5</v>
      </c>
      <c r="V30" s="18">
        <v>11</v>
      </c>
    </row>
    <row r="31" spans="1:22" ht="15.75" customHeight="1">
      <c r="A31" s="13">
        <v>4</v>
      </c>
      <c r="B31" s="10">
        <v>322</v>
      </c>
      <c r="C31" s="13">
        <v>2</v>
      </c>
      <c r="E31" s="36">
        <v>34.98</v>
      </c>
      <c r="F31" s="36">
        <v>5.57</v>
      </c>
      <c r="G31" s="36">
        <v>-3.73</v>
      </c>
      <c r="H31" s="13">
        <v>165</v>
      </c>
      <c r="I31" s="13">
        <v>13</v>
      </c>
      <c r="J31" s="13">
        <v>13.9</v>
      </c>
      <c r="K31" s="12">
        <v>185</v>
      </c>
      <c r="M31" s="3" t="s">
        <v>26</v>
      </c>
      <c r="N31" s="3">
        <v>15.6</v>
      </c>
      <c r="Q31" s="38">
        <f>N31-O31+P31</f>
        <v>15.6</v>
      </c>
      <c r="V31" s="18">
        <v>11</v>
      </c>
    </row>
    <row r="32" spans="1:22" ht="15.75" customHeight="1">
      <c r="A32" s="13">
        <v>2</v>
      </c>
      <c r="B32" s="10">
        <v>190</v>
      </c>
      <c r="C32" s="13">
        <v>3</v>
      </c>
      <c r="E32" s="36">
        <v>11.24</v>
      </c>
      <c r="F32" s="36">
        <v>7.83</v>
      </c>
      <c r="G32" s="36">
        <v>-1.4</v>
      </c>
      <c r="H32" s="13">
        <v>141</v>
      </c>
      <c r="I32" s="13">
        <v>11</v>
      </c>
      <c r="J32" s="13">
        <v>14.5</v>
      </c>
      <c r="K32" s="12">
        <v>147</v>
      </c>
      <c r="L32" s="3">
        <v>1</v>
      </c>
      <c r="M32" s="3">
        <v>1</v>
      </c>
      <c r="N32" s="3">
        <v>16</v>
      </c>
      <c r="O32" s="3">
        <v>1.1</v>
      </c>
      <c r="P32" s="3">
        <v>1.3</v>
      </c>
      <c r="Q32" s="38">
        <f>L32/M32*N32-L32/M32*O32+P32</f>
        <v>16.2</v>
      </c>
      <c r="V32" s="18">
        <v>11</v>
      </c>
    </row>
    <row r="33" spans="1:22" ht="15.75" customHeight="1">
      <c r="A33" s="13">
        <v>3</v>
      </c>
      <c r="B33" s="10">
        <v>264</v>
      </c>
      <c r="C33" s="13">
        <v>3</v>
      </c>
      <c r="E33" s="36">
        <v>29.17</v>
      </c>
      <c r="F33" s="36">
        <v>41.7</v>
      </c>
      <c r="G33" s="36">
        <v>-5.17</v>
      </c>
      <c r="H33" s="13">
        <v>242</v>
      </c>
      <c r="I33" s="13">
        <v>19</v>
      </c>
      <c r="J33" s="13">
        <v>19.1</v>
      </c>
      <c r="K33" s="12">
        <v>267</v>
      </c>
      <c r="M33" s="3" t="s">
        <v>26</v>
      </c>
      <c r="N33" s="3">
        <v>20.8</v>
      </c>
      <c r="Q33" s="38">
        <f aca="true" t="shared" si="1" ref="Q33:Q38">N33-O33+P33</f>
        <v>20.8</v>
      </c>
      <c r="V33" s="18">
        <v>11</v>
      </c>
    </row>
    <row r="34" spans="1:22" ht="15.75" customHeight="1">
      <c r="A34" s="13">
        <v>2</v>
      </c>
      <c r="B34" s="10">
        <v>146</v>
      </c>
      <c r="C34" s="13">
        <v>3</v>
      </c>
      <c r="E34" s="36">
        <v>11.98</v>
      </c>
      <c r="F34" s="36">
        <v>20.84</v>
      </c>
      <c r="G34" s="36">
        <v>-1.26</v>
      </c>
      <c r="H34" s="13">
        <v>133</v>
      </c>
      <c r="I34" s="13">
        <v>11</v>
      </c>
      <c r="J34" s="13">
        <v>14.6</v>
      </c>
      <c r="K34" s="12">
        <v>138</v>
      </c>
      <c r="M34" s="3" t="s">
        <v>26</v>
      </c>
      <c r="N34" s="3">
        <v>16.3</v>
      </c>
      <c r="Q34" s="38">
        <f t="shared" si="1"/>
        <v>16.3</v>
      </c>
      <c r="V34" s="18">
        <v>11</v>
      </c>
    </row>
    <row r="35" spans="1:22" ht="15.75" customHeight="1">
      <c r="A35" s="13">
        <v>5</v>
      </c>
      <c r="B35" s="10">
        <v>347</v>
      </c>
      <c r="C35" s="13">
        <v>2</v>
      </c>
      <c r="E35" s="36">
        <v>43.67</v>
      </c>
      <c r="F35" s="36">
        <v>13.1</v>
      </c>
      <c r="G35" s="36">
        <v>-5.67</v>
      </c>
      <c r="H35" s="13">
        <v>72</v>
      </c>
      <c r="I35" s="13">
        <v>4</v>
      </c>
      <c r="J35" s="13">
        <v>7.8</v>
      </c>
      <c r="K35" s="12">
        <v>79</v>
      </c>
      <c r="M35" s="3" t="s">
        <v>26</v>
      </c>
      <c r="N35" s="3">
        <v>9.6</v>
      </c>
      <c r="Q35" s="38">
        <f t="shared" si="1"/>
        <v>9.6</v>
      </c>
      <c r="V35" s="18">
        <v>11</v>
      </c>
    </row>
    <row r="36" spans="1:22" ht="15.75" customHeight="1">
      <c r="A36" s="13">
        <v>5</v>
      </c>
      <c r="B36" s="10">
        <v>358</v>
      </c>
      <c r="C36" s="13">
        <v>2</v>
      </c>
      <c r="E36" s="36">
        <v>41.26</v>
      </c>
      <c r="F36" s="36">
        <v>22.19</v>
      </c>
      <c r="G36" s="36">
        <v>-6.37</v>
      </c>
      <c r="H36" s="13">
        <v>261</v>
      </c>
      <c r="I36" s="13">
        <v>22</v>
      </c>
      <c r="J36" s="13">
        <v>21.7</v>
      </c>
      <c r="K36" s="12">
        <v>276</v>
      </c>
      <c r="M36" s="3" t="s">
        <v>26</v>
      </c>
      <c r="N36" s="3">
        <v>23.5</v>
      </c>
      <c r="Q36" s="38">
        <f t="shared" si="1"/>
        <v>23.5</v>
      </c>
      <c r="V36" s="18">
        <v>11</v>
      </c>
    </row>
    <row r="37" spans="1:22" ht="15.75" customHeight="1">
      <c r="A37" s="13">
        <v>4</v>
      </c>
      <c r="B37" s="10">
        <v>352</v>
      </c>
      <c r="C37" s="13">
        <v>3</v>
      </c>
      <c r="E37" s="36">
        <v>38.65</v>
      </c>
      <c r="F37" s="36">
        <v>17.55</v>
      </c>
      <c r="G37" s="36">
        <v>-4.54</v>
      </c>
      <c r="H37" s="13">
        <v>188</v>
      </c>
      <c r="I37" s="13">
        <v>14</v>
      </c>
      <c r="J37" s="13">
        <v>16.4</v>
      </c>
      <c r="K37" s="12">
        <v>205</v>
      </c>
      <c r="M37" s="3" t="s">
        <v>26</v>
      </c>
      <c r="N37" s="3">
        <v>18.2</v>
      </c>
      <c r="Q37" s="38">
        <f t="shared" si="1"/>
        <v>18.2</v>
      </c>
      <c r="V37" s="18">
        <v>11</v>
      </c>
    </row>
    <row r="38" spans="1:22" ht="15.75" customHeight="1">
      <c r="A38" s="13">
        <v>5</v>
      </c>
      <c r="B38" s="10">
        <v>355</v>
      </c>
      <c r="C38" s="13">
        <v>2</v>
      </c>
      <c r="E38" s="36">
        <v>47.1</v>
      </c>
      <c r="F38" s="36">
        <v>24.59</v>
      </c>
      <c r="G38" s="36">
        <v>-7.28</v>
      </c>
      <c r="H38" s="13">
        <v>240</v>
      </c>
      <c r="I38" s="13">
        <v>20</v>
      </c>
      <c r="J38" s="13">
        <v>20.6</v>
      </c>
      <c r="K38" s="12">
        <v>262</v>
      </c>
      <c r="M38" s="3" t="s">
        <v>26</v>
      </c>
      <c r="N38" s="3">
        <v>22.5</v>
      </c>
      <c r="Q38" s="38">
        <f t="shared" si="1"/>
        <v>22.5</v>
      </c>
      <c r="R38" s="38">
        <v>6.8</v>
      </c>
      <c r="S38" s="38">
        <v>3.6</v>
      </c>
      <c r="T38" s="38">
        <v>3.3</v>
      </c>
      <c r="V38" s="18">
        <v>11</v>
      </c>
    </row>
    <row r="39" spans="1:22" ht="15.75" customHeight="1">
      <c r="A39" s="13">
        <v>1</v>
      </c>
      <c r="B39" s="10">
        <v>27</v>
      </c>
      <c r="C39" s="13">
        <v>2</v>
      </c>
      <c r="E39" s="36">
        <v>8.48</v>
      </c>
      <c r="F39" s="36">
        <v>12.8</v>
      </c>
      <c r="G39" s="36">
        <v>-0.88</v>
      </c>
      <c r="H39" s="13">
        <v>122</v>
      </c>
      <c r="I39" s="13">
        <v>8</v>
      </c>
      <c r="J39" s="13">
        <v>11.7</v>
      </c>
      <c r="K39" s="12">
        <v>141</v>
      </c>
      <c r="L39" s="3">
        <v>1</v>
      </c>
      <c r="M39" s="3">
        <v>1</v>
      </c>
      <c r="N39" s="3">
        <v>11.2</v>
      </c>
      <c r="O39" s="3">
        <v>-1.1</v>
      </c>
      <c r="P39" s="3">
        <v>1.3</v>
      </c>
      <c r="Q39" s="38">
        <f>L39/M39*N39-L39/M39*O39+P39</f>
        <v>13.6</v>
      </c>
      <c r="V39" s="18">
        <v>11</v>
      </c>
    </row>
    <row r="40" spans="1:22" ht="15.75" customHeight="1">
      <c r="A40" s="13">
        <v>3</v>
      </c>
      <c r="B40" s="10">
        <v>282</v>
      </c>
      <c r="C40" s="13">
        <v>2</v>
      </c>
      <c r="E40" s="36">
        <v>28.51</v>
      </c>
      <c r="F40" s="36">
        <v>20.37</v>
      </c>
      <c r="G40" s="36">
        <v>-4.63</v>
      </c>
      <c r="H40" s="13">
        <v>167</v>
      </c>
      <c r="I40" s="13">
        <v>14</v>
      </c>
      <c r="J40" s="13">
        <v>15.6</v>
      </c>
      <c r="K40" s="12">
        <v>190</v>
      </c>
      <c r="M40" s="3" t="s">
        <v>26</v>
      </c>
      <c r="N40" s="3">
        <v>17.8</v>
      </c>
      <c r="Q40" s="38">
        <f>N40-O40+P40</f>
        <v>17.8</v>
      </c>
      <c r="V40" s="18">
        <v>11</v>
      </c>
    </row>
    <row r="41" spans="1:22" ht="15.75" customHeight="1">
      <c r="A41" s="13">
        <v>4</v>
      </c>
      <c r="B41" s="10">
        <v>394</v>
      </c>
      <c r="C41" s="13">
        <v>2</v>
      </c>
      <c r="E41" s="36">
        <v>38.86</v>
      </c>
      <c r="F41" s="36">
        <v>43.94</v>
      </c>
      <c r="G41" s="36">
        <v>-6.02</v>
      </c>
      <c r="H41" s="13">
        <v>249</v>
      </c>
      <c r="I41" s="13">
        <v>22</v>
      </c>
      <c r="J41" s="13">
        <v>20.8</v>
      </c>
      <c r="K41" s="12">
        <v>270</v>
      </c>
      <c r="M41" s="3" t="s">
        <v>26</v>
      </c>
      <c r="N41" s="3">
        <v>23.1</v>
      </c>
      <c r="Q41" s="38">
        <f>N41-O41+P41</f>
        <v>23.1</v>
      </c>
      <c r="V41" s="18">
        <v>11</v>
      </c>
    </row>
    <row r="42" spans="1:22" ht="15.75" customHeight="1">
      <c r="A42" s="13">
        <v>3</v>
      </c>
      <c r="B42" s="10">
        <v>214</v>
      </c>
      <c r="C42" s="13">
        <v>2</v>
      </c>
      <c r="E42" s="36">
        <v>21.07</v>
      </c>
      <c r="F42" s="36">
        <v>11.66</v>
      </c>
      <c r="G42" s="36">
        <v>-2.41</v>
      </c>
      <c r="H42" s="13">
        <v>167</v>
      </c>
      <c r="I42" s="13">
        <v>12</v>
      </c>
      <c r="J42" s="13">
        <v>13</v>
      </c>
      <c r="K42" s="12">
        <v>192</v>
      </c>
      <c r="L42" s="3">
        <v>18.2</v>
      </c>
      <c r="M42" s="3">
        <v>20</v>
      </c>
      <c r="N42" s="3">
        <v>15.6</v>
      </c>
      <c r="O42" s="3">
        <v>0</v>
      </c>
      <c r="P42" s="3">
        <v>1.3</v>
      </c>
      <c r="Q42" s="38">
        <f>L42/M42*N42-L42/M42*O42+P42</f>
        <v>15.495999999999999</v>
      </c>
      <c r="V42" s="18">
        <v>11</v>
      </c>
    </row>
    <row r="43" spans="1:22" ht="15.75" customHeight="1">
      <c r="A43" s="13">
        <v>2</v>
      </c>
      <c r="B43" s="10">
        <v>137</v>
      </c>
      <c r="C43" s="13">
        <v>2</v>
      </c>
      <c r="E43" s="36">
        <v>10.49</v>
      </c>
      <c r="F43" s="36">
        <v>24.77</v>
      </c>
      <c r="G43" s="36">
        <v>-1.34</v>
      </c>
      <c r="H43" s="13">
        <v>126</v>
      </c>
      <c r="I43" s="13">
        <v>12</v>
      </c>
      <c r="J43" s="13">
        <v>12.9</v>
      </c>
      <c r="K43" s="12">
        <v>143</v>
      </c>
      <c r="M43" s="3" t="s">
        <v>26</v>
      </c>
      <c r="N43" s="3">
        <v>15.6</v>
      </c>
      <c r="Q43" s="38">
        <f>N43-O43+P43</f>
        <v>15.6</v>
      </c>
      <c r="V43" s="18">
        <v>11</v>
      </c>
    </row>
    <row r="44" spans="1:22" ht="15.75" customHeight="1">
      <c r="A44" s="13">
        <v>1</v>
      </c>
      <c r="B44" s="10">
        <v>5</v>
      </c>
      <c r="C44" s="13">
        <v>2</v>
      </c>
      <c r="E44" s="36">
        <v>8.6</v>
      </c>
      <c r="F44" s="36">
        <v>0.07</v>
      </c>
      <c r="G44" s="36">
        <v>-1.11</v>
      </c>
      <c r="H44" s="13">
        <v>85</v>
      </c>
      <c r="K44" s="12">
        <v>96</v>
      </c>
      <c r="L44" s="3">
        <v>7.5</v>
      </c>
      <c r="M44" s="3">
        <v>15</v>
      </c>
      <c r="N44" s="3">
        <v>17.1</v>
      </c>
      <c r="O44" s="3">
        <v>-4.4</v>
      </c>
      <c r="Q44" s="38">
        <f aca="true" t="shared" si="2" ref="Q44:Q72">L44/M44*N44-L44/M44*O44+P44</f>
        <v>10.75</v>
      </c>
      <c r="V44" s="18">
        <v>11</v>
      </c>
    </row>
    <row r="45" spans="1:22" ht="15.75" customHeight="1">
      <c r="A45" s="13">
        <v>1</v>
      </c>
      <c r="B45" s="10">
        <v>4</v>
      </c>
      <c r="C45" s="13">
        <v>2</v>
      </c>
      <c r="E45" s="36">
        <v>5.85</v>
      </c>
      <c r="F45" s="36">
        <v>0.79</v>
      </c>
      <c r="G45" s="36">
        <v>-0.75</v>
      </c>
      <c r="H45" s="13">
        <v>146</v>
      </c>
      <c r="K45" s="12">
        <v>163</v>
      </c>
      <c r="L45" s="3">
        <v>1</v>
      </c>
      <c r="M45" s="3">
        <v>1</v>
      </c>
      <c r="N45" s="3">
        <v>10.5</v>
      </c>
      <c r="O45" s="3">
        <v>-2.2</v>
      </c>
      <c r="P45" s="3">
        <v>1.3</v>
      </c>
      <c r="Q45" s="38">
        <f t="shared" si="2"/>
        <v>14</v>
      </c>
      <c r="V45" s="18">
        <v>11</v>
      </c>
    </row>
    <row r="46" spans="1:22" ht="15.75" customHeight="1">
      <c r="A46" s="13">
        <v>1</v>
      </c>
      <c r="B46" s="10">
        <v>1</v>
      </c>
      <c r="C46" s="13">
        <v>2</v>
      </c>
      <c r="E46" s="36">
        <v>2.34</v>
      </c>
      <c r="F46" s="36">
        <v>1.04</v>
      </c>
      <c r="G46" s="36">
        <v>-0.45</v>
      </c>
      <c r="H46" s="13">
        <v>31</v>
      </c>
      <c r="K46" s="12">
        <v>33</v>
      </c>
      <c r="L46" s="3">
        <v>5</v>
      </c>
      <c r="M46" s="3">
        <v>20</v>
      </c>
      <c r="N46" s="3">
        <v>5</v>
      </c>
      <c r="O46" s="3">
        <v>-7.8</v>
      </c>
      <c r="Q46" s="38">
        <f t="shared" si="2"/>
        <v>3.2</v>
      </c>
      <c r="V46" s="18">
        <v>11</v>
      </c>
    </row>
    <row r="47" spans="1:22" ht="15.75" customHeight="1">
      <c r="A47" s="13">
        <v>1</v>
      </c>
      <c r="B47" s="10">
        <v>3</v>
      </c>
      <c r="C47" s="13">
        <v>2</v>
      </c>
      <c r="E47" s="36">
        <v>3.62</v>
      </c>
      <c r="F47" s="36">
        <v>1.32</v>
      </c>
      <c r="G47" s="36">
        <v>-0.49</v>
      </c>
      <c r="H47" s="13">
        <v>183</v>
      </c>
      <c r="K47" s="12">
        <v>201</v>
      </c>
      <c r="L47" s="3">
        <v>1</v>
      </c>
      <c r="M47" s="3">
        <v>1</v>
      </c>
      <c r="N47" s="3">
        <v>14.5</v>
      </c>
      <c r="O47" s="3">
        <v>-1.4</v>
      </c>
      <c r="P47" s="3">
        <v>1.3</v>
      </c>
      <c r="Q47" s="38">
        <f t="shared" si="2"/>
        <v>17.2</v>
      </c>
      <c r="V47" s="18">
        <v>11</v>
      </c>
    </row>
    <row r="48" spans="1:22" ht="15.75" customHeight="1">
      <c r="A48" s="13">
        <v>1</v>
      </c>
      <c r="B48" s="10">
        <v>2</v>
      </c>
      <c r="C48" s="13">
        <v>2</v>
      </c>
      <c r="E48" s="36">
        <v>1.62</v>
      </c>
      <c r="F48" s="36">
        <v>2.54</v>
      </c>
      <c r="G48" s="36">
        <v>0.02</v>
      </c>
      <c r="H48" s="13">
        <v>152</v>
      </c>
      <c r="K48" s="12">
        <v>166</v>
      </c>
      <c r="L48" s="3">
        <v>1</v>
      </c>
      <c r="M48" s="3">
        <v>1</v>
      </c>
      <c r="N48" s="3">
        <v>17.1</v>
      </c>
      <c r="O48" s="3">
        <v>0.9</v>
      </c>
      <c r="Q48" s="38">
        <f t="shared" si="2"/>
        <v>16.200000000000003</v>
      </c>
      <c r="R48" s="38">
        <v>6.5</v>
      </c>
      <c r="S48" s="38">
        <v>3</v>
      </c>
      <c r="T48" s="38">
        <v>2.8</v>
      </c>
      <c r="V48" s="18">
        <v>11</v>
      </c>
    </row>
    <row r="49" spans="1:22" ht="15.75" customHeight="1">
      <c r="A49" s="13">
        <v>1</v>
      </c>
      <c r="B49" s="10">
        <v>7</v>
      </c>
      <c r="C49" s="13">
        <v>2</v>
      </c>
      <c r="E49" s="36">
        <v>5.52</v>
      </c>
      <c r="F49" s="36">
        <v>2.91</v>
      </c>
      <c r="G49" s="36">
        <v>-0.52</v>
      </c>
      <c r="H49" s="13">
        <v>76</v>
      </c>
      <c r="K49" s="12">
        <v>78</v>
      </c>
      <c r="L49" s="3">
        <v>13</v>
      </c>
      <c r="M49" s="3">
        <v>15</v>
      </c>
      <c r="N49" s="3">
        <v>7.1</v>
      </c>
      <c r="O49" s="3">
        <v>-1.8</v>
      </c>
      <c r="P49" s="3">
        <v>1.3</v>
      </c>
      <c r="Q49" s="38">
        <f t="shared" si="2"/>
        <v>9.013333333333334</v>
      </c>
      <c r="V49" s="18">
        <v>11</v>
      </c>
    </row>
    <row r="50" spans="1:22" ht="15.75" customHeight="1">
      <c r="A50" s="13">
        <v>1</v>
      </c>
      <c r="B50" s="10">
        <v>6</v>
      </c>
      <c r="C50" s="13">
        <v>2</v>
      </c>
      <c r="E50" s="36">
        <v>7.87</v>
      </c>
      <c r="F50" s="36">
        <v>3.09</v>
      </c>
      <c r="G50" s="36">
        <v>-0.58</v>
      </c>
      <c r="H50" s="13">
        <v>142</v>
      </c>
      <c r="K50" s="12">
        <v>157</v>
      </c>
      <c r="L50" s="3">
        <v>1</v>
      </c>
      <c r="M50" s="3">
        <v>1</v>
      </c>
      <c r="N50" s="3">
        <v>14.1</v>
      </c>
      <c r="O50" s="3">
        <v>-1.7</v>
      </c>
      <c r="Q50" s="38">
        <f t="shared" si="2"/>
        <v>15.799999999999999</v>
      </c>
      <c r="V50" s="18">
        <v>11</v>
      </c>
    </row>
    <row r="51" spans="1:23" ht="15.75" customHeight="1">
      <c r="A51" s="13">
        <v>1</v>
      </c>
      <c r="B51" s="10">
        <v>192</v>
      </c>
      <c r="C51" s="13">
        <v>2</v>
      </c>
      <c r="E51" s="36">
        <v>9.57</v>
      </c>
      <c r="F51" s="36">
        <v>3.91</v>
      </c>
      <c r="G51" s="36">
        <v>-1.03</v>
      </c>
      <c r="H51" s="13">
        <v>111</v>
      </c>
      <c r="K51" s="12">
        <v>124</v>
      </c>
      <c r="L51" s="3">
        <v>11.4</v>
      </c>
      <c r="M51" s="3">
        <v>15</v>
      </c>
      <c r="N51" s="3">
        <v>14.7</v>
      </c>
      <c r="O51" s="3">
        <v>0.3</v>
      </c>
      <c r="Q51" s="38">
        <f t="shared" si="2"/>
        <v>10.943999999999999</v>
      </c>
      <c r="V51" s="18">
        <v>11</v>
      </c>
      <c r="W51" s="33"/>
    </row>
    <row r="52" spans="1:22" ht="15.75" customHeight="1">
      <c r="A52" s="13">
        <v>1</v>
      </c>
      <c r="B52" s="10">
        <v>10</v>
      </c>
      <c r="C52" s="13">
        <v>2</v>
      </c>
      <c r="E52" s="36">
        <v>0.36</v>
      </c>
      <c r="F52" s="36">
        <v>5.16</v>
      </c>
      <c r="G52" s="36">
        <v>0.07</v>
      </c>
      <c r="H52" s="13">
        <v>170</v>
      </c>
      <c r="K52" s="12">
        <v>194</v>
      </c>
      <c r="L52" s="3">
        <v>18.2</v>
      </c>
      <c r="M52" s="3">
        <v>20</v>
      </c>
      <c r="N52" s="3">
        <v>14.5</v>
      </c>
      <c r="O52" s="3">
        <v>-3.3</v>
      </c>
      <c r="Q52" s="38">
        <f t="shared" si="2"/>
        <v>16.197999999999997</v>
      </c>
      <c r="V52" s="18">
        <v>11</v>
      </c>
    </row>
    <row r="53" spans="1:22" ht="15.75" customHeight="1">
      <c r="A53" s="13">
        <v>1</v>
      </c>
      <c r="B53" s="10">
        <v>9</v>
      </c>
      <c r="C53" s="13">
        <v>2</v>
      </c>
      <c r="E53" s="36">
        <v>3.27</v>
      </c>
      <c r="F53" s="36">
        <v>6.58</v>
      </c>
      <c r="G53" s="36">
        <v>-0.22</v>
      </c>
      <c r="H53" s="13">
        <v>70</v>
      </c>
      <c r="K53" s="12">
        <v>73</v>
      </c>
      <c r="L53" s="3">
        <v>10</v>
      </c>
      <c r="M53" s="3">
        <v>20</v>
      </c>
      <c r="N53" s="3">
        <v>12</v>
      </c>
      <c r="O53" s="3">
        <v>-3.8</v>
      </c>
      <c r="Q53" s="38">
        <f t="shared" si="2"/>
        <v>7.9</v>
      </c>
      <c r="V53" s="18">
        <v>11</v>
      </c>
    </row>
    <row r="54" spans="1:22" ht="15.75" customHeight="1">
      <c r="A54" s="13">
        <v>1</v>
      </c>
      <c r="B54" s="10">
        <v>18</v>
      </c>
      <c r="C54" s="13">
        <v>2</v>
      </c>
      <c r="E54" s="36">
        <v>7.13</v>
      </c>
      <c r="F54" s="36">
        <v>6.89</v>
      </c>
      <c r="G54" s="36">
        <v>-0.59</v>
      </c>
      <c r="H54" s="13">
        <v>109</v>
      </c>
      <c r="K54" s="12">
        <v>118</v>
      </c>
      <c r="L54" s="3">
        <v>1</v>
      </c>
      <c r="M54" s="3">
        <v>1</v>
      </c>
      <c r="N54" s="3">
        <v>8.8</v>
      </c>
      <c r="O54" s="3">
        <v>-1.3</v>
      </c>
      <c r="P54" s="3">
        <v>1.3</v>
      </c>
      <c r="Q54" s="38">
        <f t="shared" si="2"/>
        <v>11.400000000000002</v>
      </c>
      <c r="V54" s="18">
        <v>11</v>
      </c>
    </row>
    <row r="55" spans="1:22" ht="15.75" customHeight="1">
      <c r="A55" s="13">
        <v>1</v>
      </c>
      <c r="B55" s="10">
        <v>11</v>
      </c>
      <c r="C55" s="13">
        <v>2</v>
      </c>
      <c r="E55" s="36">
        <v>0.75</v>
      </c>
      <c r="F55" s="36">
        <v>7.69</v>
      </c>
      <c r="G55" s="36">
        <v>0.29</v>
      </c>
      <c r="H55" s="13">
        <v>194</v>
      </c>
      <c r="K55" s="12">
        <v>212</v>
      </c>
      <c r="L55" s="3">
        <v>1</v>
      </c>
      <c r="M55" s="3">
        <v>1</v>
      </c>
      <c r="N55" s="3">
        <v>14.6</v>
      </c>
      <c r="O55" s="3">
        <v>-4</v>
      </c>
      <c r="Q55" s="38">
        <f t="shared" si="2"/>
        <v>18.6</v>
      </c>
      <c r="V55" s="18">
        <v>11</v>
      </c>
    </row>
    <row r="56" spans="1:22" ht="15.75" customHeight="1">
      <c r="A56" s="13">
        <v>1</v>
      </c>
      <c r="B56" s="10">
        <v>12</v>
      </c>
      <c r="C56" s="13">
        <v>2</v>
      </c>
      <c r="E56" s="36">
        <v>-0.02</v>
      </c>
      <c r="F56" s="36">
        <v>8.74</v>
      </c>
      <c r="G56" s="36">
        <v>0.35</v>
      </c>
      <c r="H56" s="13">
        <v>168</v>
      </c>
      <c r="K56" s="12">
        <v>183</v>
      </c>
      <c r="L56" s="3">
        <v>1</v>
      </c>
      <c r="M56" s="3">
        <v>1</v>
      </c>
      <c r="N56" s="3">
        <v>14</v>
      </c>
      <c r="O56" s="3">
        <v>-2.2</v>
      </c>
      <c r="Q56" s="38">
        <f t="shared" si="2"/>
        <v>16.2</v>
      </c>
      <c r="V56" s="18">
        <v>11</v>
      </c>
    </row>
    <row r="57" spans="1:22" ht="15.75" customHeight="1">
      <c r="A57" s="13">
        <v>1</v>
      </c>
      <c r="B57" s="10">
        <v>13</v>
      </c>
      <c r="C57" s="13">
        <v>2</v>
      </c>
      <c r="E57" s="36">
        <v>2.77</v>
      </c>
      <c r="F57" s="36">
        <v>9.24</v>
      </c>
      <c r="G57" s="36">
        <v>-0.24</v>
      </c>
      <c r="H57" s="13">
        <v>183</v>
      </c>
      <c r="K57" s="12">
        <v>193</v>
      </c>
      <c r="L57" s="3">
        <v>13.3</v>
      </c>
      <c r="M57" s="3">
        <v>15</v>
      </c>
      <c r="N57" s="3">
        <v>14</v>
      </c>
      <c r="O57" s="3">
        <v>-2.6</v>
      </c>
      <c r="Q57" s="38">
        <f t="shared" si="2"/>
        <v>14.718666666666667</v>
      </c>
      <c r="V57" s="18">
        <v>11</v>
      </c>
    </row>
    <row r="58" spans="1:22" ht="15.75" customHeight="1">
      <c r="A58" s="13">
        <v>1</v>
      </c>
      <c r="B58" s="10">
        <v>19</v>
      </c>
      <c r="C58" s="13">
        <v>2</v>
      </c>
      <c r="E58" s="36">
        <v>8.29</v>
      </c>
      <c r="F58" s="36">
        <v>10.09</v>
      </c>
      <c r="G58" s="36">
        <v>-0.91</v>
      </c>
      <c r="H58" s="13">
        <v>116</v>
      </c>
      <c r="K58" s="12">
        <v>135</v>
      </c>
      <c r="L58" s="3">
        <v>1</v>
      </c>
      <c r="M58" s="3">
        <v>1</v>
      </c>
      <c r="N58" s="3">
        <v>10.7</v>
      </c>
      <c r="O58" s="3">
        <v>-3.2</v>
      </c>
      <c r="Q58" s="38">
        <f t="shared" si="2"/>
        <v>13.899999999999999</v>
      </c>
      <c r="V58" s="18">
        <v>11</v>
      </c>
    </row>
    <row r="59" spans="1:22" ht="15.75" customHeight="1">
      <c r="A59" s="13">
        <v>1</v>
      </c>
      <c r="B59" s="10">
        <v>23</v>
      </c>
      <c r="C59" s="13">
        <v>2</v>
      </c>
      <c r="E59" s="36">
        <v>0.56</v>
      </c>
      <c r="F59" s="36">
        <v>10.33</v>
      </c>
      <c r="G59" s="36">
        <v>0.05</v>
      </c>
      <c r="H59" s="13">
        <v>95</v>
      </c>
      <c r="K59" s="12">
        <v>100</v>
      </c>
      <c r="L59" s="3">
        <v>11.3</v>
      </c>
      <c r="M59" s="3">
        <v>15</v>
      </c>
      <c r="N59" s="3">
        <v>10.6</v>
      </c>
      <c r="O59" s="3">
        <v>-3.2</v>
      </c>
      <c r="P59" s="3">
        <v>1.3</v>
      </c>
      <c r="Q59" s="38">
        <f t="shared" si="2"/>
        <v>11.696000000000002</v>
      </c>
      <c r="V59" s="18">
        <v>11</v>
      </c>
    </row>
    <row r="60" spans="1:22" ht="15.75" customHeight="1">
      <c r="A60" s="13">
        <v>1</v>
      </c>
      <c r="B60" s="10">
        <v>22</v>
      </c>
      <c r="C60" s="13">
        <v>2</v>
      </c>
      <c r="E60" s="36">
        <v>4.12</v>
      </c>
      <c r="F60" s="36">
        <v>11.17</v>
      </c>
      <c r="G60" s="36">
        <v>-0.43</v>
      </c>
      <c r="H60" s="13">
        <v>170</v>
      </c>
      <c r="K60" s="12">
        <v>192</v>
      </c>
      <c r="L60" s="3">
        <v>1</v>
      </c>
      <c r="M60" s="3">
        <v>1</v>
      </c>
      <c r="N60" s="3">
        <v>17.4</v>
      </c>
      <c r="O60" s="3">
        <v>0.4</v>
      </c>
      <c r="Q60" s="38">
        <f t="shared" si="2"/>
        <v>17</v>
      </c>
      <c r="R60" s="38">
        <v>5.5</v>
      </c>
      <c r="S60" s="38">
        <v>3.3</v>
      </c>
      <c r="T60" s="38">
        <v>3</v>
      </c>
      <c r="V60" s="18">
        <v>11</v>
      </c>
    </row>
    <row r="61" spans="1:22" ht="15.75" customHeight="1">
      <c r="A61" s="13">
        <v>1</v>
      </c>
      <c r="B61" s="10">
        <v>26</v>
      </c>
      <c r="C61" s="13">
        <v>2</v>
      </c>
      <c r="E61" s="36">
        <v>6.03</v>
      </c>
      <c r="F61" s="36">
        <v>13.62</v>
      </c>
      <c r="G61" s="36">
        <v>-1</v>
      </c>
      <c r="H61" s="13">
        <v>131</v>
      </c>
      <c r="K61" s="12">
        <v>150</v>
      </c>
      <c r="L61" s="3">
        <v>1</v>
      </c>
      <c r="M61" s="3">
        <v>1</v>
      </c>
      <c r="N61" s="3">
        <v>12</v>
      </c>
      <c r="O61" s="3">
        <v>-0.1</v>
      </c>
      <c r="P61" s="3">
        <v>1.3</v>
      </c>
      <c r="Q61" s="38">
        <f t="shared" si="2"/>
        <v>13.4</v>
      </c>
      <c r="V61" s="18">
        <v>11</v>
      </c>
    </row>
    <row r="62" spans="1:22" ht="15.75" customHeight="1">
      <c r="A62" s="13">
        <v>1</v>
      </c>
      <c r="B62" s="10">
        <v>25</v>
      </c>
      <c r="C62" s="13">
        <v>2</v>
      </c>
      <c r="E62" s="36">
        <v>4.3</v>
      </c>
      <c r="F62" s="36">
        <v>14.26</v>
      </c>
      <c r="G62" s="36">
        <v>-0.84</v>
      </c>
      <c r="H62" s="13">
        <v>104</v>
      </c>
      <c r="K62" s="12">
        <v>115</v>
      </c>
      <c r="L62" s="3">
        <v>1</v>
      </c>
      <c r="M62" s="3">
        <v>1</v>
      </c>
      <c r="N62" s="3">
        <v>11.8</v>
      </c>
      <c r="O62" s="3">
        <v>0.6</v>
      </c>
      <c r="Q62" s="38">
        <f t="shared" si="2"/>
        <v>11.200000000000001</v>
      </c>
      <c r="R62" s="38">
        <v>5.6</v>
      </c>
      <c r="S62" s="38">
        <v>2.5</v>
      </c>
      <c r="T62" s="38">
        <v>1.85</v>
      </c>
      <c r="V62" s="18">
        <v>11</v>
      </c>
    </row>
    <row r="63" spans="1:22" ht="15.75" customHeight="1">
      <c r="A63" s="13">
        <v>1</v>
      </c>
      <c r="B63" s="10">
        <v>24</v>
      </c>
      <c r="C63" s="13">
        <v>2</v>
      </c>
      <c r="E63" s="36">
        <v>2.86</v>
      </c>
      <c r="F63" s="36">
        <v>14.42</v>
      </c>
      <c r="G63" s="36">
        <v>-0.36</v>
      </c>
      <c r="H63" s="13">
        <v>80</v>
      </c>
      <c r="K63" s="12">
        <v>82</v>
      </c>
      <c r="L63" s="3">
        <v>10</v>
      </c>
      <c r="M63" s="3">
        <v>20</v>
      </c>
      <c r="N63" s="3">
        <v>12</v>
      </c>
      <c r="O63" s="3">
        <v>-4.7</v>
      </c>
      <c r="Q63" s="38">
        <f t="shared" si="2"/>
        <v>8.35</v>
      </c>
      <c r="V63" s="18">
        <v>11</v>
      </c>
    </row>
    <row r="64" spans="1:22" ht="15.75" customHeight="1">
      <c r="A64" s="13">
        <v>1</v>
      </c>
      <c r="B64" s="10">
        <v>31</v>
      </c>
      <c r="C64" s="13">
        <v>2</v>
      </c>
      <c r="E64" s="36">
        <v>2.75</v>
      </c>
      <c r="F64" s="36">
        <v>16.26</v>
      </c>
      <c r="G64" s="36">
        <v>-0.64</v>
      </c>
      <c r="H64" s="13">
        <v>153</v>
      </c>
      <c r="K64" s="12">
        <v>169</v>
      </c>
      <c r="L64" s="3">
        <v>1</v>
      </c>
      <c r="M64" s="3">
        <v>1</v>
      </c>
      <c r="N64" s="3">
        <v>11.1</v>
      </c>
      <c r="O64" s="3">
        <v>-3.3</v>
      </c>
      <c r="Q64" s="38">
        <f t="shared" si="2"/>
        <v>14.399999999999999</v>
      </c>
      <c r="V64" s="18">
        <v>11</v>
      </c>
    </row>
    <row r="65" spans="1:22" ht="15.75" customHeight="1">
      <c r="A65" s="13">
        <v>1</v>
      </c>
      <c r="B65" s="10">
        <v>30</v>
      </c>
      <c r="C65" s="13">
        <v>2</v>
      </c>
      <c r="E65" s="36">
        <v>3.7</v>
      </c>
      <c r="F65" s="36">
        <v>16.69</v>
      </c>
      <c r="G65" s="36">
        <v>-0.64</v>
      </c>
      <c r="H65" s="13">
        <v>88</v>
      </c>
      <c r="K65" s="12">
        <v>97</v>
      </c>
      <c r="L65" s="3">
        <v>1</v>
      </c>
      <c r="M65" s="3">
        <v>1</v>
      </c>
      <c r="N65" s="3">
        <v>7.2</v>
      </c>
      <c r="O65" s="3">
        <v>-2</v>
      </c>
      <c r="P65" s="3">
        <v>1.3</v>
      </c>
      <c r="Q65" s="38">
        <f t="shared" si="2"/>
        <v>10.5</v>
      </c>
      <c r="V65" s="18">
        <v>11</v>
      </c>
    </row>
    <row r="66" spans="1:22" ht="15.75" customHeight="1">
      <c r="A66" s="13">
        <v>1</v>
      </c>
      <c r="B66" s="10">
        <v>32</v>
      </c>
      <c r="C66" s="13">
        <v>2</v>
      </c>
      <c r="E66" s="36">
        <v>1.68</v>
      </c>
      <c r="F66" s="36">
        <v>17.58</v>
      </c>
      <c r="G66" s="36">
        <v>-0.46</v>
      </c>
      <c r="H66" s="13">
        <v>114</v>
      </c>
      <c r="K66" s="12">
        <v>127</v>
      </c>
      <c r="L66" s="3">
        <v>1</v>
      </c>
      <c r="M66" s="3">
        <v>1</v>
      </c>
      <c r="N66" s="3">
        <v>13.3</v>
      </c>
      <c r="O66" s="3">
        <v>-0.1</v>
      </c>
      <c r="P66" s="3">
        <v>1.3</v>
      </c>
      <c r="Q66" s="38">
        <f t="shared" si="2"/>
        <v>14.700000000000001</v>
      </c>
      <c r="V66" s="18">
        <v>11</v>
      </c>
    </row>
    <row r="67" spans="1:22" ht="15.75" customHeight="1">
      <c r="A67" s="13">
        <v>1</v>
      </c>
      <c r="B67" s="10">
        <v>28</v>
      </c>
      <c r="C67" s="13">
        <v>2</v>
      </c>
      <c r="E67" s="36">
        <v>5.23</v>
      </c>
      <c r="F67" s="36">
        <v>17.84</v>
      </c>
      <c r="G67" s="36">
        <v>-0.88</v>
      </c>
      <c r="H67" s="13">
        <v>146</v>
      </c>
      <c r="K67" s="12">
        <v>164</v>
      </c>
      <c r="L67" s="3">
        <v>1</v>
      </c>
      <c r="M67" s="3">
        <v>1</v>
      </c>
      <c r="N67" s="3">
        <v>11.6</v>
      </c>
      <c r="O67" s="3">
        <v>-3.7</v>
      </c>
      <c r="Q67" s="38">
        <f t="shared" si="2"/>
        <v>15.3</v>
      </c>
      <c r="V67" s="18">
        <v>11</v>
      </c>
    </row>
    <row r="68" spans="1:22" ht="15.75" customHeight="1">
      <c r="A68" s="13">
        <v>1</v>
      </c>
      <c r="B68" s="10">
        <v>33</v>
      </c>
      <c r="C68" s="13">
        <v>2</v>
      </c>
      <c r="E68" s="36">
        <v>0.18</v>
      </c>
      <c r="F68" s="36">
        <v>18.06</v>
      </c>
      <c r="G68" s="36">
        <v>-0.05</v>
      </c>
      <c r="H68" s="13">
        <v>157</v>
      </c>
      <c r="K68" s="12">
        <v>172</v>
      </c>
      <c r="L68" s="3">
        <v>1</v>
      </c>
      <c r="M68" s="3">
        <v>1</v>
      </c>
      <c r="N68" s="3">
        <v>11.8</v>
      </c>
      <c r="O68" s="3">
        <v>-4</v>
      </c>
      <c r="Q68" s="38">
        <f t="shared" si="2"/>
        <v>15.8</v>
      </c>
      <c r="V68" s="18">
        <v>11</v>
      </c>
    </row>
    <row r="69" spans="1:22" ht="15.75" customHeight="1">
      <c r="A69" s="13">
        <v>1</v>
      </c>
      <c r="B69" s="10">
        <v>144</v>
      </c>
      <c r="C69" s="13">
        <v>2</v>
      </c>
      <c r="E69" s="36">
        <v>7.94</v>
      </c>
      <c r="F69" s="36">
        <v>19.84</v>
      </c>
      <c r="G69" s="36">
        <v>-1.25</v>
      </c>
      <c r="H69" s="13">
        <v>121</v>
      </c>
      <c r="K69" s="12">
        <v>139</v>
      </c>
      <c r="L69" s="3">
        <v>1</v>
      </c>
      <c r="M69" s="3">
        <v>1</v>
      </c>
      <c r="N69" s="3">
        <v>11.8</v>
      </c>
      <c r="O69" s="3">
        <v>-0.7</v>
      </c>
      <c r="P69" s="3">
        <v>1.3</v>
      </c>
      <c r="Q69" s="38">
        <f t="shared" si="2"/>
        <v>13.8</v>
      </c>
      <c r="V69" s="18">
        <v>11</v>
      </c>
    </row>
    <row r="70" spans="1:22" ht="15.75" customHeight="1">
      <c r="A70" s="13">
        <v>1</v>
      </c>
      <c r="B70" s="10">
        <v>39</v>
      </c>
      <c r="C70" s="13">
        <v>2</v>
      </c>
      <c r="E70" s="36">
        <v>2.09</v>
      </c>
      <c r="F70" s="36">
        <v>21.68</v>
      </c>
      <c r="G70" s="36">
        <v>-0.67</v>
      </c>
      <c r="H70" s="13">
        <v>43</v>
      </c>
      <c r="K70" s="12">
        <v>42</v>
      </c>
      <c r="L70" s="3">
        <v>5</v>
      </c>
      <c r="M70" s="3">
        <v>20</v>
      </c>
      <c r="N70" s="3">
        <v>11.6</v>
      </c>
      <c r="O70" s="3">
        <v>0.7</v>
      </c>
      <c r="P70" s="3">
        <v>1.3</v>
      </c>
      <c r="Q70" s="38">
        <f t="shared" si="2"/>
        <v>4.025</v>
      </c>
      <c r="V70" s="18">
        <v>11</v>
      </c>
    </row>
    <row r="71" spans="1:22" ht="15.75" customHeight="1">
      <c r="A71" s="13">
        <v>1</v>
      </c>
      <c r="B71" s="10">
        <v>42</v>
      </c>
      <c r="C71" s="13">
        <v>2</v>
      </c>
      <c r="E71" s="36">
        <v>5.96</v>
      </c>
      <c r="F71" s="36">
        <v>22.64</v>
      </c>
      <c r="G71" s="36">
        <v>-1.12</v>
      </c>
      <c r="H71" s="13">
        <v>126</v>
      </c>
      <c r="K71" s="12">
        <v>153</v>
      </c>
      <c r="L71" s="3">
        <v>1</v>
      </c>
      <c r="M71" s="3">
        <v>1</v>
      </c>
      <c r="N71" s="3">
        <v>10.8</v>
      </c>
      <c r="O71" s="3">
        <v>-3.7</v>
      </c>
      <c r="Q71" s="38">
        <f t="shared" si="2"/>
        <v>14.5</v>
      </c>
      <c r="V71" s="18">
        <v>11</v>
      </c>
    </row>
    <row r="72" spans="1:22" ht="15.75" customHeight="1">
      <c r="A72" s="13">
        <v>1</v>
      </c>
      <c r="B72" s="10">
        <v>41</v>
      </c>
      <c r="C72" s="13">
        <v>2</v>
      </c>
      <c r="E72" s="36">
        <v>4.38</v>
      </c>
      <c r="F72" s="36">
        <v>22.91</v>
      </c>
      <c r="G72" s="36">
        <v>-0.96</v>
      </c>
      <c r="H72" s="13">
        <v>28</v>
      </c>
      <c r="K72" s="12">
        <v>30</v>
      </c>
      <c r="L72" s="3">
        <v>5</v>
      </c>
      <c r="M72" s="3">
        <v>20</v>
      </c>
      <c r="N72" s="3">
        <v>3.2</v>
      </c>
      <c r="O72" s="3">
        <v>-8.8</v>
      </c>
      <c r="Q72" s="38">
        <f t="shared" si="2"/>
        <v>3</v>
      </c>
      <c r="U72" s="32"/>
      <c r="V72" s="18">
        <v>11</v>
      </c>
    </row>
    <row r="73" spans="1:22" ht="15.75" customHeight="1">
      <c r="A73" s="13">
        <v>1</v>
      </c>
      <c r="B73" s="10">
        <v>138</v>
      </c>
      <c r="C73" s="13">
        <v>2</v>
      </c>
      <c r="E73" s="36">
        <v>9.46</v>
      </c>
      <c r="F73" s="36">
        <v>23.16</v>
      </c>
      <c r="G73" s="36">
        <v>-1.2</v>
      </c>
      <c r="H73" s="13">
        <v>72</v>
      </c>
      <c r="K73" s="12">
        <v>80</v>
      </c>
      <c r="M73" s="3" t="s">
        <v>26</v>
      </c>
      <c r="N73" s="3">
        <v>6.9</v>
      </c>
      <c r="Q73" s="38">
        <f>N73</f>
        <v>6.9</v>
      </c>
      <c r="V73" s="18">
        <v>11</v>
      </c>
    </row>
    <row r="74" spans="1:22" ht="15.75" customHeight="1">
      <c r="A74" s="13">
        <v>1</v>
      </c>
      <c r="B74" s="10">
        <v>40</v>
      </c>
      <c r="C74" s="13">
        <v>2</v>
      </c>
      <c r="E74" s="36">
        <v>3.62</v>
      </c>
      <c r="F74" s="36">
        <v>23.45</v>
      </c>
      <c r="G74" s="36">
        <v>-0.91</v>
      </c>
      <c r="H74" s="13">
        <v>43</v>
      </c>
      <c r="K74" s="12">
        <v>46</v>
      </c>
      <c r="L74" s="3">
        <v>10</v>
      </c>
      <c r="M74" s="3">
        <v>20</v>
      </c>
      <c r="N74" s="3">
        <v>3.7</v>
      </c>
      <c r="O74" s="3">
        <v>-4.4</v>
      </c>
      <c r="Q74" s="38">
        <f aca="true" t="shared" si="3" ref="Q74:Q102">L74/M74*N74-L74/M74*O74+P74</f>
        <v>4.050000000000001</v>
      </c>
      <c r="V74" s="18">
        <v>11</v>
      </c>
    </row>
    <row r="75" spans="1:22" ht="15.75" customHeight="1">
      <c r="A75" s="13">
        <v>1</v>
      </c>
      <c r="B75" s="10">
        <v>44</v>
      </c>
      <c r="C75" s="13">
        <v>2</v>
      </c>
      <c r="E75" s="36">
        <v>4.47</v>
      </c>
      <c r="F75" s="36">
        <v>25.78</v>
      </c>
      <c r="G75" s="36">
        <v>-1.14</v>
      </c>
      <c r="H75" s="13">
        <v>74</v>
      </c>
      <c r="K75" s="12">
        <v>86</v>
      </c>
      <c r="L75" s="3">
        <v>10</v>
      </c>
      <c r="M75" s="3">
        <v>20</v>
      </c>
      <c r="N75" s="3">
        <v>13.4</v>
      </c>
      <c r="O75" s="3">
        <v>-3</v>
      </c>
      <c r="Q75" s="38">
        <f t="shared" si="3"/>
        <v>8.2</v>
      </c>
      <c r="V75" s="18">
        <v>11</v>
      </c>
    </row>
    <row r="76" spans="1:22" ht="15.75" customHeight="1">
      <c r="A76" s="13">
        <v>1</v>
      </c>
      <c r="B76" s="10">
        <v>48</v>
      </c>
      <c r="C76" s="13">
        <v>2</v>
      </c>
      <c r="E76" s="36">
        <v>0.2</v>
      </c>
      <c r="F76" s="36">
        <v>26.34</v>
      </c>
      <c r="G76" s="36">
        <v>-0.74</v>
      </c>
      <c r="H76" s="13">
        <v>106</v>
      </c>
      <c r="K76" s="12">
        <v>122</v>
      </c>
      <c r="L76" s="3">
        <v>1</v>
      </c>
      <c r="M76" s="3">
        <v>1</v>
      </c>
      <c r="N76" s="3">
        <v>11.9</v>
      </c>
      <c r="O76" s="3">
        <v>-1.3</v>
      </c>
      <c r="Q76" s="38">
        <f t="shared" si="3"/>
        <v>13.200000000000001</v>
      </c>
      <c r="V76" s="18">
        <v>11</v>
      </c>
    </row>
    <row r="77" spans="1:22" ht="15.75" customHeight="1">
      <c r="A77" s="13">
        <v>1</v>
      </c>
      <c r="B77" s="10">
        <v>46</v>
      </c>
      <c r="C77" s="13">
        <v>2</v>
      </c>
      <c r="E77" s="36">
        <v>2.56</v>
      </c>
      <c r="F77" s="36">
        <v>26.53</v>
      </c>
      <c r="G77" s="36">
        <v>-0.99</v>
      </c>
      <c r="H77" s="13">
        <v>74</v>
      </c>
      <c r="K77" s="12">
        <v>82</v>
      </c>
      <c r="L77" s="3">
        <v>10</v>
      </c>
      <c r="M77" s="3">
        <v>20</v>
      </c>
      <c r="N77" s="3">
        <v>11</v>
      </c>
      <c r="O77" s="3">
        <v>-0.75</v>
      </c>
      <c r="P77" s="3">
        <v>1.3</v>
      </c>
      <c r="Q77" s="38">
        <f t="shared" si="3"/>
        <v>7.175</v>
      </c>
      <c r="V77" s="18">
        <v>11</v>
      </c>
    </row>
    <row r="78" spans="1:22" ht="15.75" customHeight="1">
      <c r="A78" s="13">
        <v>1</v>
      </c>
      <c r="B78" s="10">
        <v>53</v>
      </c>
      <c r="C78" s="13">
        <v>2</v>
      </c>
      <c r="E78" s="36">
        <v>9.04</v>
      </c>
      <c r="F78" s="36">
        <v>26.77</v>
      </c>
      <c r="G78" s="36">
        <v>-1.23</v>
      </c>
      <c r="H78" s="13">
        <v>99</v>
      </c>
      <c r="K78" s="12">
        <v>109</v>
      </c>
      <c r="L78" s="3">
        <v>11.5</v>
      </c>
      <c r="M78" s="3">
        <v>20</v>
      </c>
      <c r="N78" s="3">
        <v>17.3</v>
      </c>
      <c r="O78" s="3">
        <v>-1.2</v>
      </c>
      <c r="Q78" s="38">
        <f t="shared" si="3"/>
        <v>10.6375</v>
      </c>
      <c r="V78" s="18">
        <v>11</v>
      </c>
    </row>
    <row r="79" spans="1:22" ht="15.75" customHeight="1">
      <c r="A79" s="13">
        <v>1</v>
      </c>
      <c r="B79" s="10">
        <v>52</v>
      </c>
      <c r="C79" s="13">
        <v>2</v>
      </c>
      <c r="E79" s="36">
        <v>7.44</v>
      </c>
      <c r="F79" s="36">
        <v>27.43</v>
      </c>
      <c r="G79" s="36">
        <v>-1.21</v>
      </c>
      <c r="H79" s="13">
        <v>107</v>
      </c>
      <c r="K79" s="12">
        <v>120</v>
      </c>
      <c r="L79" s="3">
        <v>10</v>
      </c>
      <c r="M79" s="3">
        <v>20</v>
      </c>
      <c r="N79" s="3">
        <v>21.6</v>
      </c>
      <c r="O79" s="3">
        <v>-3.6</v>
      </c>
      <c r="Q79" s="38">
        <f t="shared" si="3"/>
        <v>12.600000000000001</v>
      </c>
      <c r="V79" s="18">
        <v>11</v>
      </c>
    </row>
    <row r="80" spans="1:22" ht="15.75" customHeight="1">
      <c r="A80" s="13">
        <v>1</v>
      </c>
      <c r="B80" s="10">
        <v>49</v>
      </c>
      <c r="C80" s="13">
        <v>2</v>
      </c>
      <c r="E80" s="36">
        <v>0.59</v>
      </c>
      <c r="F80" s="36">
        <v>28.64</v>
      </c>
      <c r="G80" s="36">
        <v>-0.89</v>
      </c>
      <c r="H80" s="13">
        <v>125</v>
      </c>
      <c r="K80" s="12">
        <v>137</v>
      </c>
      <c r="L80" s="3">
        <v>1</v>
      </c>
      <c r="M80" s="3">
        <v>1</v>
      </c>
      <c r="N80" s="3">
        <v>13.7</v>
      </c>
      <c r="O80" s="3">
        <v>-0.8</v>
      </c>
      <c r="P80" s="3">
        <v>1.3</v>
      </c>
      <c r="Q80" s="38">
        <f t="shared" si="3"/>
        <v>15.8</v>
      </c>
      <c r="V80" s="18">
        <v>11</v>
      </c>
    </row>
    <row r="81" spans="1:22" ht="15.75" customHeight="1">
      <c r="A81" s="13">
        <v>1</v>
      </c>
      <c r="B81" s="10">
        <v>125</v>
      </c>
      <c r="C81" s="13">
        <v>2</v>
      </c>
      <c r="E81" s="36">
        <v>9.95</v>
      </c>
      <c r="F81" s="36">
        <v>28.75</v>
      </c>
      <c r="G81" s="36">
        <v>-1.11</v>
      </c>
      <c r="H81" s="13">
        <v>176</v>
      </c>
      <c r="K81" s="12">
        <v>190</v>
      </c>
      <c r="L81" s="3">
        <v>1</v>
      </c>
      <c r="M81" s="3">
        <v>1</v>
      </c>
      <c r="N81" s="3">
        <v>16.7</v>
      </c>
      <c r="O81" s="3">
        <v>-0.7</v>
      </c>
      <c r="Q81" s="38">
        <f t="shared" si="3"/>
        <v>17.4</v>
      </c>
      <c r="V81" s="18">
        <v>11</v>
      </c>
    </row>
    <row r="82" spans="1:22" ht="15.75" customHeight="1">
      <c r="A82" s="13">
        <v>1</v>
      </c>
      <c r="B82" s="10">
        <v>51</v>
      </c>
      <c r="C82" s="13">
        <v>2</v>
      </c>
      <c r="E82" s="36">
        <v>6.72</v>
      </c>
      <c r="F82" s="36">
        <v>29.16</v>
      </c>
      <c r="G82" s="36">
        <v>-1.18</v>
      </c>
      <c r="H82" s="13">
        <v>117</v>
      </c>
      <c r="K82" s="12">
        <v>132</v>
      </c>
      <c r="L82" s="3">
        <v>14.3</v>
      </c>
      <c r="M82" s="3">
        <v>15</v>
      </c>
      <c r="N82" s="3">
        <v>11.8</v>
      </c>
      <c r="O82" s="3">
        <v>0.75</v>
      </c>
      <c r="P82" s="3">
        <v>1.3</v>
      </c>
      <c r="Q82" s="38">
        <f t="shared" si="3"/>
        <v>11.834333333333335</v>
      </c>
      <c r="V82" s="18">
        <v>11</v>
      </c>
    </row>
    <row r="83" spans="1:22" ht="15.75" customHeight="1">
      <c r="A83" s="13">
        <v>1</v>
      </c>
      <c r="B83" s="10">
        <v>50</v>
      </c>
      <c r="C83" s="13">
        <v>2</v>
      </c>
      <c r="E83" s="36">
        <v>4.5</v>
      </c>
      <c r="F83" s="36">
        <v>30.23</v>
      </c>
      <c r="G83" s="36">
        <v>-1.11</v>
      </c>
      <c r="H83" s="13">
        <v>132</v>
      </c>
      <c r="K83" s="12">
        <v>143</v>
      </c>
      <c r="L83" s="3">
        <v>1</v>
      </c>
      <c r="M83" s="3">
        <v>1</v>
      </c>
      <c r="N83" s="3">
        <v>11.5</v>
      </c>
      <c r="O83" s="3">
        <v>-2.3</v>
      </c>
      <c r="Q83" s="38">
        <f t="shared" si="3"/>
        <v>13.8</v>
      </c>
      <c r="V83" s="18">
        <v>11</v>
      </c>
    </row>
    <row r="84" spans="1:22" ht="15.75" customHeight="1">
      <c r="A84" s="13">
        <v>1</v>
      </c>
      <c r="B84" s="10">
        <v>54</v>
      </c>
      <c r="C84" s="13">
        <v>2</v>
      </c>
      <c r="E84" s="36">
        <v>6.68</v>
      </c>
      <c r="F84" s="36">
        <v>31.17</v>
      </c>
      <c r="G84" s="36">
        <v>-1.12</v>
      </c>
      <c r="H84" s="13">
        <v>164</v>
      </c>
      <c r="K84" s="12">
        <v>177</v>
      </c>
      <c r="L84" s="3">
        <v>15.5</v>
      </c>
      <c r="M84" s="3">
        <v>15</v>
      </c>
      <c r="N84" s="3">
        <v>14.5</v>
      </c>
      <c r="O84" s="3">
        <v>-2.1</v>
      </c>
      <c r="Q84" s="38">
        <f t="shared" si="3"/>
        <v>17.153333333333336</v>
      </c>
      <c r="V84" s="18">
        <v>11</v>
      </c>
    </row>
    <row r="85" spans="1:22" ht="15.75" customHeight="1">
      <c r="A85" s="13">
        <v>1</v>
      </c>
      <c r="B85" s="10">
        <v>57</v>
      </c>
      <c r="C85" s="13">
        <v>2</v>
      </c>
      <c r="E85" s="36">
        <v>1.98</v>
      </c>
      <c r="F85" s="36">
        <v>32.04</v>
      </c>
      <c r="G85" s="36">
        <v>-0.96</v>
      </c>
      <c r="H85" s="13">
        <v>119</v>
      </c>
      <c r="K85" s="12">
        <v>131</v>
      </c>
      <c r="L85" s="3">
        <v>1</v>
      </c>
      <c r="M85" s="3">
        <v>1</v>
      </c>
      <c r="N85" s="3">
        <v>11.2</v>
      </c>
      <c r="O85" s="3">
        <v>-0.7</v>
      </c>
      <c r="P85" s="3">
        <v>1.3</v>
      </c>
      <c r="Q85" s="38">
        <f t="shared" si="3"/>
        <v>13.2</v>
      </c>
      <c r="V85" s="18">
        <v>11</v>
      </c>
    </row>
    <row r="86" spans="1:22" ht="15.75" customHeight="1">
      <c r="A86" s="13">
        <v>1</v>
      </c>
      <c r="B86" s="10">
        <v>56</v>
      </c>
      <c r="C86" s="13">
        <v>2</v>
      </c>
      <c r="E86" s="36">
        <v>3.48</v>
      </c>
      <c r="F86" s="36">
        <v>32.71</v>
      </c>
      <c r="G86" s="36">
        <v>-0.96</v>
      </c>
      <c r="H86" s="13">
        <v>138</v>
      </c>
      <c r="K86" s="12">
        <v>151</v>
      </c>
      <c r="L86" s="3">
        <v>13.8</v>
      </c>
      <c r="M86" s="3">
        <v>15</v>
      </c>
      <c r="N86" s="3">
        <v>14.9</v>
      </c>
      <c r="O86" s="3">
        <v>-2.25</v>
      </c>
      <c r="Q86" s="38">
        <f t="shared" si="3"/>
        <v>15.778</v>
      </c>
      <c r="R86" s="38">
        <v>8.9</v>
      </c>
      <c r="S86" s="38">
        <v>2.8</v>
      </c>
      <c r="T86" s="38">
        <v>2.6</v>
      </c>
      <c r="V86" s="18">
        <v>11</v>
      </c>
    </row>
    <row r="87" spans="1:22" ht="15.75" customHeight="1">
      <c r="A87" s="13">
        <v>1</v>
      </c>
      <c r="B87" s="10">
        <v>107</v>
      </c>
      <c r="C87" s="13">
        <v>2</v>
      </c>
      <c r="E87" s="36">
        <v>9.03</v>
      </c>
      <c r="F87" s="36">
        <v>34.12</v>
      </c>
      <c r="G87" s="36">
        <v>-0.97</v>
      </c>
      <c r="H87" s="13">
        <v>81</v>
      </c>
      <c r="K87" s="12">
        <v>88</v>
      </c>
      <c r="L87" s="3">
        <v>10</v>
      </c>
      <c r="M87" s="3">
        <v>20</v>
      </c>
      <c r="N87" s="3">
        <v>15.8</v>
      </c>
      <c r="O87" s="3">
        <v>-2.2</v>
      </c>
      <c r="Q87" s="38">
        <f t="shared" si="3"/>
        <v>9</v>
      </c>
      <c r="V87" s="18">
        <v>11</v>
      </c>
    </row>
    <row r="88" spans="1:22" ht="15.75" customHeight="1">
      <c r="A88" s="13">
        <v>1</v>
      </c>
      <c r="B88" s="10">
        <v>59</v>
      </c>
      <c r="C88" s="13">
        <v>2</v>
      </c>
      <c r="E88" s="36">
        <v>5.15</v>
      </c>
      <c r="F88" s="36">
        <v>34.91</v>
      </c>
      <c r="G88" s="36">
        <v>-0.61</v>
      </c>
      <c r="H88" s="13">
        <v>144</v>
      </c>
      <c r="K88" s="12">
        <v>157</v>
      </c>
      <c r="L88" s="3">
        <v>1</v>
      </c>
      <c r="M88" s="3">
        <v>1</v>
      </c>
      <c r="N88" s="3">
        <v>14.4</v>
      </c>
      <c r="O88" s="3">
        <v>0.8</v>
      </c>
      <c r="P88" s="3">
        <v>1.3</v>
      </c>
      <c r="Q88" s="38">
        <f t="shared" si="3"/>
        <v>14.9</v>
      </c>
      <c r="R88" s="38">
        <v>7.5</v>
      </c>
      <c r="S88" s="38">
        <v>3.3</v>
      </c>
      <c r="T88" s="38">
        <v>3.15</v>
      </c>
      <c r="V88" s="18">
        <v>11</v>
      </c>
    </row>
    <row r="89" spans="1:22" ht="15.75" customHeight="1">
      <c r="A89" s="13">
        <v>1</v>
      </c>
      <c r="B89" s="10">
        <v>61</v>
      </c>
      <c r="C89" s="13">
        <v>2</v>
      </c>
      <c r="E89" s="36">
        <v>8.37</v>
      </c>
      <c r="F89" s="36">
        <v>36.68</v>
      </c>
      <c r="G89" s="36">
        <v>-0.88</v>
      </c>
      <c r="H89" s="13">
        <v>134</v>
      </c>
      <c r="K89" s="12">
        <v>141</v>
      </c>
      <c r="L89" s="3">
        <v>1</v>
      </c>
      <c r="M89" s="3">
        <v>1</v>
      </c>
      <c r="N89" s="3">
        <v>11.8</v>
      </c>
      <c r="O89" s="3">
        <v>-3.8</v>
      </c>
      <c r="Q89" s="38">
        <f t="shared" si="3"/>
        <v>15.600000000000001</v>
      </c>
      <c r="V89" s="18">
        <v>11</v>
      </c>
    </row>
    <row r="90" spans="1:22" ht="15.75" customHeight="1">
      <c r="A90" s="13">
        <v>1</v>
      </c>
      <c r="B90" s="10">
        <v>63</v>
      </c>
      <c r="C90" s="13">
        <v>2</v>
      </c>
      <c r="E90" s="36">
        <v>9.24</v>
      </c>
      <c r="F90" s="36">
        <v>37.31</v>
      </c>
      <c r="G90" s="36">
        <v>-0.91</v>
      </c>
      <c r="H90" s="13">
        <v>130</v>
      </c>
      <c r="K90" s="12">
        <v>145</v>
      </c>
      <c r="L90" s="3">
        <v>16.6</v>
      </c>
      <c r="M90" s="3">
        <v>15</v>
      </c>
      <c r="N90" s="3">
        <v>12.2</v>
      </c>
      <c r="O90" s="3">
        <v>0.3</v>
      </c>
      <c r="P90" s="3">
        <v>1.3</v>
      </c>
      <c r="Q90" s="38">
        <f t="shared" si="3"/>
        <v>14.469333333333333</v>
      </c>
      <c r="V90" s="18">
        <v>11</v>
      </c>
    </row>
    <row r="91" spans="1:22" ht="15.75" customHeight="1">
      <c r="A91" s="13">
        <v>1</v>
      </c>
      <c r="B91" s="10">
        <v>62</v>
      </c>
      <c r="C91" s="13">
        <v>2</v>
      </c>
      <c r="E91" s="36">
        <v>7.96</v>
      </c>
      <c r="F91" s="36">
        <v>37.96</v>
      </c>
      <c r="G91" s="36">
        <v>-0.87</v>
      </c>
      <c r="H91" s="13">
        <v>62</v>
      </c>
      <c r="K91" s="12">
        <v>68</v>
      </c>
      <c r="L91" s="3">
        <v>10</v>
      </c>
      <c r="M91" s="3">
        <v>20</v>
      </c>
      <c r="N91" s="3">
        <v>7.4</v>
      </c>
      <c r="O91" s="3">
        <v>-3</v>
      </c>
      <c r="Q91" s="38">
        <f t="shared" si="3"/>
        <v>5.2</v>
      </c>
      <c r="V91" s="18">
        <v>11</v>
      </c>
    </row>
    <row r="92" spans="1:22" ht="15.75" customHeight="1">
      <c r="A92" s="13">
        <v>1</v>
      </c>
      <c r="B92" s="10">
        <v>65</v>
      </c>
      <c r="C92" s="13">
        <v>2</v>
      </c>
      <c r="E92" s="36">
        <v>4.9</v>
      </c>
      <c r="F92" s="36">
        <v>38.02</v>
      </c>
      <c r="G92" s="36">
        <v>-0.58</v>
      </c>
      <c r="H92" s="13">
        <v>158</v>
      </c>
      <c r="K92" s="12">
        <v>175</v>
      </c>
      <c r="L92" s="3">
        <v>17.1</v>
      </c>
      <c r="M92" s="3">
        <v>15</v>
      </c>
      <c r="N92" s="3">
        <v>12.3</v>
      </c>
      <c r="O92" s="3">
        <v>-1.1</v>
      </c>
      <c r="Q92" s="38">
        <f t="shared" si="3"/>
        <v>15.276000000000002</v>
      </c>
      <c r="V92" s="18">
        <v>11</v>
      </c>
    </row>
    <row r="93" spans="1:22" ht="15.75" customHeight="1">
      <c r="A93" s="13">
        <v>1</v>
      </c>
      <c r="B93" s="10">
        <v>66</v>
      </c>
      <c r="C93" s="13">
        <v>2</v>
      </c>
      <c r="E93" s="36">
        <v>0.98</v>
      </c>
      <c r="F93" s="36">
        <v>38.4</v>
      </c>
      <c r="G93" s="36">
        <v>-0.59</v>
      </c>
      <c r="H93" s="13">
        <v>110</v>
      </c>
      <c r="K93" s="12">
        <v>123</v>
      </c>
      <c r="L93" s="3">
        <v>14</v>
      </c>
      <c r="M93" s="3">
        <v>15</v>
      </c>
      <c r="N93" s="3">
        <v>9.8</v>
      </c>
      <c r="O93" s="3">
        <v>-0.2</v>
      </c>
      <c r="P93" s="3">
        <v>1.3</v>
      </c>
      <c r="Q93" s="38">
        <f t="shared" si="3"/>
        <v>10.633333333333336</v>
      </c>
      <c r="V93" s="18">
        <v>11</v>
      </c>
    </row>
    <row r="94" spans="1:22" ht="15.75" customHeight="1">
      <c r="A94" s="13">
        <v>1</v>
      </c>
      <c r="B94" s="10">
        <v>64</v>
      </c>
      <c r="C94" s="13">
        <v>2</v>
      </c>
      <c r="E94" s="36">
        <v>7.51</v>
      </c>
      <c r="F94" s="36">
        <v>39.62</v>
      </c>
      <c r="G94" s="36">
        <v>-0.77</v>
      </c>
      <c r="H94" s="13">
        <v>134</v>
      </c>
      <c r="K94" s="12">
        <v>146</v>
      </c>
      <c r="L94" s="3">
        <v>16.5</v>
      </c>
      <c r="M94" s="3">
        <v>15</v>
      </c>
      <c r="N94" s="3">
        <v>12</v>
      </c>
      <c r="O94" s="3">
        <v>-0.3</v>
      </c>
      <c r="P94" s="3">
        <v>1.3</v>
      </c>
      <c r="Q94" s="38">
        <f t="shared" si="3"/>
        <v>14.830000000000002</v>
      </c>
      <c r="V94" s="18">
        <v>11</v>
      </c>
    </row>
    <row r="95" spans="1:22" ht="15.75" customHeight="1">
      <c r="A95" s="13">
        <v>1</v>
      </c>
      <c r="B95" s="10">
        <v>67</v>
      </c>
      <c r="C95" s="13">
        <v>2</v>
      </c>
      <c r="E95" s="36">
        <v>0.46</v>
      </c>
      <c r="F95" s="36">
        <v>40.38</v>
      </c>
      <c r="G95" s="36">
        <v>-0.54</v>
      </c>
      <c r="H95" s="13">
        <v>106</v>
      </c>
      <c r="K95" s="12">
        <v>115</v>
      </c>
      <c r="L95" s="3">
        <v>1</v>
      </c>
      <c r="M95" s="3">
        <v>1</v>
      </c>
      <c r="N95" s="3">
        <v>10.1</v>
      </c>
      <c r="O95" s="3">
        <v>0.1</v>
      </c>
      <c r="P95" s="3">
        <v>1.3</v>
      </c>
      <c r="Q95" s="38">
        <f t="shared" si="3"/>
        <v>11.3</v>
      </c>
      <c r="V95" s="18">
        <v>11</v>
      </c>
    </row>
    <row r="96" spans="1:22" ht="15.75" customHeight="1">
      <c r="A96" s="13">
        <v>1</v>
      </c>
      <c r="B96" s="10">
        <v>94</v>
      </c>
      <c r="C96" s="13">
        <v>2</v>
      </c>
      <c r="E96" s="36">
        <v>9.3</v>
      </c>
      <c r="F96" s="36">
        <v>40.52</v>
      </c>
      <c r="G96" s="36">
        <v>-0.73</v>
      </c>
      <c r="H96" s="13">
        <v>171</v>
      </c>
      <c r="K96" s="12">
        <v>190</v>
      </c>
      <c r="L96" s="3">
        <v>1</v>
      </c>
      <c r="M96" s="3">
        <v>1</v>
      </c>
      <c r="N96" s="3">
        <v>14.1</v>
      </c>
      <c r="O96" s="3">
        <v>-2.7</v>
      </c>
      <c r="Q96" s="38">
        <f t="shared" si="3"/>
        <v>16.8</v>
      </c>
      <c r="V96" s="18">
        <v>11</v>
      </c>
    </row>
    <row r="97" spans="1:22" ht="15.75" customHeight="1">
      <c r="A97" s="13">
        <v>1</v>
      </c>
      <c r="B97" s="10">
        <v>68</v>
      </c>
      <c r="C97" s="13">
        <v>2</v>
      </c>
      <c r="E97" s="36">
        <v>0.84</v>
      </c>
      <c r="F97" s="36">
        <v>42.06</v>
      </c>
      <c r="G97" s="36">
        <v>-0.23</v>
      </c>
      <c r="H97" s="13">
        <v>135</v>
      </c>
      <c r="K97" s="12">
        <v>152</v>
      </c>
      <c r="L97" s="3">
        <v>1</v>
      </c>
      <c r="M97" s="3">
        <v>1</v>
      </c>
      <c r="N97" s="3">
        <v>12.1</v>
      </c>
      <c r="O97" s="3">
        <v>-2.6</v>
      </c>
      <c r="Q97" s="38">
        <f t="shared" si="3"/>
        <v>14.7</v>
      </c>
      <c r="V97" s="18">
        <v>11</v>
      </c>
    </row>
    <row r="98" spans="1:22" ht="15.75" customHeight="1">
      <c r="A98" s="13">
        <v>1</v>
      </c>
      <c r="B98" s="10">
        <v>75</v>
      </c>
      <c r="C98" s="13">
        <v>2</v>
      </c>
      <c r="E98" s="36">
        <v>0.8</v>
      </c>
      <c r="F98" s="36">
        <v>43.83</v>
      </c>
      <c r="G98" s="36">
        <v>-0.33</v>
      </c>
      <c r="H98" s="13">
        <v>162</v>
      </c>
      <c r="K98" s="12">
        <v>178</v>
      </c>
      <c r="L98" s="3">
        <v>1</v>
      </c>
      <c r="M98" s="3">
        <v>1</v>
      </c>
      <c r="N98" s="3">
        <v>11.7</v>
      </c>
      <c r="O98" s="3">
        <v>-1.2</v>
      </c>
      <c r="P98" s="3">
        <v>1.3</v>
      </c>
      <c r="Q98" s="38">
        <f t="shared" si="3"/>
        <v>14.2</v>
      </c>
      <c r="V98" s="18">
        <v>11</v>
      </c>
    </row>
    <row r="99" spans="1:22" ht="15.75" customHeight="1">
      <c r="A99" s="13">
        <v>1</v>
      </c>
      <c r="B99" s="10">
        <v>72</v>
      </c>
      <c r="C99" s="13">
        <v>2</v>
      </c>
      <c r="E99" s="36">
        <v>7.44</v>
      </c>
      <c r="F99" s="36">
        <v>44.11</v>
      </c>
      <c r="G99" s="36">
        <v>-0.81</v>
      </c>
      <c r="H99" s="13">
        <v>27</v>
      </c>
      <c r="K99" s="12">
        <v>28</v>
      </c>
      <c r="L99" s="3">
        <v>5</v>
      </c>
      <c r="M99" s="3">
        <v>20</v>
      </c>
      <c r="N99" s="3">
        <v>4</v>
      </c>
      <c r="O99" s="3">
        <v>-6.7</v>
      </c>
      <c r="Q99" s="38">
        <f t="shared" si="3"/>
        <v>2.675</v>
      </c>
      <c r="V99" s="18">
        <v>11</v>
      </c>
    </row>
    <row r="100" spans="1:22" ht="15.75" customHeight="1">
      <c r="A100" s="13">
        <v>1</v>
      </c>
      <c r="B100" s="10">
        <v>73</v>
      </c>
      <c r="C100" s="13">
        <v>2</v>
      </c>
      <c r="E100" s="36">
        <v>6.1</v>
      </c>
      <c r="F100" s="36">
        <v>44.98</v>
      </c>
      <c r="G100" s="36">
        <v>-0.79</v>
      </c>
      <c r="H100" s="13">
        <v>168</v>
      </c>
      <c r="K100" s="12">
        <v>177</v>
      </c>
      <c r="L100" s="3">
        <v>1</v>
      </c>
      <c r="M100" s="3">
        <v>1</v>
      </c>
      <c r="N100" s="3">
        <v>14.3</v>
      </c>
      <c r="O100" s="3">
        <v>0</v>
      </c>
      <c r="Q100" s="38">
        <f t="shared" si="3"/>
        <v>14.3</v>
      </c>
      <c r="V100" s="18">
        <v>11</v>
      </c>
    </row>
    <row r="101" spans="1:22" ht="15.75" customHeight="1">
      <c r="A101" s="13">
        <v>1</v>
      </c>
      <c r="B101" s="10">
        <v>85</v>
      </c>
      <c r="C101" s="13">
        <v>2</v>
      </c>
      <c r="E101" s="36">
        <v>8.56</v>
      </c>
      <c r="F101" s="36">
        <v>45.39</v>
      </c>
      <c r="G101" s="36">
        <v>-0.75</v>
      </c>
      <c r="H101" s="13">
        <v>168</v>
      </c>
      <c r="K101" s="12">
        <v>182</v>
      </c>
      <c r="L101" s="3">
        <v>1</v>
      </c>
      <c r="M101" s="3">
        <v>1</v>
      </c>
      <c r="N101" s="3">
        <v>13.9</v>
      </c>
      <c r="O101" s="3">
        <v>-0.3</v>
      </c>
      <c r="Q101" s="38">
        <f t="shared" si="3"/>
        <v>14.200000000000001</v>
      </c>
      <c r="R101" s="38">
        <v>6.5</v>
      </c>
      <c r="S101" s="38">
        <v>3.7</v>
      </c>
      <c r="T101" s="38">
        <v>3.6</v>
      </c>
      <c r="V101" s="18">
        <v>11</v>
      </c>
    </row>
    <row r="102" spans="1:22" ht="15.75" customHeight="1">
      <c r="A102" s="13">
        <v>1</v>
      </c>
      <c r="B102" s="10">
        <v>74</v>
      </c>
      <c r="C102" s="13">
        <v>2</v>
      </c>
      <c r="E102" s="36">
        <v>3.71</v>
      </c>
      <c r="F102" s="36">
        <v>45.73</v>
      </c>
      <c r="G102" s="36">
        <v>-0.43</v>
      </c>
      <c r="H102" s="13">
        <v>105</v>
      </c>
      <c r="K102" s="12">
        <v>115</v>
      </c>
      <c r="L102" s="3">
        <v>12.5</v>
      </c>
      <c r="M102" s="3">
        <v>15</v>
      </c>
      <c r="N102" s="3">
        <v>13.7</v>
      </c>
      <c r="O102" s="3">
        <v>-0.5</v>
      </c>
      <c r="P102" s="3">
        <v>1.3</v>
      </c>
      <c r="Q102" s="38">
        <f t="shared" si="3"/>
        <v>13.133333333333333</v>
      </c>
      <c r="V102" s="18">
        <v>11</v>
      </c>
    </row>
    <row r="103" spans="1:22" ht="15.75" customHeight="1">
      <c r="A103" s="13">
        <v>1</v>
      </c>
      <c r="B103" s="10">
        <v>78</v>
      </c>
      <c r="C103" s="13">
        <v>2</v>
      </c>
      <c r="E103" s="36">
        <v>5.99</v>
      </c>
      <c r="F103" s="36">
        <v>46.7</v>
      </c>
      <c r="G103" s="36">
        <v>-0.63</v>
      </c>
      <c r="H103" s="13">
        <v>160</v>
      </c>
      <c r="K103" s="12">
        <v>173</v>
      </c>
      <c r="M103" s="3" t="s">
        <v>26</v>
      </c>
      <c r="N103" s="3">
        <v>16</v>
      </c>
      <c r="Q103" s="38">
        <f aca="true" t="shared" si="4" ref="Q103:Q108">N103</f>
        <v>16</v>
      </c>
      <c r="V103" s="18">
        <v>11</v>
      </c>
    </row>
    <row r="104" spans="1:22" ht="15.75" customHeight="1">
      <c r="A104" s="13">
        <v>1</v>
      </c>
      <c r="B104" s="10">
        <v>76</v>
      </c>
      <c r="C104" s="13">
        <v>2</v>
      </c>
      <c r="E104" s="36">
        <v>1.07</v>
      </c>
      <c r="F104" s="36">
        <v>48.06</v>
      </c>
      <c r="G104" s="36">
        <v>-0.07</v>
      </c>
      <c r="H104" s="13">
        <v>151</v>
      </c>
      <c r="K104" s="12">
        <v>165</v>
      </c>
      <c r="M104" s="3" t="s">
        <v>26</v>
      </c>
      <c r="N104" s="3">
        <v>16.4</v>
      </c>
      <c r="Q104" s="38">
        <f t="shared" si="4"/>
        <v>16.4</v>
      </c>
      <c r="V104" s="18">
        <v>11</v>
      </c>
    </row>
    <row r="105" spans="1:22" ht="15.75" customHeight="1">
      <c r="A105" s="13">
        <v>1</v>
      </c>
      <c r="B105" s="10">
        <v>82</v>
      </c>
      <c r="C105" s="13">
        <v>2</v>
      </c>
      <c r="E105" s="36">
        <v>8.86</v>
      </c>
      <c r="F105" s="36">
        <v>48.07</v>
      </c>
      <c r="G105" s="36">
        <v>-1.02</v>
      </c>
      <c r="H105" s="13">
        <v>68</v>
      </c>
      <c r="K105" s="12">
        <v>73</v>
      </c>
      <c r="M105" s="3" t="s">
        <v>26</v>
      </c>
      <c r="N105" s="3">
        <v>7.6</v>
      </c>
      <c r="Q105" s="38">
        <f t="shared" si="4"/>
        <v>7.6</v>
      </c>
      <c r="V105" s="18">
        <v>11</v>
      </c>
    </row>
    <row r="106" spans="1:22" ht="15.75" customHeight="1">
      <c r="A106" s="13">
        <v>1</v>
      </c>
      <c r="B106" s="10">
        <v>79</v>
      </c>
      <c r="C106" s="13">
        <v>2</v>
      </c>
      <c r="E106" s="36">
        <v>5.53</v>
      </c>
      <c r="F106" s="36">
        <v>49.18</v>
      </c>
      <c r="G106" s="36">
        <v>-0.72</v>
      </c>
      <c r="H106" s="13">
        <v>121</v>
      </c>
      <c r="K106" s="12">
        <v>137</v>
      </c>
      <c r="M106" s="3" t="s">
        <v>26</v>
      </c>
      <c r="N106" s="3">
        <v>15.1</v>
      </c>
      <c r="Q106" s="38">
        <f t="shared" si="4"/>
        <v>15.1</v>
      </c>
      <c r="V106" s="18">
        <v>11</v>
      </c>
    </row>
    <row r="107" spans="1:22" ht="15.75" customHeight="1">
      <c r="A107" s="13">
        <v>1</v>
      </c>
      <c r="B107" s="10">
        <v>81</v>
      </c>
      <c r="C107" s="13">
        <v>2</v>
      </c>
      <c r="E107" s="36">
        <v>8.62</v>
      </c>
      <c r="F107" s="36">
        <v>49.35</v>
      </c>
      <c r="G107" s="36">
        <v>-1.2</v>
      </c>
      <c r="H107" s="13">
        <v>58</v>
      </c>
      <c r="K107" s="12">
        <v>62</v>
      </c>
      <c r="M107" s="3" t="s">
        <v>26</v>
      </c>
      <c r="N107" s="3">
        <v>5.7</v>
      </c>
      <c r="Q107" s="38">
        <f t="shared" si="4"/>
        <v>5.7</v>
      </c>
      <c r="V107" s="18">
        <v>11</v>
      </c>
    </row>
    <row r="108" spans="1:22" ht="15.75" customHeight="1">
      <c r="A108" s="13">
        <v>1</v>
      </c>
      <c r="B108" s="10">
        <v>80</v>
      </c>
      <c r="C108" s="13">
        <v>2</v>
      </c>
      <c r="E108" s="36">
        <v>6.52</v>
      </c>
      <c r="F108" s="36">
        <v>49.58</v>
      </c>
      <c r="G108" s="36">
        <v>-0.9</v>
      </c>
      <c r="H108" s="13">
        <v>59</v>
      </c>
      <c r="K108" s="12">
        <v>63</v>
      </c>
      <c r="M108" s="3" t="s">
        <v>26</v>
      </c>
      <c r="N108" s="3">
        <v>7</v>
      </c>
      <c r="Q108" s="38">
        <f t="shared" si="4"/>
        <v>7</v>
      </c>
      <c r="V108" s="18">
        <v>11</v>
      </c>
    </row>
    <row r="109" spans="1:22" ht="15.75" customHeight="1">
      <c r="A109" s="13">
        <v>2</v>
      </c>
      <c r="B109" s="10">
        <v>198</v>
      </c>
      <c r="C109" s="13">
        <v>2</v>
      </c>
      <c r="E109" s="36">
        <v>16.61</v>
      </c>
      <c r="F109" s="36">
        <v>1.54</v>
      </c>
      <c r="G109" s="36">
        <v>-2.26</v>
      </c>
      <c r="H109" s="13">
        <v>185</v>
      </c>
      <c r="K109" s="12">
        <v>202</v>
      </c>
      <c r="L109" s="3">
        <v>1</v>
      </c>
      <c r="M109" s="3">
        <v>1</v>
      </c>
      <c r="N109" s="3">
        <v>16.6</v>
      </c>
      <c r="O109" s="3">
        <v>1.3</v>
      </c>
      <c r="P109" s="3">
        <v>1.3</v>
      </c>
      <c r="Q109" s="38">
        <f aca="true" t="shared" si="5" ref="Q109:Q128">L109/M109*N109-L109/M109*O109+P109</f>
        <v>16.6</v>
      </c>
      <c r="V109" s="18">
        <v>11</v>
      </c>
    </row>
    <row r="110" spans="1:22" ht="15.75" customHeight="1">
      <c r="A110" s="13">
        <v>2</v>
      </c>
      <c r="B110" s="10">
        <v>194</v>
      </c>
      <c r="C110" s="13">
        <v>2</v>
      </c>
      <c r="E110" s="36">
        <v>13.98</v>
      </c>
      <c r="F110" s="36">
        <v>3.88</v>
      </c>
      <c r="G110" s="36">
        <v>-1.73</v>
      </c>
      <c r="H110" s="13">
        <v>151</v>
      </c>
      <c r="K110" s="12">
        <v>161</v>
      </c>
      <c r="L110" s="3">
        <v>14.5</v>
      </c>
      <c r="M110" s="3">
        <v>15</v>
      </c>
      <c r="N110" s="3">
        <v>11.1</v>
      </c>
      <c r="O110" s="3">
        <v>-2.25</v>
      </c>
      <c r="P110" s="3">
        <v>1.3</v>
      </c>
      <c r="Q110" s="38">
        <f t="shared" si="5"/>
        <v>14.205000000000002</v>
      </c>
      <c r="V110" s="18">
        <v>11</v>
      </c>
    </row>
    <row r="111" spans="1:22" ht="15.75" customHeight="1">
      <c r="A111" s="13">
        <v>2</v>
      </c>
      <c r="B111" s="10">
        <v>193</v>
      </c>
      <c r="C111" s="13">
        <v>2</v>
      </c>
      <c r="E111" s="36">
        <v>13.17</v>
      </c>
      <c r="F111" s="36">
        <v>4.89</v>
      </c>
      <c r="G111" s="36">
        <v>-1.47</v>
      </c>
      <c r="H111" s="13">
        <v>119</v>
      </c>
      <c r="K111" s="12">
        <v>131</v>
      </c>
      <c r="L111" s="3">
        <v>10</v>
      </c>
      <c r="M111" s="3">
        <v>20</v>
      </c>
      <c r="N111" s="3">
        <v>25.5</v>
      </c>
      <c r="O111" s="3">
        <v>-3</v>
      </c>
      <c r="Q111" s="38">
        <f t="shared" si="5"/>
        <v>14.25</v>
      </c>
      <c r="V111" s="18">
        <v>11</v>
      </c>
    </row>
    <row r="112" spans="1:22" ht="15.75" customHeight="1">
      <c r="A112" s="13">
        <v>2</v>
      </c>
      <c r="B112" s="10">
        <v>195</v>
      </c>
      <c r="C112" s="13">
        <v>2</v>
      </c>
      <c r="E112" s="36">
        <v>15.62</v>
      </c>
      <c r="F112" s="36">
        <v>5.67</v>
      </c>
      <c r="G112" s="36">
        <v>-1.91</v>
      </c>
      <c r="H112" s="13">
        <v>139</v>
      </c>
      <c r="K112" s="12">
        <v>149</v>
      </c>
      <c r="L112" s="3">
        <v>1</v>
      </c>
      <c r="M112" s="3">
        <v>1</v>
      </c>
      <c r="N112" s="3">
        <v>15</v>
      </c>
      <c r="O112" s="3">
        <v>-0.6</v>
      </c>
      <c r="Q112" s="38">
        <f t="shared" si="5"/>
        <v>15.6</v>
      </c>
      <c r="V112" s="18">
        <v>11</v>
      </c>
    </row>
    <row r="113" spans="1:22" ht="15.75" customHeight="1">
      <c r="A113" s="13">
        <v>2</v>
      </c>
      <c r="B113" s="10">
        <v>196</v>
      </c>
      <c r="C113" s="13">
        <v>2</v>
      </c>
      <c r="E113" s="36">
        <v>16.98</v>
      </c>
      <c r="F113" s="36">
        <v>6.5</v>
      </c>
      <c r="G113" s="36">
        <v>-2.16</v>
      </c>
      <c r="H113" s="13">
        <v>217</v>
      </c>
      <c r="K113" s="12">
        <v>227</v>
      </c>
      <c r="L113" s="3">
        <v>1</v>
      </c>
      <c r="M113" s="3">
        <v>1</v>
      </c>
      <c r="N113" s="3">
        <v>18</v>
      </c>
      <c r="O113" s="3">
        <v>1.1</v>
      </c>
      <c r="P113" s="3">
        <v>1.3</v>
      </c>
      <c r="Q113" s="38">
        <f t="shared" si="5"/>
        <v>18.2</v>
      </c>
      <c r="U113" s="3" t="s">
        <v>20</v>
      </c>
      <c r="V113" s="18">
        <v>11</v>
      </c>
    </row>
    <row r="114" spans="1:22" ht="15.75" customHeight="1">
      <c r="A114" s="13">
        <v>2</v>
      </c>
      <c r="B114" s="10">
        <v>189</v>
      </c>
      <c r="C114" s="13">
        <v>2</v>
      </c>
      <c r="E114" s="36">
        <v>10.04</v>
      </c>
      <c r="F114" s="36">
        <v>7.01</v>
      </c>
      <c r="G114" s="36">
        <v>-1.11</v>
      </c>
      <c r="H114" s="13">
        <v>110</v>
      </c>
      <c r="K114" s="12">
        <v>124</v>
      </c>
      <c r="L114" s="3">
        <v>1</v>
      </c>
      <c r="M114" s="3">
        <v>1</v>
      </c>
      <c r="N114" s="3">
        <v>14.25</v>
      </c>
      <c r="O114" s="3">
        <v>1.3</v>
      </c>
      <c r="P114" s="3">
        <v>1.3</v>
      </c>
      <c r="Q114" s="38">
        <f t="shared" si="5"/>
        <v>14.25</v>
      </c>
      <c r="V114" s="18">
        <v>11</v>
      </c>
    </row>
    <row r="115" spans="1:22" ht="15.75" customHeight="1">
      <c r="A115" s="13">
        <v>2</v>
      </c>
      <c r="B115" s="10">
        <v>197</v>
      </c>
      <c r="C115" s="13">
        <v>2</v>
      </c>
      <c r="E115" s="36">
        <v>18.54</v>
      </c>
      <c r="F115" s="36">
        <v>7.04</v>
      </c>
      <c r="G115" s="36">
        <v>-2.29</v>
      </c>
      <c r="H115" s="13">
        <v>134</v>
      </c>
      <c r="K115" s="12">
        <v>149</v>
      </c>
      <c r="L115" s="3">
        <v>1</v>
      </c>
      <c r="M115" s="3">
        <v>1</v>
      </c>
      <c r="N115" s="3">
        <v>15.5</v>
      </c>
      <c r="O115" s="3">
        <v>0.2</v>
      </c>
      <c r="P115" s="3">
        <v>1.3</v>
      </c>
      <c r="Q115" s="38">
        <f t="shared" si="5"/>
        <v>16.6</v>
      </c>
      <c r="R115" s="38">
        <v>6</v>
      </c>
      <c r="S115" s="38">
        <v>3.2</v>
      </c>
      <c r="T115" s="38">
        <v>2.4</v>
      </c>
      <c r="V115" s="18">
        <v>11</v>
      </c>
    </row>
    <row r="116" spans="1:22" ht="15.75" customHeight="1">
      <c r="A116" s="13">
        <v>2</v>
      </c>
      <c r="B116" s="10">
        <v>191</v>
      </c>
      <c r="C116" s="13">
        <v>2</v>
      </c>
      <c r="E116" s="36">
        <v>13.31</v>
      </c>
      <c r="F116" s="36">
        <v>8.35</v>
      </c>
      <c r="G116" s="36">
        <v>-1.43</v>
      </c>
      <c r="H116" s="13">
        <v>183</v>
      </c>
      <c r="K116" s="12">
        <v>203</v>
      </c>
      <c r="L116" s="3">
        <v>1</v>
      </c>
      <c r="M116" s="3">
        <v>1</v>
      </c>
      <c r="N116" s="3">
        <v>16</v>
      </c>
      <c r="O116" s="3">
        <v>-2</v>
      </c>
      <c r="Q116" s="38">
        <f t="shared" si="5"/>
        <v>18</v>
      </c>
      <c r="R116" s="38">
        <v>5.4</v>
      </c>
      <c r="S116" s="38">
        <v>3.2</v>
      </c>
      <c r="T116" s="38">
        <v>3.1</v>
      </c>
      <c r="V116" s="18">
        <v>11</v>
      </c>
    </row>
    <row r="117" spans="1:22" ht="15.75" customHeight="1">
      <c r="A117" s="13">
        <v>2</v>
      </c>
      <c r="B117" s="10">
        <v>180</v>
      </c>
      <c r="C117" s="13">
        <v>2</v>
      </c>
      <c r="E117" s="36">
        <v>16.91</v>
      </c>
      <c r="F117" s="36">
        <v>8.49</v>
      </c>
      <c r="G117" s="36">
        <v>-1.92</v>
      </c>
      <c r="H117" s="13">
        <v>105</v>
      </c>
      <c r="K117" s="12">
        <v>119</v>
      </c>
      <c r="L117" s="3">
        <v>1</v>
      </c>
      <c r="M117" s="3">
        <v>1</v>
      </c>
      <c r="N117" s="3">
        <v>10.8</v>
      </c>
      <c r="O117" s="3">
        <v>-1.75</v>
      </c>
      <c r="P117" s="3">
        <v>1.3</v>
      </c>
      <c r="Q117" s="38">
        <f t="shared" si="5"/>
        <v>13.850000000000001</v>
      </c>
      <c r="V117" s="18">
        <v>11</v>
      </c>
    </row>
    <row r="118" spans="1:22" ht="15.75" customHeight="1">
      <c r="A118" s="13">
        <v>2</v>
      </c>
      <c r="B118" s="10">
        <v>181</v>
      </c>
      <c r="C118" s="13">
        <v>2</v>
      </c>
      <c r="E118" s="36">
        <v>14.73</v>
      </c>
      <c r="F118" s="36">
        <v>8.77</v>
      </c>
      <c r="G118" s="36">
        <v>-1.53</v>
      </c>
      <c r="H118" s="13">
        <v>31</v>
      </c>
      <c r="K118" s="12">
        <v>35</v>
      </c>
      <c r="L118" s="3">
        <v>5</v>
      </c>
      <c r="M118" s="3">
        <v>20</v>
      </c>
      <c r="N118" s="3">
        <v>7.5</v>
      </c>
      <c r="O118" s="3">
        <v>-3.5</v>
      </c>
      <c r="Q118" s="38">
        <f t="shared" si="5"/>
        <v>2.75</v>
      </c>
      <c r="V118" s="18">
        <v>11</v>
      </c>
    </row>
    <row r="119" spans="1:22" ht="15.75" customHeight="1">
      <c r="A119" s="13">
        <v>2</v>
      </c>
      <c r="B119" s="10">
        <v>179</v>
      </c>
      <c r="C119" s="13">
        <v>2</v>
      </c>
      <c r="E119" s="36">
        <v>17.18</v>
      </c>
      <c r="F119" s="36">
        <v>9.6</v>
      </c>
      <c r="G119" s="36">
        <v>-1.94</v>
      </c>
      <c r="H119" s="13">
        <v>53</v>
      </c>
      <c r="K119" s="12">
        <v>55</v>
      </c>
      <c r="L119" s="3">
        <v>7.5</v>
      </c>
      <c r="M119" s="3">
        <v>15</v>
      </c>
      <c r="N119" s="3">
        <v>11.25</v>
      </c>
      <c r="O119" s="3">
        <v>-0.75</v>
      </c>
      <c r="Q119" s="38">
        <f t="shared" si="5"/>
        <v>6</v>
      </c>
      <c r="V119" s="18">
        <v>11</v>
      </c>
    </row>
    <row r="120" spans="1:22" ht="15.75" customHeight="1">
      <c r="A120" s="13">
        <v>2</v>
      </c>
      <c r="B120" s="10">
        <v>177</v>
      </c>
      <c r="C120" s="13">
        <v>2</v>
      </c>
      <c r="E120" s="36">
        <v>15.81</v>
      </c>
      <c r="F120" s="36">
        <v>10.26</v>
      </c>
      <c r="G120" s="36">
        <v>-1.78</v>
      </c>
      <c r="H120" s="13">
        <v>43</v>
      </c>
      <c r="K120" s="12">
        <v>50</v>
      </c>
      <c r="L120" s="3">
        <v>5</v>
      </c>
      <c r="M120" s="3">
        <v>20</v>
      </c>
      <c r="N120" s="3">
        <v>11</v>
      </c>
      <c r="O120" s="3">
        <v>-7.5</v>
      </c>
      <c r="Q120" s="38">
        <f t="shared" si="5"/>
        <v>4.625</v>
      </c>
      <c r="V120" s="18">
        <v>11</v>
      </c>
    </row>
    <row r="121" spans="1:22" ht="15.75" customHeight="1">
      <c r="A121" s="13">
        <v>2</v>
      </c>
      <c r="B121" s="10">
        <v>173</v>
      </c>
      <c r="C121" s="13">
        <v>2</v>
      </c>
      <c r="E121" s="36">
        <v>17.99</v>
      </c>
      <c r="F121" s="36">
        <v>11.02</v>
      </c>
      <c r="G121" s="36">
        <v>-2.04</v>
      </c>
      <c r="H121" s="13">
        <v>28</v>
      </c>
      <c r="K121" s="12">
        <v>31</v>
      </c>
      <c r="L121" s="3">
        <v>5</v>
      </c>
      <c r="M121" s="3">
        <v>20</v>
      </c>
      <c r="N121" s="3">
        <v>8.75</v>
      </c>
      <c r="O121" s="3">
        <v>-3.5</v>
      </c>
      <c r="Q121" s="38">
        <f t="shared" si="5"/>
        <v>3.0625</v>
      </c>
      <c r="V121" s="18">
        <v>11</v>
      </c>
    </row>
    <row r="122" spans="1:22" ht="15.75" customHeight="1">
      <c r="A122" s="13">
        <v>2</v>
      </c>
      <c r="B122" s="10">
        <v>174</v>
      </c>
      <c r="C122" s="13">
        <v>2</v>
      </c>
      <c r="E122" s="36">
        <v>16.85</v>
      </c>
      <c r="F122" s="36">
        <v>11.21</v>
      </c>
      <c r="G122" s="36">
        <v>-1.82</v>
      </c>
      <c r="H122" s="13">
        <v>79</v>
      </c>
      <c r="K122" s="12">
        <v>85</v>
      </c>
      <c r="L122" s="3">
        <v>1</v>
      </c>
      <c r="M122" s="3">
        <v>1</v>
      </c>
      <c r="N122" s="3">
        <v>6</v>
      </c>
      <c r="O122" s="3">
        <v>-2</v>
      </c>
      <c r="Q122" s="38">
        <f t="shared" si="5"/>
        <v>8</v>
      </c>
      <c r="V122" s="18">
        <v>11</v>
      </c>
    </row>
    <row r="123" spans="1:22" ht="15.75" customHeight="1">
      <c r="A123" s="13">
        <v>2</v>
      </c>
      <c r="B123" s="10">
        <v>172</v>
      </c>
      <c r="C123" s="13">
        <v>2</v>
      </c>
      <c r="E123" s="36">
        <v>17.84</v>
      </c>
      <c r="F123" s="36">
        <v>11.98</v>
      </c>
      <c r="G123" s="36">
        <v>-2.09</v>
      </c>
      <c r="H123" s="13">
        <v>141</v>
      </c>
      <c r="K123" s="12">
        <v>163</v>
      </c>
      <c r="L123" s="3">
        <v>13.2</v>
      </c>
      <c r="M123" s="3">
        <v>15</v>
      </c>
      <c r="N123" s="3">
        <v>13</v>
      </c>
      <c r="O123" s="3">
        <v>-3</v>
      </c>
      <c r="Q123" s="38">
        <f t="shared" si="5"/>
        <v>14.08</v>
      </c>
      <c r="V123" s="18">
        <v>11</v>
      </c>
    </row>
    <row r="124" spans="1:22" ht="15.75" customHeight="1">
      <c r="A124" s="13">
        <v>2</v>
      </c>
      <c r="B124" s="10">
        <v>159</v>
      </c>
      <c r="C124" s="13">
        <v>2</v>
      </c>
      <c r="E124" s="36">
        <v>11.84</v>
      </c>
      <c r="F124" s="36">
        <v>12.79</v>
      </c>
      <c r="G124" s="36">
        <v>-1.54</v>
      </c>
      <c r="H124" s="13">
        <v>122</v>
      </c>
      <c r="K124" s="12">
        <v>141</v>
      </c>
      <c r="L124" s="3">
        <v>19.1</v>
      </c>
      <c r="M124" s="3">
        <v>20</v>
      </c>
      <c r="N124" s="3">
        <v>11.6</v>
      </c>
      <c r="O124" s="3">
        <v>-2.4</v>
      </c>
      <c r="P124" s="3">
        <v>1.3</v>
      </c>
      <c r="Q124" s="38">
        <f t="shared" si="5"/>
        <v>14.670000000000002</v>
      </c>
      <c r="V124" s="18">
        <v>11</v>
      </c>
    </row>
    <row r="125" spans="1:22" ht="15.75" customHeight="1">
      <c r="A125" s="13">
        <v>2</v>
      </c>
      <c r="B125" s="10">
        <v>160</v>
      </c>
      <c r="C125" s="13">
        <v>2</v>
      </c>
      <c r="E125" s="36">
        <v>13.11</v>
      </c>
      <c r="F125" s="36">
        <v>13.7</v>
      </c>
      <c r="G125" s="36">
        <v>-1.75</v>
      </c>
      <c r="H125" s="13">
        <v>107</v>
      </c>
      <c r="K125" s="12">
        <v>124</v>
      </c>
      <c r="L125" s="3">
        <v>1</v>
      </c>
      <c r="M125" s="3">
        <v>1</v>
      </c>
      <c r="N125" s="3">
        <v>10.5</v>
      </c>
      <c r="O125" s="3">
        <v>-4</v>
      </c>
      <c r="Q125" s="38">
        <f t="shared" si="5"/>
        <v>14.5</v>
      </c>
      <c r="V125" s="18">
        <v>11</v>
      </c>
    </row>
    <row r="126" spans="1:22" ht="15.75" customHeight="1">
      <c r="A126" s="13">
        <v>2</v>
      </c>
      <c r="B126" s="10">
        <v>158</v>
      </c>
      <c r="C126" s="13">
        <v>2</v>
      </c>
      <c r="E126" s="36">
        <v>10.3</v>
      </c>
      <c r="F126" s="36">
        <v>13.86</v>
      </c>
      <c r="G126" s="36">
        <v>-1.31</v>
      </c>
      <c r="H126" s="13">
        <v>57</v>
      </c>
      <c r="K126" s="12">
        <v>64</v>
      </c>
      <c r="L126" s="3">
        <v>10</v>
      </c>
      <c r="M126" s="3">
        <v>20</v>
      </c>
      <c r="N126" s="3">
        <v>10.75</v>
      </c>
      <c r="O126" s="3">
        <v>-3</v>
      </c>
      <c r="Q126" s="38">
        <f t="shared" si="5"/>
        <v>6.875</v>
      </c>
      <c r="V126" s="18">
        <v>11</v>
      </c>
    </row>
    <row r="127" spans="1:22" ht="15.75" customHeight="1">
      <c r="A127" s="13">
        <v>2</v>
      </c>
      <c r="B127" s="10">
        <v>170</v>
      </c>
      <c r="C127" s="13">
        <v>2</v>
      </c>
      <c r="E127" s="36">
        <v>19.36</v>
      </c>
      <c r="F127" s="36">
        <v>14.22</v>
      </c>
      <c r="G127" s="36">
        <v>-2.15</v>
      </c>
      <c r="H127" s="13">
        <v>85</v>
      </c>
      <c r="K127" s="12">
        <v>98</v>
      </c>
      <c r="L127" s="3">
        <v>1</v>
      </c>
      <c r="M127" s="3">
        <v>1</v>
      </c>
      <c r="N127" s="3">
        <v>9.75</v>
      </c>
      <c r="O127" s="3">
        <v>-1</v>
      </c>
      <c r="Q127" s="38">
        <f t="shared" si="5"/>
        <v>10.75</v>
      </c>
      <c r="V127" s="18">
        <v>11</v>
      </c>
    </row>
    <row r="128" spans="1:22" ht="15.75" customHeight="1">
      <c r="A128" s="13">
        <v>2</v>
      </c>
      <c r="B128" s="10">
        <v>171</v>
      </c>
      <c r="C128" s="13">
        <v>2</v>
      </c>
      <c r="E128" s="36">
        <v>17.57</v>
      </c>
      <c r="F128" s="36">
        <v>14.3</v>
      </c>
      <c r="G128" s="36">
        <v>-2.06</v>
      </c>
      <c r="H128" s="13">
        <v>51</v>
      </c>
      <c r="K128" s="12">
        <v>58</v>
      </c>
      <c r="L128" s="3">
        <v>7.5</v>
      </c>
      <c r="M128" s="3">
        <v>15</v>
      </c>
      <c r="N128" s="3">
        <v>6.4</v>
      </c>
      <c r="O128" s="3">
        <v>-3.9</v>
      </c>
      <c r="Q128" s="38">
        <f t="shared" si="5"/>
        <v>5.15</v>
      </c>
      <c r="V128" s="18">
        <v>11</v>
      </c>
    </row>
    <row r="129" spans="1:22" ht="15.75" customHeight="1">
      <c r="A129" s="13">
        <v>2</v>
      </c>
      <c r="B129" s="10">
        <v>167</v>
      </c>
      <c r="C129" s="13">
        <v>2</v>
      </c>
      <c r="E129" s="36">
        <v>18.24</v>
      </c>
      <c r="F129" s="36">
        <v>15.6</v>
      </c>
      <c r="G129" s="36">
        <v>-2.08</v>
      </c>
      <c r="H129" s="13">
        <v>35</v>
      </c>
      <c r="K129" s="12">
        <v>38</v>
      </c>
      <c r="M129" s="3" t="s">
        <v>26</v>
      </c>
      <c r="N129" s="3">
        <v>4.2</v>
      </c>
      <c r="Q129" s="38">
        <f aca="true" t="shared" si="6" ref="Q129:Q160">N129-O129+P129</f>
        <v>4.2</v>
      </c>
      <c r="V129" s="18">
        <v>11</v>
      </c>
    </row>
    <row r="130" spans="1:22" ht="15.75" customHeight="1">
      <c r="A130" s="13">
        <v>2</v>
      </c>
      <c r="B130" s="10">
        <v>166</v>
      </c>
      <c r="C130" s="13">
        <v>2</v>
      </c>
      <c r="E130" s="36">
        <v>18.05</v>
      </c>
      <c r="F130" s="36">
        <v>15.67</v>
      </c>
      <c r="G130" s="36">
        <v>-2.07</v>
      </c>
      <c r="H130" s="13">
        <v>49</v>
      </c>
      <c r="K130" s="12">
        <v>53</v>
      </c>
      <c r="M130" s="3" t="s">
        <v>26</v>
      </c>
      <c r="N130" s="3">
        <v>5.8</v>
      </c>
      <c r="Q130" s="38">
        <f t="shared" si="6"/>
        <v>5.8</v>
      </c>
      <c r="V130" s="18">
        <v>11</v>
      </c>
    </row>
    <row r="131" spans="1:22" ht="15.75" customHeight="1">
      <c r="A131" s="13">
        <v>2</v>
      </c>
      <c r="B131" s="10">
        <v>161</v>
      </c>
      <c r="C131" s="13">
        <v>2</v>
      </c>
      <c r="E131" s="36">
        <v>12.82</v>
      </c>
      <c r="F131" s="36">
        <v>15.99</v>
      </c>
      <c r="G131" s="36">
        <v>-1.64</v>
      </c>
      <c r="H131" s="13">
        <v>153</v>
      </c>
      <c r="K131" s="12">
        <v>175</v>
      </c>
      <c r="M131" s="3" t="s">
        <v>26</v>
      </c>
      <c r="N131" s="3">
        <v>17.1</v>
      </c>
      <c r="Q131" s="38">
        <f t="shared" si="6"/>
        <v>17.1</v>
      </c>
      <c r="V131" s="18">
        <v>11</v>
      </c>
    </row>
    <row r="132" spans="1:22" ht="15.75" customHeight="1">
      <c r="A132" s="13">
        <v>2</v>
      </c>
      <c r="B132" s="10">
        <v>164</v>
      </c>
      <c r="C132" s="13">
        <v>2</v>
      </c>
      <c r="E132" s="36">
        <v>16.72</v>
      </c>
      <c r="F132" s="36">
        <v>16.1</v>
      </c>
      <c r="G132" s="36">
        <v>-2</v>
      </c>
      <c r="H132" s="13">
        <v>64</v>
      </c>
      <c r="K132" s="12">
        <v>73</v>
      </c>
      <c r="M132" s="3" t="s">
        <v>26</v>
      </c>
      <c r="N132" s="3">
        <v>6.9</v>
      </c>
      <c r="Q132" s="38">
        <f t="shared" si="6"/>
        <v>6.9</v>
      </c>
      <c r="V132" s="18">
        <v>11</v>
      </c>
    </row>
    <row r="133" spans="1:22" ht="15.75" customHeight="1">
      <c r="A133" s="13">
        <v>2</v>
      </c>
      <c r="B133" s="10">
        <v>156</v>
      </c>
      <c r="C133" s="13">
        <v>2</v>
      </c>
      <c r="E133" s="36">
        <v>11.32</v>
      </c>
      <c r="F133" s="36">
        <v>17.11</v>
      </c>
      <c r="G133" s="36">
        <v>-1.26</v>
      </c>
      <c r="H133" s="13">
        <v>186</v>
      </c>
      <c r="K133" s="12">
        <v>204</v>
      </c>
      <c r="M133" s="3" t="s">
        <v>26</v>
      </c>
      <c r="N133" s="3">
        <v>17.1</v>
      </c>
      <c r="Q133" s="38">
        <f t="shared" si="6"/>
        <v>17.1</v>
      </c>
      <c r="V133" s="18">
        <v>11</v>
      </c>
    </row>
    <row r="134" spans="1:22" ht="15.75" customHeight="1">
      <c r="A134" s="13">
        <v>2</v>
      </c>
      <c r="B134" s="10">
        <v>165</v>
      </c>
      <c r="C134" s="13">
        <v>2</v>
      </c>
      <c r="E134" s="36">
        <v>17.62</v>
      </c>
      <c r="F134" s="36">
        <v>17.16</v>
      </c>
      <c r="G134" s="36">
        <v>-1.98</v>
      </c>
      <c r="H134" s="13">
        <v>51</v>
      </c>
      <c r="K134" s="12">
        <v>55</v>
      </c>
      <c r="M134" s="3" t="s">
        <v>26</v>
      </c>
      <c r="N134" s="3">
        <v>5.5</v>
      </c>
      <c r="Q134" s="38">
        <f t="shared" si="6"/>
        <v>5.5</v>
      </c>
      <c r="V134" s="18">
        <v>11</v>
      </c>
    </row>
    <row r="135" spans="1:22" ht="15.75" customHeight="1">
      <c r="A135" s="13">
        <v>2</v>
      </c>
      <c r="B135" s="10">
        <v>168</v>
      </c>
      <c r="C135" s="13">
        <v>2</v>
      </c>
      <c r="E135" s="36">
        <v>19.11</v>
      </c>
      <c r="F135" s="36">
        <v>17.38</v>
      </c>
      <c r="G135" s="36">
        <v>-1.93</v>
      </c>
      <c r="H135" s="13">
        <v>128</v>
      </c>
      <c r="K135" s="12">
        <v>150</v>
      </c>
      <c r="M135" s="3" t="s">
        <v>26</v>
      </c>
      <c r="N135" s="3">
        <v>14.2</v>
      </c>
      <c r="Q135" s="38">
        <f t="shared" si="6"/>
        <v>14.2</v>
      </c>
      <c r="V135" s="18">
        <v>11</v>
      </c>
    </row>
    <row r="136" spans="1:22" ht="15.75" customHeight="1">
      <c r="A136" s="13">
        <v>2</v>
      </c>
      <c r="B136" s="10">
        <v>153</v>
      </c>
      <c r="C136" s="13">
        <v>2</v>
      </c>
      <c r="E136" s="36">
        <v>15.78</v>
      </c>
      <c r="F136" s="36">
        <v>17.56</v>
      </c>
      <c r="G136" s="36">
        <v>-1.92</v>
      </c>
      <c r="H136" s="13">
        <v>56</v>
      </c>
      <c r="K136" s="12">
        <v>63</v>
      </c>
      <c r="M136" s="3" t="s">
        <v>26</v>
      </c>
      <c r="N136" s="3">
        <v>6.2</v>
      </c>
      <c r="Q136" s="38">
        <f t="shared" si="6"/>
        <v>6.2</v>
      </c>
      <c r="V136" s="18">
        <v>11</v>
      </c>
    </row>
    <row r="137" spans="1:22" ht="15.75" customHeight="1">
      <c r="A137" s="13">
        <v>2</v>
      </c>
      <c r="B137" s="10">
        <v>155</v>
      </c>
      <c r="C137" s="13">
        <v>2</v>
      </c>
      <c r="E137" s="36">
        <v>12</v>
      </c>
      <c r="F137" s="36">
        <v>17.98</v>
      </c>
      <c r="G137" s="36">
        <v>-1.38</v>
      </c>
      <c r="H137" s="13">
        <v>35</v>
      </c>
      <c r="K137" s="12">
        <v>38</v>
      </c>
      <c r="M137" s="3" t="s">
        <v>26</v>
      </c>
      <c r="N137" s="3">
        <v>3.8</v>
      </c>
      <c r="Q137" s="38">
        <f t="shared" si="6"/>
        <v>3.8</v>
      </c>
      <c r="V137" s="18">
        <v>11</v>
      </c>
    </row>
    <row r="138" spans="1:22" ht="15.75" customHeight="1">
      <c r="A138" s="13">
        <v>2</v>
      </c>
      <c r="B138" s="10">
        <v>152</v>
      </c>
      <c r="C138" s="13">
        <v>2</v>
      </c>
      <c r="E138" s="36">
        <v>16.82</v>
      </c>
      <c r="F138" s="36">
        <v>18.21</v>
      </c>
      <c r="G138" s="36">
        <v>-1.85</v>
      </c>
      <c r="H138" s="13">
        <v>91</v>
      </c>
      <c r="K138" s="12">
        <v>103</v>
      </c>
      <c r="M138" s="3" t="s">
        <v>26</v>
      </c>
      <c r="N138" s="3">
        <v>10.9</v>
      </c>
      <c r="Q138" s="38">
        <f t="shared" si="6"/>
        <v>10.9</v>
      </c>
      <c r="V138" s="18">
        <v>11</v>
      </c>
    </row>
    <row r="139" spans="1:22" ht="15.75" customHeight="1">
      <c r="A139" s="13">
        <v>2</v>
      </c>
      <c r="B139" s="10">
        <v>154</v>
      </c>
      <c r="C139" s="13">
        <v>2</v>
      </c>
      <c r="E139" s="36">
        <v>14.29</v>
      </c>
      <c r="F139" s="36">
        <v>18.27</v>
      </c>
      <c r="G139" s="36">
        <v>-1.89</v>
      </c>
      <c r="H139" s="13">
        <v>27</v>
      </c>
      <c r="K139" s="12">
        <v>31</v>
      </c>
      <c r="M139" s="3" t="s">
        <v>26</v>
      </c>
      <c r="N139" s="3">
        <v>2.9</v>
      </c>
      <c r="Q139" s="38">
        <f t="shared" si="6"/>
        <v>2.9</v>
      </c>
      <c r="V139" s="18">
        <v>11</v>
      </c>
    </row>
    <row r="140" spans="1:22" ht="15.75" customHeight="1">
      <c r="A140" s="13">
        <v>2</v>
      </c>
      <c r="B140" s="10">
        <v>226</v>
      </c>
      <c r="C140" s="13">
        <v>2</v>
      </c>
      <c r="E140" s="36">
        <v>19.81</v>
      </c>
      <c r="F140" s="36">
        <v>18.69</v>
      </c>
      <c r="G140" s="36">
        <v>-1.83</v>
      </c>
      <c r="H140" s="13">
        <v>102</v>
      </c>
      <c r="K140" s="12">
        <v>118</v>
      </c>
      <c r="M140" s="3" t="s">
        <v>26</v>
      </c>
      <c r="N140" s="3">
        <v>12.4</v>
      </c>
      <c r="Q140" s="38">
        <f t="shared" si="6"/>
        <v>12.4</v>
      </c>
      <c r="V140" s="18">
        <v>11</v>
      </c>
    </row>
    <row r="141" spans="1:22" ht="15.75" customHeight="1">
      <c r="A141" s="13">
        <v>2</v>
      </c>
      <c r="B141" s="10">
        <v>151</v>
      </c>
      <c r="C141" s="13">
        <v>2</v>
      </c>
      <c r="E141" s="36">
        <v>17.7</v>
      </c>
      <c r="F141" s="36">
        <v>19.39</v>
      </c>
      <c r="G141" s="36">
        <v>-1.96</v>
      </c>
      <c r="H141" s="13">
        <v>52</v>
      </c>
      <c r="K141" s="12">
        <v>58</v>
      </c>
      <c r="M141" s="3" t="s">
        <v>26</v>
      </c>
      <c r="N141" s="3">
        <v>5.2</v>
      </c>
      <c r="Q141" s="38">
        <f t="shared" si="6"/>
        <v>5.2</v>
      </c>
      <c r="V141" s="18">
        <v>11</v>
      </c>
    </row>
    <row r="142" spans="1:22" ht="15.75" customHeight="1">
      <c r="A142" s="13">
        <v>2</v>
      </c>
      <c r="B142" s="10">
        <v>228</v>
      </c>
      <c r="C142" s="13">
        <v>2</v>
      </c>
      <c r="E142" s="36">
        <v>19.38</v>
      </c>
      <c r="F142" s="36">
        <v>19.78</v>
      </c>
      <c r="G142" s="36">
        <v>-1.91</v>
      </c>
      <c r="H142" s="13">
        <v>62</v>
      </c>
      <c r="K142" s="12">
        <v>70</v>
      </c>
      <c r="M142" s="3" t="s">
        <v>26</v>
      </c>
      <c r="N142" s="3">
        <v>6.3</v>
      </c>
      <c r="Q142" s="38">
        <f t="shared" si="6"/>
        <v>6.3</v>
      </c>
      <c r="V142" s="18">
        <v>11</v>
      </c>
    </row>
    <row r="143" spans="1:22" ht="15.75" customHeight="1">
      <c r="A143" s="13">
        <v>2</v>
      </c>
      <c r="B143" s="10">
        <v>148</v>
      </c>
      <c r="C143" s="13">
        <v>2</v>
      </c>
      <c r="E143" s="36">
        <v>15.14</v>
      </c>
      <c r="F143" s="36">
        <v>21.71</v>
      </c>
      <c r="G143" s="36">
        <v>-1.56</v>
      </c>
      <c r="H143" s="13">
        <v>50</v>
      </c>
      <c r="K143" s="12">
        <v>61</v>
      </c>
      <c r="M143" s="3" t="s">
        <v>26</v>
      </c>
      <c r="N143" s="3">
        <v>5.6</v>
      </c>
      <c r="Q143" s="38">
        <f t="shared" si="6"/>
        <v>5.6</v>
      </c>
      <c r="V143" s="18">
        <v>11</v>
      </c>
    </row>
    <row r="144" spans="1:22" ht="15.75" customHeight="1">
      <c r="A144" s="13">
        <v>2</v>
      </c>
      <c r="B144" s="10">
        <v>136</v>
      </c>
      <c r="C144" s="13">
        <v>2</v>
      </c>
      <c r="E144" s="36">
        <v>11.21</v>
      </c>
      <c r="F144" s="36">
        <v>23.56</v>
      </c>
      <c r="G144" s="36">
        <v>-1.31</v>
      </c>
      <c r="H144" s="13">
        <v>123</v>
      </c>
      <c r="K144" s="12">
        <v>136</v>
      </c>
      <c r="M144" s="3" t="s">
        <v>26</v>
      </c>
      <c r="N144" s="3">
        <v>12.8</v>
      </c>
      <c r="Q144" s="38">
        <f t="shared" si="6"/>
        <v>12.8</v>
      </c>
      <c r="V144" s="18">
        <v>11</v>
      </c>
    </row>
    <row r="145" spans="1:22" ht="15.75" customHeight="1">
      <c r="A145" s="13">
        <v>2</v>
      </c>
      <c r="B145" s="10">
        <v>135</v>
      </c>
      <c r="C145" s="13">
        <v>2</v>
      </c>
      <c r="E145" s="36">
        <v>13.66</v>
      </c>
      <c r="F145" s="36">
        <v>23.93</v>
      </c>
      <c r="G145" s="36">
        <v>-1.55</v>
      </c>
      <c r="H145" s="13">
        <v>166</v>
      </c>
      <c r="K145" s="12">
        <v>181</v>
      </c>
      <c r="M145" s="3" t="s">
        <v>26</v>
      </c>
      <c r="N145" s="3">
        <v>17.2</v>
      </c>
      <c r="Q145" s="38">
        <f t="shared" si="6"/>
        <v>17.2</v>
      </c>
      <c r="V145" s="18">
        <v>11</v>
      </c>
    </row>
    <row r="146" spans="1:22" ht="15.75" customHeight="1">
      <c r="A146" s="13">
        <v>2</v>
      </c>
      <c r="B146" s="10">
        <v>133</v>
      </c>
      <c r="C146" s="13">
        <v>2</v>
      </c>
      <c r="E146" s="36">
        <v>15.58</v>
      </c>
      <c r="F146" s="36">
        <v>24.12</v>
      </c>
      <c r="G146" s="36">
        <v>-1.35</v>
      </c>
      <c r="H146" s="13">
        <v>100</v>
      </c>
      <c r="K146" s="12">
        <v>115</v>
      </c>
      <c r="M146" s="3" t="s">
        <v>26</v>
      </c>
      <c r="N146" s="3">
        <v>13.5</v>
      </c>
      <c r="Q146" s="38">
        <f t="shared" si="6"/>
        <v>13.5</v>
      </c>
      <c r="V146" s="18">
        <v>11</v>
      </c>
    </row>
    <row r="147" spans="1:22" ht="15.75" customHeight="1">
      <c r="A147" s="13">
        <v>2</v>
      </c>
      <c r="B147" s="10">
        <v>150</v>
      </c>
      <c r="C147" s="13">
        <v>2</v>
      </c>
      <c r="E147" s="36">
        <v>17.61</v>
      </c>
      <c r="F147" s="36">
        <v>24.91</v>
      </c>
      <c r="G147" s="36">
        <v>-1.45</v>
      </c>
      <c r="H147" s="13">
        <v>175</v>
      </c>
      <c r="K147" s="12">
        <v>191</v>
      </c>
      <c r="M147" s="3" t="s">
        <v>26</v>
      </c>
      <c r="N147" s="3">
        <v>14.8</v>
      </c>
      <c r="Q147" s="38">
        <f t="shared" si="6"/>
        <v>14.8</v>
      </c>
      <c r="V147" s="18">
        <v>11</v>
      </c>
    </row>
    <row r="148" spans="1:22" ht="15.75" customHeight="1">
      <c r="A148" s="13">
        <v>2</v>
      </c>
      <c r="B148" s="10">
        <v>132</v>
      </c>
      <c r="C148" s="13">
        <v>2</v>
      </c>
      <c r="E148" s="36">
        <v>15.65</v>
      </c>
      <c r="F148" s="36">
        <v>25.28</v>
      </c>
      <c r="G148" s="36">
        <v>-1.46</v>
      </c>
      <c r="H148" s="13">
        <v>69</v>
      </c>
      <c r="K148" s="12">
        <v>74</v>
      </c>
      <c r="M148" s="3" t="s">
        <v>26</v>
      </c>
      <c r="N148" s="3">
        <v>10.1</v>
      </c>
      <c r="Q148" s="38">
        <f t="shared" si="6"/>
        <v>10.1</v>
      </c>
      <c r="V148" s="18">
        <v>11</v>
      </c>
    </row>
    <row r="149" spans="1:22" ht="15.75" customHeight="1">
      <c r="A149" s="13">
        <v>2</v>
      </c>
      <c r="B149" s="10">
        <v>131</v>
      </c>
      <c r="C149" s="13">
        <v>2</v>
      </c>
      <c r="E149" s="36">
        <v>14.74</v>
      </c>
      <c r="F149" s="36">
        <v>26.36</v>
      </c>
      <c r="G149" s="36">
        <v>-1.46</v>
      </c>
      <c r="H149" s="13">
        <v>69</v>
      </c>
      <c r="K149" s="12">
        <v>32</v>
      </c>
      <c r="M149" s="3" t="s">
        <v>26</v>
      </c>
      <c r="N149" s="3">
        <v>3.5</v>
      </c>
      <c r="Q149" s="38">
        <f t="shared" si="6"/>
        <v>3.5</v>
      </c>
      <c r="V149" s="18">
        <v>11</v>
      </c>
    </row>
    <row r="150" spans="1:22" ht="15.75" customHeight="1">
      <c r="A150" s="13">
        <v>2</v>
      </c>
      <c r="B150" s="10">
        <v>130</v>
      </c>
      <c r="C150" s="13">
        <v>2</v>
      </c>
      <c r="E150" s="36">
        <v>16.46</v>
      </c>
      <c r="F150" s="36">
        <v>26.6</v>
      </c>
      <c r="G150" s="36">
        <v>-1.46</v>
      </c>
      <c r="H150" s="13">
        <v>141</v>
      </c>
      <c r="K150" s="12">
        <v>162</v>
      </c>
      <c r="M150" s="3" t="s">
        <v>26</v>
      </c>
      <c r="N150" s="3">
        <v>15.4</v>
      </c>
      <c r="Q150" s="38">
        <f t="shared" si="6"/>
        <v>15.4</v>
      </c>
      <c r="R150" s="38">
        <v>4.3</v>
      </c>
      <c r="S150" s="38">
        <v>3.5</v>
      </c>
      <c r="T150" s="38">
        <v>2.9</v>
      </c>
      <c r="V150" s="18">
        <v>11</v>
      </c>
    </row>
    <row r="151" spans="1:22" ht="15.75" customHeight="1">
      <c r="A151" s="13">
        <v>2</v>
      </c>
      <c r="B151" s="10">
        <v>128</v>
      </c>
      <c r="C151" s="13">
        <v>2</v>
      </c>
      <c r="E151" s="36">
        <v>14.64</v>
      </c>
      <c r="F151" s="36">
        <v>27.53</v>
      </c>
      <c r="G151" s="36">
        <v>-1.48</v>
      </c>
      <c r="H151" s="13">
        <v>101</v>
      </c>
      <c r="K151" s="12">
        <v>115</v>
      </c>
      <c r="M151" s="3" t="s">
        <v>26</v>
      </c>
      <c r="N151" s="3">
        <v>9.2</v>
      </c>
      <c r="Q151" s="38">
        <f t="shared" si="6"/>
        <v>9.2</v>
      </c>
      <c r="V151" s="18">
        <v>11</v>
      </c>
    </row>
    <row r="152" spans="1:22" ht="15.75" customHeight="1">
      <c r="A152" s="13">
        <v>2</v>
      </c>
      <c r="B152" s="10">
        <v>126</v>
      </c>
      <c r="C152" s="13">
        <v>2</v>
      </c>
      <c r="E152" s="36">
        <v>12.4</v>
      </c>
      <c r="F152" s="36">
        <v>27.75</v>
      </c>
      <c r="G152" s="36">
        <v>-1.32</v>
      </c>
      <c r="H152" s="13">
        <v>101</v>
      </c>
      <c r="K152" s="12">
        <v>113</v>
      </c>
      <c r="M152" s="3" t="s">
        <v>26</v>
      </c>
      <c r="N152" s="3">
        <v>12.1</v>
      </c>
      <c r="Q152" s="38">
        <f t="shared" si="6"/>
        <v>12.1</v>
      </c>
      <c r="V152" s="18">
        <v>11</v>
      </c>
    </row>
    <row r="153" spans="1:22" ht="15.75" customHeight="1">
      <c r="A153" s="13">
        <v>2</v>
      </c>
      <c r="B153" s="10">
        <v>129</v>
      </c>
      <c r="C153" s="13">
        <v>2</v>
      </c>
      <c r="E153" s="36">
        <v>16.57</v>
      </c>
      <c r="F153" s="36">
        <v>28.17</v>
      </c>
      <c r="G153" s="36">
        <v>-1.29</v>
      </c>
      <c r="H153" s="13">
        <v>72</v>
      </c>
      <c r="K153" s="12">
        <v>78</v>
      </c>
      <c r="M153" s="3" t="s">
        <v>26</v>
      </c>
      <c r="N153" s="3">
        <v>6.3</v>
      </c>
      <c r="Q153" s="38">
        <f t="shared" si="6"/>
        <v>6.3</v>
      </c>
      <c r="V153" s="18">
        <v>11</v>
      </c>
    </row>
    <row r="154" spans="1:22" ht="15.75" customHeight="1">
      <c r="A154" s="13">
        <v>2</v>
      </c>
      <c r="B154" s="10">
        <v>123</v>
      </c>
      <c r="C154" s="13">
        <v>2</v>
      </c>
      <c r="E154" s="36">
        <v>17.94</v>
      </c>
      <c r="F154" s="36">
        <v>29.64</v>
      </c>
      <c r="G154" s="36">
        <v>-1.47</v>
      </c>
      <c r="H154" s="13">
        <v>93</v>
      </c>
      <c r="K154" s="12">
        <v>110</v>
      </c>
      <c r="M154" s="3" t="s">
        <v>26</v>
      </c>
      <c r="N154" s="3">
        <v>11.8</v>
      </c>
      <c r="Q154" s="38">
        <f t="shared" si="6"/>
        <v>11.8</v>
      </c>
      <c r="V154" s="18">
        <v>11</v>
      </c>
    </row>
    <row r="155" spans="1:22" ht="15.75" customHeight="1">
      <c r="A155" s="13">
        <v>2</v>
      </c>
      <c r="B155" s="10">
        <v>124</v>
      </c>
      <c r="C155" s="13">
        <v>2</v>
      </c>
      <c r="E155" s="36">
        <v>14.37</v>
      </c>
      <c r="F155" s="36">
        <v>29.72</v>
      </c>
      <c r="G155" s="36">
        <v>-1.3</v>
      </c>
      <c r="H155" s="13">
        <v>69</v>
      </c>
      <c r="K155" s="12">
        <v>76</v>
      </c>
      <c r="M155" s="3" t="s">
        <v>26</v>
      </c>
      <c r="N155" s="3">
        <v>8.4</v>
      </c>
      <c r="Q155" s="38">
        <f t="shared" si="6"/>
        <v>8.4</v>
      </c>
      <c r="V155" s="18">
        <v>11</v>
      </c>
    </row>
    <row r="156" spans="1:22" ht="15.75" customHeight="1">
      <c r="A156" s="13">
        <v>2</v>
      </c>
      <c r="B156" s="10">
        <v>122</v>
      </c>
      <c r="C156" s="13">
        <v>2</v>
      </c>
      <c r="E156" s="36">
        <v>18.31</v>
      </c>
      <c r="F156" s="36">
        <v>30.69</v>
      </c>
      <c r="G156" s="36">
        <v>-1.68</v>
      </c>
      <c r="H156" s="13">
        <v>47</v>
      </c>
      <c r="K156" s="12">
        <v>50</v>
      </c>
      <c r="M156" s="3" t="s">
        <v>26</v>
      </c>
      <c r="N156" s="3">
        <v>5.5</v>
      </c>
      <c r="Q156" s="38">
        <f t="shared" si="6"/>
        <v>5.5</v>
      </c>
      <c r="V156" s="18">
        <v>11</v>
      </c>
    </row>
    <row r="157" spans="1:22" ht="15.75" customHeight="1">
      <c r="A157" s="13">
        <v>2</v>
      </c>
      <c r="B157" s="10">
        <v>111</v>
      </c>
      <c r="C157" s="13">
        <v>2</v>
      </c>
      <c r="E157" s="36">
        <v>11.79</v>
      </c>
      <c r="F157" s="36">
        <v>30.76</v>
      </c>
      <c r="G157" s="36">
        <v>-1.04</v>
      </c>
      <c r="H157" s="13">
        <v>155</v>
      </c>
      <c r="K157" s="12">
        <v>171</v>
      </c>
      <c r="M157" s="3" t="s">
        <v>26</v>
      </c>
      <c r="N157" s="3">
        <v>16.3</v>
      </c>
      <c r="Q157" s="38">
        <f t="shared" si="6"/>
        <v>16.3</v>
      </c>
      <c r="V157" s="18">
        <v>11</v>
      </c>
    </row>
    <row r="158" spans="1:22" ht="15.75" customHeight="1">
      <c r="A158" s="13">
        <v>2</v>
      </c>
      <c r="B158" s="10">
        <v>113</v>
      </c>
      <c r="C158" s="13">
        <v>2</v>
      </c>
      <c r="E158" s="36">
        <v>15.17</v>
      </c>
      <c r="F158" s="36">
        <v>32.98</v>
      </c>
      <c r="G158" s="36">
        <v>-1.37</v>
      </c>
      <c r="H158" s="13">
        <v>132</v>
      </c>
      <c r="K158" s="12">
        <v>149</v>
      </c>
      <c r="M158" s="3" t="s">
        <v>26</v>
      </c>
      <c r="N158" s="3">
        <v>13.8</v>
      </c>
      <c r="Q158" s="38">
        <f t="shared" si="6"/>
        <v>13.8</v>
      </c>
      <c r="R158" s="38">
        <v>4.1</v>
      </c>
      <c r="S158" s="38">
        <v>3.2</v>
      </c>
      <c r="T158" s="38">
        <v>2.8</v>
      </c>
      <c r="V158" s="18">
        <v>11</v>
      </c>
    </row>
    <row r="159" spans="1:22" ht="15.75" customHeight="1">
      <c r="A159" s="13">
        <v>2</v>
      </c>
      <c r="B159" s="10">
        <v>121</v>
      </c>
      <c r="C159" s="13">
        <v>2</v>
      </c>
      <c r="E159" s="36">
        <v>19.63</v>
      </c>
      <c r="F159" s="36">
        <v>33.3</v>
      </c>
      <c r="G159" s="36">
        <v>-2.16</v>
      </c>
      <c r="H159" s="13">
        <v>177</v>
      </c>
      <c r="K159" s="12">
        <v>187</v>
      </c>
      <c r="M159" s="3" t="s">
        <v>26</v>
      </c>
      <c r="N159" s="3">
        <v>15.1</v>
      </c>
      <c r="Q159" s="38">
        <f t="shared" si="6"/>
        <v>15.1</v>
      </c>
      <c r="V159" s="18">
        <v>11</v>
      </c>
    </row>
    <row r="160" spans="1:22" ht="15.75" customHeight="1">
      <c r="A160" s="13">
        <v>2</v>
      </c>
      <c r="B160" s="10">
        <v>110</v>
      </c>
      <c r="C160" s="13">
        <v>2</v>
      </c>
      <c r="E160" s="36">
        <v>11.72</v>
      </c>
      <c r="F160" s="36">
        <v>34.16</v>
      </c>
      <c r="G160" s="36">
        <v>-0.91</v>
      </c>
      <c r="H160" s="13">
        <v>149</v>
      </c>
      <c r="K160" s="12">
        <v>165</v>
      </c>
      <c r="M160" s="3" t="s">
        <v>26</v>
      </c>
      <c r="N160" s="3">
        <v>16</v>
      </c>
      <c r="Q160" s="38">
        <f t="shared" si="6"/>
        <v>16</v>
      </c>
      <c r="V160" s="18">
        <v>11</v>
      </c>
    </row>
    <row r="161" spans="1:22" ht="15.75" customHeight="1">
      <c r="A161" s="13">
        <v>2</v>
      </c>
      <c r="B161" s="10">
        <v>106</v>
      </c>
      <c r="C161" s="13">
        <v>2</v>
      </c>
      <c r="E161" s="36">
        <v>10.39</v>
      </c>
      <c r="F161" s="36">
        <v>35.91</v>
      </c>
      <c r="G161" s="36">
        <v>-1.02</v>
      </c>
      <c r="H161" s="13">
        <v>95</v>
      </c>
      <c r="K161" s="12">
        <v>102</v>
      </c>
      <c r="M161" s="3" t="s">
        <v>26</v>
      </c>
      <c r="N161" s="3">
        <v>12.6</v>
      </c>
      <c r="Q161" s="38">
        <f aca="true" t="shared" si="7" ref="Q161:Q187">N161-O161+P161</f>
        <v>12.6</v>
      </c>
      <c r="V161" s="18">
        <v>11</v>
      </c>
    </row>
    <row r="162" spans="1:22" ht="15.75" customHeight="1">
      <c r="A162" s="13">
        <v>2</v>
      </c>
      <c r="B162" s="10">
        <v>105</v>
      </c>
      <c r="C162" s="13">
        <v>2</v>
      </c>
      <c r="E162" s="36">
        <v>12.46</v>
      </c>
      <c r="F162" s="36">
        <v>36</v>
      </c>
      <c r="G162" s="36">
        <v>-1.15</v>
      </c>
      <c r="H162" s="13">
        <v>108</v>
      </c>
      <c r="K162" s="12">
        <v>118</v>
      </c>
      <c r="M162" s="3" t="s">
        <v>26</v>
      </c>
      <c r="N162" s="3">
        <v>12.9</v>
      </c>
      <c r="Q162" s="38">
        <f t="shared" si="7"/>
        <v>12.9</v>
      </c>
      <c r="V162" s="18">
        <v>11</v>
      </c>
    </row>
    <row r="163" spans="1:22" ht="15.75" customHeight="1">
      <c r="A163" s="13">
        <v>2</v>
      </c>
      <c r="B163" s="10">
        <v>104</v>
      </c>
      <c r="C163" s="13">
        <v>2</v>
      </c>
      <c r="E163" s="36">
        <v>13.85</v>
      </c>
      <c r="F163" s="36">
        <v>36.9</v>
      </c>
      <c r="G163" s="36">
        <v>-1.08</v>
      </c>
      <c r="H163" s="13">
        <v>120</v>
      </c>
      <c r="K163" s="12">
        <v>139</v>
      </c>
      <c r="M163" s="3" t="s">
        <v>26</v>
      </c>
      <c r="N163" s="3">
        <v>13.6</v>
      </c>
      <c r="Q163" s="38">
        <f t="shared" si="7"/>
        <v>13.6</v>
      </c>
      <c r="V163" s="18">
        <v>11</v>
      </c>
    </row>
    <row r="164" spans="1:22" ht="15.75" customHeight="1">
      <c r="A164" s="13">
        <v>2</v>
      </c>
      <c r="B164" s="10">
        <v>116</v>
      </c>
      <c r="C164" s="13">
        <v>2</v>
      </c>
      <c r="E164" s="36">
        <v>18.08</v>
      </c>
      <c r="F164" s="36">
        <v>37.2</v>
      </c>
      <c r="G164" s="36">
        <v>-1.84</v>
      </c>
      <c r="H164" s="13">
        <v>104</v>
      </c>
      <c r="K164" s="12">
        <v>120</v>
      </c>
      <c r="M164" s="3" t="s">
        <v>26</v>
      </c>
      <c r="N164" s="3">
        <v>12.8</v>
      </c>
      <c r="Q164" s="38">
        <f t="shared" si="7"/>
        <v>12.8</v>
      </c>
      <c r="V164" s="18">
        <v>11</v>
      </c>
    </row>
    <row r="165" spans="1:22" ht="15.75" customHeight="1">
      <c r="A165" s="13">
        <v>2</v>
      </c>
      <c r="B165" s="10">
        <v>102</v>
      </c>
      <c r="C165" s="13">
        <v>2</v>
      </c>
      <c r="E165" s="36">
        <v>16.07</v>
      </c>
      <c r="F165" s="36">
        <v>39.02</v>
      </c>
      <c r="G165" s="36">
        <v>-1.76</v>
      </c>
      <c r="H165" s="13">
        <v>154</v>
      </c>
      <c r="K165" s="12">
        <v>170</v>
      </c>
      <c r="M165" s="3" t="s">
        <v>26</v>
      </c>
      <c r="N165" s="3">
        <v>15.8</v>
      </c>
      <c r="Q165" s="38">
        <f t="shared" si="7"/>
        <v>15.8</v>
      </c>
      <c r="V165" s="18">
        <v>11</v>
      </c>
    </row>
    <row r="166" spans="1:22" ht="15.75" customHeight="1">
      <c r="A166" s="13">
        <v>2</v>
      </c>
      <c r="B166" s="10">
        <v>95</v>
      </c>
      <c r="C166" s="13">
        <v>2</v>
      </c>
      <c r="E166" s="36">
        <v>11.54</v>
      </c>
      <c r="F166" s="36">
        <v>39.49</v>
      </c>
      <c r="G166" s="36">
        <v>-1.11</v>
      </c>
      <c r="H166" s="13">
        <v>49</v>
      </c>
      <c r="K166" s="12">
        <v>54</v>
      </c>
      <c r="M166" s="3" t="s">
        <v>26</v>
      </c>
      <c r="N166" s="3">
        <v>3.8</v>
      </c>
      <c r="Q166" s="38">
        <f t="shared" si="7"/>
        <v>3.8</v>
      </c>
      <c r="V166" s="18">
        <v>11</v>
      </c>
    </row>
    <row r="167" spans="1:22" ht="15.75" customHeight="1">
      <c r="A167" s="13">
        <v>2</v>
      </c>
      <c r="B167" s="10">
        <v>96</v>
      </c>
      <c r="C167" s="13">
        <v>2</v>
      </c>
      <c r="E167" s="36">
        <v>13.66</v>
      </c>
      <c r="F167" s="36">
        <v>39.95</v>
      </c>
      <c r="G167" s="36">
        <v>-1.04</v>
      </c>
      <c r="H167" s="13">
        <v>126</v>
      </c>
      <c r="K167" s="12">
        <v>142</v>
      </c>
      <c r="M167" s="3" t="s">
        <v>26</v>
      </c>
      <c r="N167" s="3">
        <v>13.4</v>
      </c>
      <c r="Q167" s="38">
        <f t="shared" si="7"/>
        <v>13.4</v>
      </c>
      <c r="V167" s="18">
        <v>11</v>
      </c>
    </row>
    <row r="168" spans="1:22" ht="15.75" customHeight="1">
      <c r="A168" s="13">
        <v>2</v>
      </c>
      <c r="B168" s="10">
        <v>100</v>
      </c>
      <c r="C168" s="13">
        <v>2</v>
      </c>
      <c r="E168" s="36">
        <v>17.48</v>
      </c>
      <c r="F168" s="36">
        <v>40.14</v>
      </c>
      <c r="G168" s="36">
        <v>-1.84</v>
      </c>
      <c r="H168" s="13">
        <v>75</v>
      </c>
      <c r="K168" s="12">
        <v>86</v>
      </c>
      <c r="M168" s="3" t="s">
        <v>26</v>
      </c>
      <c r="N168" s="3">
        <v>10.1</v>
      </c>
      <c r="Q168" s="38">
        <f t="shared" si="7"/>
        <v>10.1</v>
      </c>
      <c r="V168" s="18">
        <v>11</v>
      </c>
    </row>
    <row r="169" spans="1:22" ht="15.75" customHeight="1">
      <c r="A169" s="13">
        <v>2</v>
      </c>
      <c r="B169" s="10">
        <v>101</v>
      </c>
      <c r="C169" s="13">
        <v>2</v>
      </c>
      <c r="E169" s="36">
        <v>18.83</v>
      </c>
      <c r="F169" s="36">
        <v>40.61</v>
      </c>
      <c r="G169" s="36">
        <v>-2.27</v>
      </c>
      <c r="H169" s="13">
        <v>32</v>
      </c>
      <c r="K169" s="12">
        <v>37</v>
      </c>
      <c r="M169" s="3" t="s">
        <v>26</v>
      </c>
      <c r="N169" s="3">
        <v>3.5</v>
      </c>
      <c r="Q169" s="38">
        <f t="shared" si="7"/>
        <v>3.5</v>
      </c>
      <c r="V169" s="18">
        <v>11</v>
      </c>
    </row>
    <row r="170" spans="1:22" ht="15.75" customHeight="1">
      <c r="A170" s="13">
        <v>2</v>
      </c>
      <c r="B170" s="10">
        <v>99</v>
      </c>
      <c r="C170" s="13">
        <v>2</v>
      </c>
      <c r="E170" s="36">
        <v>15.67</v>
      </c>
      <c r="F170" s="36">
        <v>40.67</v>
      </c>
      <c r="G170" s="36">
        <v>-1.57</v>
      </c>
      <c r="H170" s="13">
        <v>111</v>
      </c>
      <c r="K170" s="12">
        <v>121</v>
      </c>
      <c r="M170" s="3" t="s">
        <v>26</v>
      </c>
      <c r="N170" s="3">
        <v>11.4</v>
      </c>
      <c r="Q170" s="38">
        <f t="shared" si="7"/>
        <v>11.4</v>
      </c>
      <c r="V170" s="18">
        <v>11</v>
      </c>
    </row>
    <row r="171" spans="1:22" ht="15.75" customHeight="1">
      <c r="A171" s="13">
        <v>2</v>
      </c>
      <c r="B171" s="10">
        <v>93</v>
      </c>
      <c r="C171" s="13">
        <v>2</v>
      </c>
      <c r="E171" s="36">
        <v>12.35</v>
      </c>
      <c r="F171" s="36">
        <v>41.46</v>
      </c>
      <c r="G171" s="36">
        <v>-0.89</v>
      </c>
      <c r="H171" s="13">
        <v>108</v>
      </c>
      <c r="K171" s="12">
        <v>119</v>
      </c>
      <c r="M171" s="3" t="s">
        <v>26</v>
      </c>
      <c r="N171" s="3">
        <v>10.1</v>
      </c>
      <c r="Q171" s="38">
        <f t="shared" si="7"/>
        <v>10.1</v>
      </c>
      <c r="V171" s="18">
        <v>11</v>
      </c>
    </row>
    <row r="172" spans="1:22" ht="15.75" customHeight="1">
      <c r="A172" s="13">
        <v>2</v>
      </c>
      <c r="B172" s="10">
        <v>97</v>
      </c>
      <c r="C172" s="13">
        <v>2</v>
      </c>
      <c r="E172" s="36">
        <v>14.21</v>
      </c>
      <c r="F172" s="36">
        <v>41.5</v>
      </c>
      <c r="G172" s="36">
        <v>-1.06</v>
      </c>
      <c r="H172" s="13">
        <v>101</v>
      </c>
      <c r="K172" s="12">
        <v>111</v>
      </c>
      <c r="M172" s="3" t="s">
        <v>26</v>
      </c>
      <c r="N172" s="3">
        <v>11.9</v>
      </c>
      <c r="Q172" s="38">
        <f t="shared" si="7"/>
        <v>11.9</v>
      </c>
      <c r="V172" s="18">
        <v>11</v>
      </c>
    </row>
    <row r="173" spans="1:22" ht="15.75" customHeight="1">
      <c r="A173" s="13">
        <v>2</v>
      </c>
      <c r="B173" s="10">
        <v>92</v>
      </c>
      <c r="C173" s="13">
        <v>2</v>
      </c>
      <c r="E173" s="36">
        <v>13.35</v>
      </c>
      <c r="F173" s="36">
        <v>43.11</v>
      </c>
      <c r="G173" s="36">
        <v>-1.05</v>
      </c>
      <c r="H173" s="13">
        <v>58</v>
      </c>
      <c r="K173" s="12">
        <v>65</v>
      </c>
      <c r="M173" s="3" t="s">
        <v>26</v>
      </c>
      <c r="N173" s="3">
        <v>6.7</v>
      </c>
      <c r="Q173" s="38">
        <f t="shared" si="7"/>
        <v>6.7</v>
      </c>
      <c r="V173" s="18">
        <v>11</v>
      </c>
    </row>
    <row r="174" spans="1:22" ht="15.75" customHeight="1">
      <c r="A174" s="13">
        <v>2</v>
      </c>
      <c r="B174" s="10">
        <v>86</v>
      </c>
      <c r="C174" s="13">
        <v>2</v>
      </c>
      <c r="E174" s="36">
        <v>10.71</v>
      </c>
      <c r="F174" s="36">
        <v>43.41</v>
      </c>
      <c r="G174" s="36">
        <v>-0.96</v>
      </c>
      <c r="H174" s="13">
        <v>69</v>
      </c>
      <c r="K174" s="12">
        <v>74</v>
      </c>
      <c r="M174" s="3" t="s">
        <v>26</v>
      </c>
      <c r="N174" s="3">
        <v>6.9</v>
      </c>
      <c r="Q174" s="38">
        <f t="shared" si="7"/>
        <v>6.9</v>
      </c>
      <c r="V174" s="18">
        <v>11</v>
      </c>
    </row>
    <row r="175" spans="1:22" ht="15.75" customHeight="1">
      <c r="A175" s="13">
        <v>2</v>
      </c>
      <c r="B175" s="10">
        <v>91</v>
      </c>
      <c r="C175" s="13">
        <v>2</v>
      </c>
      <c r="E175" s="36">
        <v>12.54</v>
      </c>
      <c r="F175" s="36">
        <v>43.96</v>
      </c>
      <c r="G175" s="36">
        <v>-1.06</v>
      </c>
      <c r="H175" s="13">
        <v>62</v>
      </c>
      <c r="K175" s="12">
        <v>73</v>
      </c>
      <c r="M175" s="3" t="s">
        <v>26</v>
      </c>
      <c r="N175" s="3">
        <v>7.9</v>
      </c>
      <c r="Q175" s="38">
        <f t="shared" si="7"/>
        <v>7.9</v>
      </c>
      <c r="V175" s="18">
        <v>11</v>
      </c>
    </row>
    <row r="176" spans="1:22" ht="15.75" customHeight="1">
      <c r="A176" s="13">
        <v>2</v>
      </c>
      <c r="B176" s="10">
        <v>90</v>
      </c>
      <c r="C176" s="13">
        <v>2</v>
      </c>
      <c r="E176" s="36">
        <v>13.79</v>
      </c>
      <c r="F176" s="36">
        <v>45.21</v>
      </c>
      <c r="G176" s="36">
        <v>-1.3</v>
      </c>
      <c r="H176" s="13">
        <v>28</v>
      </c>
      <c r="K176" s="12">
        <v>32</v>
      </c>
      <c r="M176" s="3" t="s">
        <v>26</v>
      </c>
      <c r="N176" s="3">
        <v>3.2</v>
      </c>
      <c r="Q176" s="38">
        <f t="shared" si="7"/>
        <v>3.2</v>
      </c>
      <c r="V176" s="18">
        <v>11</v>
      </c>
    </row>
    <row r="177" spans="1:22" ht="15.75" customHeight="1">
      <c r="A177" s="13">
        <v>2</v>
      </c>
      <c r="B177" s="10">
        <v>258</v>
      </c>
      <c r="C177" s="13">
        <v>2</v>
      </c>
      <c r="E177" s="36">
        <v>19.64</v>
      </c>
      <c r="F177" s="36">
        <v>45.72</v>
      </c>
      <c r="G177" s="36">
        <v>-4.22</v>
      </c>
      <c r="H177" s="13">
        <v>247</v>
      </c>
      <c r="K177" s="12">
        <v>260</v>
      </c>
      <c r="M177" s="3" t="s">
        <v>26</v>
      </c>
      <c r="N177" s="3">
        <v>20.9</v>
      </c>
      <c r="Q177" s="38">
        <f t="shared" si="7"/>
        <v>20.9</v>
      </c>
      <c r="V177" s="18">
        <v>11</v>
      </c>
    </row>
    <row r="178" spans="1:22" ht="15.75" customHeight="1">
      <c r="A178" s="13">
        <v>2</v>
      </c>
      <c r="B178" s="10">
        <v>87</v>
      </c>
      <c r="C178" s="13">
        <v>2</v>
      </c>
      <c r="E178" s="36">
        <v>11.53</v>
      </c>
      <c r="F178" s="36">
        <v>46.22</v>
      </c>
      <c r="G178" s="36">
        <v>-1.27</v>
      </c>
      <c r="H178" s="13">
        <v>41</v>
      </c>
      <c r="K178" s="12">
        <v>41</v>
      </c>
      <c r="M178" s="3" t="s">
        <v>26</v>
      </c>
      <c r="N178" s="3">
        <v>4.5</v>
      </c>
      <c r="Q178" s="38">
        <f t="shared" si="7"/>
        <v>4.5</v>
      </c>
      <c r="V178" s="18">
        <v>11</v>
      </c>
    </row>
    <row r="179" spans="1:22" ht="15.75" customHeight="1">
      <c r="A179" s="13">
        <v>2</v>
      </c>
      <c r="B179" s="10">
        <v>84</v>
      </c>
      <c r="C179" s="13">
        <v>2</v>
      </c>
      <c r="E179" s="36">
        <v>10.13</v>
      </c>
      <c r="F179" s="36">
        <v>46.34</v>
      </c>
      <c r="G179" s="36">
        <v>-0.94</v>
      </c>
      <c r="H179" s="13">
        <v>113</v>
      </c>
      <c r="K179" s="12">
        <v>126</v>
      </c>
      <c r="M179" s="3" t="s">
        <v>26</v>
      </c>
      <c r="N179" s="3">
        <v>14</v>
      </c>
      <c r="Q179" s="38">
        <f t="shared" si="7"/>
        <v>14</v>
      </c>
      <c r="V179" s="18">
        <v>11</v>
      </c>
    </row>
    <row r="180" spans="1:22" ht="15.75" customHeight="1">
      <c r="A180" s="13">
        <v>2</v>
      </c>
      <c r="B180" s="10">
        <v>246</v>
      </c>
      <c r="C180" s="13">
        <v>2</v>
      </c>
      <c r="E180" s="36">
        <v>15.67</v>
      </c>
      <c r="F180" s="36">
        <v>46.53</v>
      </c>
      <c r="G180" s="36">
        <v>-3.59</v>
      </c>
      <c r="H180" s="13">
        <v>27</v>
      </c>
      <c r="K180" s="12">
        <v>42</v>
      </c>
      <c r="M180" s="3" t="s">
        <v>26</v>
      </c>
      <c r="N180" s="3">
        <v>2.5</v>
      </c>
      <c r="Q180" s="38">
        <f t="shared" si="7"/>
        <v>2.5</v>
      </c>
      <c r="V180" s="18">
        <v>11</v>
      </c>
    </row>
    <row r="181" spans="1:22" ht="15.75" customHeight="1">
      <c r="A181" s="13">
        <v>2</v>
      </c>
      <c r="B181" s="10">
        <v>245</v>
      </c>
      <c r="C181" s="13">
        <v>2</v>
      </c>
      <c r="E181" s="36">
        <v>14.92</v>
      </c>
      <c r="F181" s="36">
        <v>47.2</v>
      </c>
      <c r="G181" s="36">
        <v>-3.52</v>
      </c>
      <c r="H181" s="13">
        <v>31</v>
      </c>
      <c r="K181" s="12">
        <v>34</v>
      </c>
      <c r="M181" s="3" t="s">
        <v>26</v>
      </c>
      <c r="N181" s="3">
        <v>2.6</v>
      </c>
      <c r="Q181" s="38">
        <f t="shared" si="7"/>
        <v>2.6</v>
      </c>
      <c r="V181" s="18">
        <v>11</v>
      </c>
    </row>
    <row r="182" spans="1:22" ht="15.75" customHeight="1">
      <c r="A182" s="13">
        <v>2</v>
      </c>
      <c r="B182" s="10">
        <v>243</v>
      </c>
      <c r="C182" s="13">
        <v>2</v>
      </c>
      <c r="E182" s="36">
        <v>14.07</v>
      </c>
      <c r="F182" s="36">
        <v>47.25</v>
      </c>
      <c r="G182" s="36">
        <v>-3.35</v>
      </c>
      <c r="H182" s="13">
        <v>28</v>
      </c>
      <c r="K182" s="12">
        <v>30</v>
      </c>
      <c r="M182" s="3" t="s">
        <v>26</v>
      </c>
      <c r="N182" s="3">
        <v>3.2</v>
      </c>
      <c r="Q182" s="38">
        <f t="shared" si="7"/>
        <v>3.2</v>
      </c>
      <c r="V182" s="18">
        <v>11</v>
      </c>
    </row>
    <row r="183" spans="1:22" ht="15.75" customHeight="1">
      <c r="A183" s="13">
        <v>2</v>
      </c>
      <c r="B183" s="10">
        <v>248</v>
      </c>
      <c r="C183" s="13">
        <v>2</v>
      </c>
      <c r="E183" s="36">
        <v>17.35</v>
      </c>
      <c r="F183" s="36">
        <v>47.58</v>
      </c>
      <c r="G183" s="36">
        <v>-3.73</v>
      </c>
      <c r="H183" s="13">
        <v>114</v>
      </c>
      <c r="K183" s="12">
        <v>123</v>
      </c>
      <c r="M183" s="3" t="s">
        <v>26</v>
      </c>
      <c r="N183" s="3">
        <v>13.3</v>
      </c>
      <c r="Q183" s="38">
        <f t="shared" si="7"/>
        <v>13.3</v>
      </c>
      <c r="V183" s="18">
        <v>11</v>
      </c>
    </row>
    <row r="184" spans="1:22" ht="15.75" customHeight="1">
      <c r="A184" s="13">
        <v>2</v>
      </c>
      <c r="B184" s="10">
        <v>83</v>
      </c>
      <c r="C184" s="13">
        <v>2</v>
      </c>
      <c r="E184" s="36">
        <v>10.91</v>
      </c>
      <c r="F184" s="36">
        <v>48.25</v>
      </c>
      <c r="G184" s="36">
        <v>-1.3</v>
      </c>
      <c r="H184" s="13">
        <v>92</v>
      </c>
      <c r="K184" s="12">
        <v>103</v>
      </c>
      <c r="M184" s="3" t="s">
        <v>26</v>
      </c>
      <c r="N184" s="3">
        <v>10.2</v>
      </c>
      <c r="Q184" s="38">
        <f t="shared" si="7"/>
        <v>10.2</v>
      </c>
      <c r="V184" s="18">
        <v>11</v>
      </c>
    </row>
    <row r="185" spans="1:22" ht="15.75" customHeight="1">
      <c r="A185" s="13">
        <v>2</v>
      </c>
      <c r="B185" s="10">
        <v>242</v>
      </c>
      <c r="C185" s="13">
        <v>2</v>
      </c>
      <c r="E185" s="36">
        <v>11.77</v>
      </c>
      <c r="F185" s="36">
        <v>48.4</v>
      </c>
      <c r="G185" s="36">
        <v>-3.38</v>
      </c>
      <c r="H185" s="13">
        <v>103</v>
      </c>
      <c r="K185" s="12">
        <v>112</v>
      </c>
      <c r="M185" s="3" t="s">
        <v>26</v>
      </c>
      <c r="N185" s="3">
        <v>13.3</v>
      </c>
      <c r="Q185" s="38">
        <f t="shared" si="7"/>
        <v>13.3</v>
      </c>
      <c r="R185" s="38">
        <v>4.6</v>
      </c>
      <c r="S185" s="38">
        <v>3.1</v>
      </c>
      <c r="T185" s="38">
        <v>3</v>
      </c>
      <c r="V185" s="18">
        <v>11</v>
      </c>
    </row>
    <row r="186" spans="1:22" ht="15.75" customHeight="1">
      <c r="A186" s="13">
        <v>2</v>
      </c>
      <c r="B186" s="10">
        <v>249</v>
      </c>
      <c r="C186" s="13">
        <v>2</v>
      </c>
      <c r="E186" s="36">
        <v>16.86</v>
      </c>
      <c r="F186" s="36">
        <v>49.05</v>
      </c>
      <c r="G186" s="36">
        <v>-4.05</v>
      </c>
      <c r="H186" s="13">
        <v>72</v>
      </c>
      <c r="K186" s="12">
        <v>77</v>
      </c>
      <c r="M186" s="3" t="s">
        <v>26</v>
      </c>
      <c r="N186" s="3">
        <v>7.1</v>
      </c>
      <c r="Q186" s="38">
        <f t="shared" si="7"/>
        <v>7.1</v>
      </c>
      <c r="V186" s="18">
        <v>11</v>
      </c>
    </row>
    <row r="187" spans="1:22" ht="15.75" customHeight="1">
      <c r="A187" s="13">
        <v>2</v>
      </c>
      <c r="B187" s="10">
        <v>250</v>
      </c>
      <c r="C187" s="13">
        <v>2</v>
      </c>
      <c r="E187" s="36">
        <v>19.18</v>
      </c>
      <c r="F187" s="36">
        <v>49.68</v>
      </c>
      <c r="G187" s="36">
        <v>-4.25</v>
      </c>
      <c r="H187" s="13">
        <v>173</v>
      </c>
      <c r="K187" s="12">
        <v>181</v>
      </c>
      <c r="M187" s="3" t="s">
        <v>26</v>
      </c>
      <c r="N187" s="3">
        <v>18.1</v>
      </c>
      <c r="Q187" s="38">
        <f t="shared" si="7"/>
        <v>18.1</v>
      </c>
      <c r="V187" s="18">
        <v>11</v>
      </c>
    </row>
    <row r="188" spans="1:22" ht="15.75" customHeight="1">
      <c r="A188" s="13">
        <v>3</v>
      </c>
      <c r="B188" s="10">
        <v>206</v>
      </c>
      <c r="C188" s="13">
        <v>2</v>
      </c>
      <c r="E188" s="36">
        <v>26.26</v>
      </c>
      <c r="F188" s="36">
        <v>1.32</v>
      </c>
      <c r="G188" s="36">
        <v>-3.19</v>
      </c>
      <c r="H188" s="13">
        <v>238</v>
      </c>
      <c r="K188" s="12">
        <v>254</v>
      </c>
      <c r="L188" s="3">
        <v>1</v>
      </c>
      <c r="M188" s="3">
        <v>1</v>
      </c>
      <c r="N188" s="3">
        <v>15</v>
      </c>
      <c r="O188" s="3">
        <v>-2.1</v>
      </c>
      <c r="P188" s="3">
        <v>1.3</v>
      </c>
      <c r="Q188" s="38">
        <f aca="true" t="shared" si="8" ref="Q188:Q212">L188/M188*N188-L188/M188*O188+P188</f>
        <v>18.400000000000002</v>
      </c>
      <c r="V188" s="18">
        <v>11</v>
      </c>
    </row>
    <row r="189" spans="1:22" ht="15.75" customHeight="1">
      <c r="A189" s="13">
        <v>3</v>
      </c>
      <c r="B189" s="10">
        <v>201</v>
      </c>
      <c r="C189" s="13">
        <v>2</v>
      </c>
      <c r="E189" s="36">
        <v>21.96</v>
      </c>
      <c r="F189" s="36">
        <v>3.26</v>
      </c>
      <c r="G189" s="36">
        <v>-2.86</v>
      </c>
      <c r="H189" s="13">
        <v>120</v>
      </c>
      <c r="K189" s="12">
        <v>130</v>
      </c>
      <c r="L189" s="3">
        <v>13</v>
      </c>
      <c r="M189" s="3">
        <v>15</v>
      </c>
      <c r="N189" s="3">
        <v>12.4</v>
      </c>
      <c r="O189" s="3">
        <v>1</v>
      </c>
      <c r="P189" s="3">
        <v>1.3</v>
      </c>
      <c r="Q189" s="38">
        <f t="shared" si="8"/>
        <v>11.180000000000001</v>
      </c>
      <c r="V189" s="18">
        <v>11</v>
      </c>
    </row>
    <row r="190" spans="1:22" ht="15.75" customHeight="1">
      <c r="A190" s="13">
        <v>3</v>
      </c>
      <c r="B190" s="10">
        <v>200</v>
      </c>
      <c r="C190" s="13">
        <v>2</v>
      </c>
      <c r="E190" s="36">
        <v>20.56</v>
      </c>
      <c r="F190" s="36">
        <v>3.36</v>
      </c>
      <c r="G190" s="36">
        <v>-2.67</v>
      </c>
      <c r="H190" s="13">
        <v>214</v>
      </c>
      <c r="K190" s="12">
        <v>231</v>
      </c>
      <c r="L190" s="3">
        <v>1</v>
      </c>
      <c r="M190" s="3">
        <v>1</v>
      </c>
      <c r="N190" s="3">
        <v>17.5</v>
      </c>
      <c r="O190" s="3">
        <v>-0.8</v>
      </c>
      <c r="P190" s="3">
        <v>1.3</v>
      </c>
      <c r="Q190" s="38">
        <f t="shared" si="8"/>
        <v>19.6</v>
      </c>
      <c r="V190" s="18">
        <v>11</v>
      </c>
    </row>
    <row r="191" spans="1:22" ht="15.75" customHeight="1">
      <c r="A191" s="13">
        <v>3</v>
      </c>
      <c r="B191" s="10">
        <v>315</v>
      </c>
      <c r="C191" s="13">
        <v>2</v>
      </c>
      <c r="E191" s="36">
        <v>29.53</v>
      </c>
      <c r="F191" s="36">
        <v>4.33</v>
      </c>
      <c r="G191" s="36">
        <v>-3.63</v>
      </c>
      <c r="H191" s="13">
        <v>68</v>
      </c>
      <c r="K191" s="12">
        <v>78</v>
      </c>
      <c r="L191" s="3">
        <v>10</v>
      </c>
      <c r="M191" s="3">
        <v>20</v>
      </c>
      <c r="N191" s="3">
        <v>8.7</v>
      </c>
      <c r="O191" s="3">
        <v>-1.7</v>
      </c>
      <c r="P191" s="3">
        <v>1.3</v>
      </c>
      <c r="Q191" s="38">
        <f t="shared" si="8"/>
        <v>6.499999999999999</v>
      </c>
      <c r="V191" s="18">
        <v>11</v>
      </c>
    </row>
    <row r="192" spans="1:22" ht="15.75" customHeight="1">
      <c r="A192" s="13">
        <v>3</v>
      </c>
      <c r="B192" s="10">
        <v>205</v>
      </c>
      <c r="C192" s="13">
        <v>2</v>
      </c>
      <c r="E192" s="36">
        <v>25.34</v>
      </c>
      <c r="F192" s="36">
        <v>5.23</v>
      </c>
      <c r="G192" s="36">
        <v>-3.09</v>
      </c>
      <c r="H192" s="13">
        <v>164</v>
      </c>
      <c r="K192" s="12">
        <v>183</v>
      </c>
      <c r="L192" s="3">
        <v>1</v>
      </c>
      <c r="M192" s="3">
        <v>1</v>
      </c>
      <c r="N192" s="3">
        <v>13.3</v>
      </c>
      <c r="O192" s="3">
        <v>-2.1</v>
      </c>
      <c r="Q192" s="38">
        <f t="shared" si="8"/>
        <v>15.4</v>
      </c>
      <c r="V192" s="18">
        <v>11</v>
      </c>
    </row>
    <row r="193" spans="1:22" ht="15.75" customHeight="1">
      <c r="A193" s="13">
        <v>3</v>
      </c>
      <c r="B193" s="10">
        <v>208</v>
      </c>
      <c r="C193" s="13">
        <v>2</v>
      </c>
      <c r="E193" s="36">
        <v>26.83</v>
      </c>
      <c r="F193" s="36">
        <v>5.59</v>
      </c>
      <c r="G193" s="36">
        <v>-3.26</v>
      </c>
      <c r="H193" s="13">
        <v>37</v>
      </c>
      <c r="K193" s="12">
        <v>41</v>
      </c>
      <c r="L193" s="3">
        <v>5</v>
      </c>
      <c r="M193" s="3">
        <v>20</v>
      </c>
      <c r="N193" s="3">
        <v>7.3</v>
      </c>
      <c r="O193" s="3">
        <v>-0.75</v>
      </c>
      <c r="P193" s="3">
        <v>1.3</v>
      </c>
      <c r="Q193" s="38">
        <f t="shared" si="8"/>
        <v>3.3125</v>
      </c>
      <c r="V193" s="18">
        <v>11</v>
      </c>
    </row>
    <row r="194" spans="1:22" ht="15.75" customHeight="1">
      <c r="A194" s="13">
        <v>3</v>
      </c>
      <c r="B194" s="10">
        <v>203</v>
      </c>
      <c r="C194" s="13">
        <v>2</v>
      </c>
      <c r="E194" s="36">
        <v>22.15</v>
      </c>
      <c r="F194" s="36">
        <v>5.66</v>
      </c>
      <c r="G194" s="36">
        <v>-2.68</v>
      </c>
      <c r="H194" s="13">
        <v>101</v>
      </c>
      <c r="K194" s="12">
        <v>116</v>
      </c>
      <c r="L194" s="3">
        <v>10</v>
      </c>
      <c r="M194" s="3">
        <v>20</v>
      </c>
      <c r="N194" s="3">
        <v>20.9</v>
      </c>
      <c r="O194" s="3">
        <v>-2.6</v>
      </c>
      <c r="Q194" s="38">
        <f t="shared" si="8"/>
        <v>11.75</v>
      </c>
      <c r="V194" s="18">
        <v>11</v>
      </c>
    </row>
    <row r="195" spans="1:22" ht="15.75" customHeight="1">
      <c r="A195" s="13">
        <v>3</v>
      </c>
      <c r="B195" s="10">
        <v>209</v>
      </c>
      <c r="C195" s="13">
        <v>2</v>
      </c>
      <c r="E195" s="36">
        <v>28.47</v>
      </c>
      <c r="F195" s="36">
        <v>5.67</v>
      </c>
      <c r="G195" s="36">
        <v>-3.63</v>
      </c>
      <c r="H195" s="13">
        <v>84</v>
      </c>
      <c r="K195" s="12">
        <v>97</v>
      </c>
      <c r="L195" s="3">
        <v>10</v>
      </c>
      <c r="M195" s="3">
        <v>20</v>
      </c>
      <c r="N195" s="3">
        <v>18</v>
      </c>
      <c r="O195" s="3">
        <v>-5</v>
      </c>
      <c r="Q195" s="38">
        <f t="shared" si="8"/>
        <v>11.5</v>
      </c>
      <c r="V195" s="18">
        <v>11</v>
      </c>
    </row>
    <row r="196" spans="1:22" ht="15.75" customHeight="1">
      <c r="A196" s="13">
        <v>3</v>
      </c>
      <c r="B196" s="10">
        <v>202</v>
      </c>
      <c r="C196" s="13">
        <v>2</v>
      </c>
      <c r="E196" s="36">
        <v>21.04</v>
      </c>
      <c r="F196" s="36">
        <v>5.87</v>
      </c>
      <c r="G196" s="36">
        <v>-2.76</v>
      </c>
      <c r="H196" s="13">
        <v>51</v>
      </c>
      <c r="K196" s="12">
        <v>53</v>
      </c>
      <c r="L196" s="3">
        <v>10</v>
      </c>
      <c r="M196" s="3">
        <v>20</v>
      </c>
      <c r="N196" s="3">
        <v>6.6</v>
      </c>
      <c r="O196" s="3">
        <v>-2.6</v>
      </c>
      <c r="P196" s="3">
        <v>1.3</v>
      </c>
      <c r="Q196" s="38">
        <f t="shared" si="8"/>
        <v>5.8999999999999995</v>
      </c>
      <c r="V196" s="18">
        <v>11</v>
      </c>
    </row>
    <row r="197" spans="1:22" ht="15.75" customHeight="1">
      <c r="A197" s="13">
        <v>3</v>
      </c>
      <c r="B197" s="10">
        <v>211</v>
      </c>
      <c r="C197" s="13">
        <v>2</v>
      </c>
      <c r="E197" s="36">
        <v>24.15</v>
      </c>
      <c r="F197" s="36">
        <v>7.21</v>
      </c>
      <c r="G197" s="36">
        <v>-2.95</v>
      </c>
      <c r="H197" s="13">
        <v>141</v>
      </c>
      <c r="K197" s="12">
        <v>157</v>
      </c>
      <c r="L197" s="3">
        <v>1</v>
      </c>
      <c r="M197" s="3">
        <v>1</v>
      </c>
      <c r="N197" s="3">
        <v>13.3</v>
      </c>
      <c r="O197" s="3">
        <v>-1.5</v>
      </c>
      <c r="Q197" s="38">
        <f t="shared" si="8"/>
        <v>14.8</v>
      </c>
      <c r="V197" s="18">
        <v>11</v>
      </c>
    </row>
    <row r="198" spans="1:22" ht="15.75" customHeight="1">
      <c r="A198" s="13">
        <v>3</v>
      </c>
      <c r="B198" s="10">
        <v>204</v>
      </c>
      <c r="C198" s="13">
        <v>2</v>
      </c>
      <c r="E198" s="36">
        <v>21.86</v>
      </c>
      <c r="F198" s="36">
        <v>7.23</v>
      </c>
      <c r="G198" s="36">
        <v>-2.94</v>
      </c>
      <c r="H198" s="13">
        <v>71</v>
      </c>
      <c r="K198" s="12">
        <v>77</v>
      </c>
      <c r="L198" s="3">
        <v>9</v>
      </c>
      <c r="M198" s="3">
        <v>20</v>
      </c>
      <c r="N198" s="3">
        <v>15.9</v>
      </c>
      <c r="O198" s="3">
        <v>-2.3</v>
      </c>
      <c r="P198" s="3">
        <v>1.3</v>
      </c>
      <c r="Q198" s="38">
        <f t="shared" si="8"/>
        <v>9.49</v>
      </c>
      <c r="V198" s="18">
        <v>11</v>
      </c>
    </row>
    <row r="199" spans="1:22" ht="15.75" customHeight="1">
      <c r="A199" s="13">
        <v>3</v>
      </c>
      <c r="B199" s="10">
        <v>210</v>
      </c>
      <c r="C199" s="13">
        <v>2</v>
      </c>
      <c r="E199" s="36">
        <v>28.28</v>
      </c>
      <c r="F199" s="36">
        <v>8.01</v>
      </c>
      <c r="G199" s="36">
        <v>-3.51</v>
      </c>
      <c r="H199" s="13">
        <v>136</v>
      </c>
      <c r="K199" s="12">
        <v>151</v>
      </c>
      <c r="L199" s="3">
        <v>1</v>
      </c>
      <c r="M199" s="3">
        <v>1</v>
      </c>
      <c r="N199" s="3">
        <v>14.2</v>
      </c>
      <c r="O199" s="3">
        <v>0.3</v>
      </c>
      <c r="P199" s="3">
        <v>1.3</v>
      </c>
      <c r="Q199" s="38">
        <f t="shared" si="8"/>
        <v>15.2</v>
      </c>
      <c r="V199" s="18">
        <v>11</v>
      </c>
    </row>
    <row r="200" spans="1:22" ht="15.75" customHeight="1">
      <c r="A200" s="13">
        <v>3</v>
      </c>
      <c r="B200" s="10">
        <v>212</v>
      </c>
      <c r="C200" s="13">
        <v>2</v>
      </c>
      <c r="E200" s="36">
        <v>22.77</v>
      </c>
      <c r="F200" s="36">
        <v>8.3</v>
      </c>
      <c r="G200" s="36">
        <v>-2.92</v>
      </c>
      <c r="H200" s="13">
        <v>104</v>
      </c>
      <c r="K200" s="12">
        <v>115</v>
      </c>
      <c r="L200" s="3">
        <v>12.4</v>
      </c>
      <c r="M200" s="3">
        <v>15</v>
      </c>
      <c r="N200" s="3">
        <v>13.9</v>
      </c>
      <c r="O200" s="3">
        <v>-1.8</v>
      </c>
      <c r="Q200" s="38">
        <f t="shared" si="8"/>
        <v>12.978666666666667</v>
      </c>
      <c r="V200" s="18">
        <v>11</v>
      </c>
    </row>
    <row r="201" spans="1:22" ht="15.75" customHeight="1">
      <c r="A201" s="13">
        <v>3</v>
      </c>
      <c r="B201" s="10">
        <v>215</v>
      </c>
      <c r="C201" s="13">
        <v>2</v>
      </c>
      <c r="E201" s="36">
        <v>25.46</v>
      </c>
      <c r="F201" s="36">
        <v>10.05</v>
      </c>
      <c r="G201" s="36">
        <v>-3.19</v>
      </c>
      <c r="H201" s="13">
        <v>180</v>
      </c>
      <c r="K201" s="12">
        <v>209</v>
      </c>
      <c r="L201" s="3">
        <v>1</v>
      </c>
      <c r="M201" s="3">
        <v>1</v>
      </c>
      <c r="N201" s="3">
        <v>18.3</v>
      </c>
      <c r="O201" s="3">
        <v>1.2</v>
      </c>
      <c r="Q201" s="38">
        <f t="shared" si="8"/>
        <v>17.1</v>
      </c>
      <c r="V201" s="18">
        <v>11</v>
      </c>
    </row>
    <row r="202" spans="1:22" ht="15.75" customHeight="1">
      <c r="A202" s="13">
        <v>3</v>
      </c>
      <c r="B202" s="10">
        <v>213</v>
      </c>
      <c r="C202" s="13">
        <v>2</v>
      </c>
      <c r="E202" s="36">
        <v>22.03</v>
      </c>
      <c r="F202" s="36">
        <v>10.09</v>
      </c>
      <c r="G202" s="36">
        <v>-2.58</v>
      </c>
      <c r="H202" s="13">
        <v>77</v>
      </c>
      <c r="K202" s="12">
        <v>85</v>
      </c>
      <c r="L202" s="3">
        <v>10</v>
      </c>
      <c r="M202" s="3">
        <v>20</v>
      </c>
      <c r="N202" s="3">
        <v>11</v>
      </c>
      <c r="O202" s="3">
        <v>-2.4</v>
      </c>
      <c r="P202" s="3">
        <v>1.3</v>
      </c>
      <c r="Q202" s="38">
        <f t="shared" si="8"/>
        <v>8</v>
      </c>
      <c r="V202" s="18">
        <v>11</v>
      </c>
    </row>
    <row r="203" spans="1:22" ht="15.75" customHeight="1">
      <c r="A203" s="13">
        <v>3</v>
      </c>
      <c r="B203" s="10">
        <v>217</v>
      </c>
      <c r="C203" s="13">
        <v>2</v>
      </c>
      <c r="E203" s="36">
        <v>28.87</v>
      </c>
      <c r="F203" s="36">
        <v>10.86</v>
      </c>
      <c r="G203" s="36">
        <v>-3.65</v>
      </c>
      <c r="H203" s="13">
        <v>176</v>
      </c>
      <c r="K203" s="12">
        <v>187</v>
      </c>
      <c r="L203" s="3">
        <v>1</v>
      </c>
      <c r="M203" s="3">
        <v>1</v>
      </c>
      <c r="N203" s="3">
        <v>18</v>
      </c>
      <c r="O203" s="3">
        <v>2</v>
      </c>
      <c r="P203" s="3">
        <v>1.3</v>
      </c>
      <c r="Q203" s="38">
        <f t="shared" si="8"/>
        <v>17.3</v>
      </c>
      <c r="R203" s="38">
        <v>6.1</v>
      </c>
      <c r="S203" s="38">
        <v>4</v>
      </c>
      <c r="T203" s="38">
        <v>3.55</v>
      </c>
      <c r="V203" s="18">
        <v>11</v>
      </c>
    </row>
    <row r="204" spans="1:22" ht="15.75" customHeight="1">
      <c r="A204" s="13">
        <v>3</v>
      </c>
      <c r="B204" s="10">
        <v>218</v>
      </c>
      <c r="C204" s="13">
        <v>2</v>
      </c>
      <c r="E204" s="36">
        <v>24.98</v>
      </c>
      <c r="F204" s="36">
        <v>13.02</v>
      </c>
      <c r="G204" s="36">
        <v>-3.18</v>
      </c>
      <c r="H204" s="13">
        <v>188</v>
      </c>
      <c r="K204" s="12">
        <v>210</v>
      </c>
      <c r="L204" s="3">
        <v>19</v>
      </c>
      <c r="M204" s="3">
        <v>20</v>
      </c>
      <c r="N204" s="3">
        <v>19.5</v>
      </c>
      <c r="O204" s="3">
        <v>2</v>
      </c>
      <c r="Q204" s="38">
        <f t="shared" si="8"/>
        <v>16.625</v>
      </c>
      <c r="V204" s="18">
        <v>11</v>
      </c>
    </row>
    <row r="205" spans="1:22" ht="15.75" customHeight="1">
      <c r="A205" s="13">
        <v>3</v>
      </c>
      <c r="B205" s="10">
        <v>219</v>
      </c>
      <c r="C205" s="13">
        <v>2</v>
      </c>
      <c r="E205" s="36">
        <v>21.89</v>
      </c>
      <c r="F205" s="36">
        <v>13.21</v>
      </c>
      <c r="G205" s="36">
        <v>-2.56</v>
      </c>
      <c r="H205" s="13">
        <v>83</v>
      </c>
      <c r="K205" s="12">
        <v>96</v>
      </c>
      <c r="L205" s="3">
        <v>1</v>
      </c>
      <c r="M205" s="3">
        <v>1</v>
      </c>
      <c r="N205" s="3">
        <v>11.6</v>
      </c>
      <c r="O205" s="3">
        <v>1.7</v>
      </c>
      <c r="P205" s="3">
        <v>1.3</v>
      </c>
      <c r="Q205" s="38">
        <f t="shared" si="8"/>
        <v>11.200000000000001</v>
      </c>
      <c r="V205" s="18">
        <v>11</v>
      </c>
    </row>
    <row r="206" spans="1:22" ht="15.75" customHeight="1">
      <c r="A206" s="13">
        <v>3</v>
      </c>
      <c r="B206" s="10">
        <v>296</v>
      </c>
      <c r="C206" s="13">
        <v>2</v>
      </c>
      <c r="E206" s="36">
        <v>29.04</v>
      </c>
      <c r="F206" s="36">
        <v>14.68</v>
      </c>
      <c r="G206" s="36">
        <v>-3.92</v>
      </c>
      <c r="H206" s="13">
        <v>72</v>
      </c>
      <c r="K206" s="12">
        <v>80</v>
      </c>
      <c r="L206" s="3">
        <v>1</v>
      </c>
      <c r="M206" s="3">
        <v>1</v>
      </c>
      <c r="N206" s="3">
        <v>6.6</v>
      </c>
      <c r="O206" s="3">
        <v>0.3</v>
      </c>
      <c r="Q206" s="38">
        <f t="shared" si="8"/>
        <v>6.3</v>
      </c>
      <c r="V206" s="18">
        <v>11</v>
      </c>
    </row>
    <row r="207" spans="1:22" ht="15.75" customHeight="1">
      <c r="A207" s="13">
        <v>3</v>
      </c>
      <c r="B207" s="10">
        <v>303</v>
      </c>
      <c r="C207" s="13">
        <v>2</v>
      </c>
      <c r="E207" s="36">
        <v>25.61</v>
      </c>
      <c r="F207" s="36">
        <v>15.32</v>
      </c>
      <c r="G207" s="36">
        <v>-3.59</v>
      </c>
      <c r="H207" s="13">
        <v>43</v>
      </c>
      <c r="K207" s="12">
        <v>49</v>
      </c>
      <c r="L207" s="3">
        <v>5</v>
      </c>
      <c r="M207" s="3">
        <v>20</v>
      </c>
      <c r="N207" s="3">
        <v>6.5</v>
      </c>
      <c r="O207" s="3">
        <v>-6.3</v>
      </c>
      <c r="Q207" s="38">
        <f t="shared" si="8"/>
        <v>3.2</v>
      </c>
      <c r="V207" s="18">
        <v>11</v>
      </c>
    </row>
    <row r="208" spans="1:22" ht="15.75" customHeight="1">
      <c r="A208" s="13">
        <v>3</v>
      </c>
      <c r="B208" s="10">
        <v>220</v>
      </c>
      <c r="C208" s="13">
        <v>2</v>
      </c>
      <c r="E208" s="36">
        <v>24.04</v>
      </c>
      <c r="F208" s="36">
        <v>15.57</v>
      </c>
      <c r="G208" s="36">
        <v>-2.88</v>
      </c>
      <c r="H208" s="13">
        <v>159</v>
      </c>
      <c r="K208" s="12">
        <v>183</v>
      </c>
      <c r="L208" s="3">
        <v>1</v>
      </c>
      <c r="M208" s="3">
        <v>1</v>
      </c>
      <c r="N208" s="3">
        <v>13.9</v>
      </c>
      <c r="O208" s="3">
        <v>-1.5</v>
      </c>
      <c r="Q208" s="38">
        <f t="shared" si="8"/>
        <v>15.4</v>
      </c>
      <c r="V208" s="18">
        <v>11</v>
      </c>
    </row>
    <row r="209" spans="1:22" ht="15.75" customHeight="1">
      <c r="A209" s="13">
        <v>3</v>
      </c>
      <c r="B209" s="10">
        <v>299</v>
      </c>
      <c r="C209" s="13">
        <v>2</v>
      </c>
      <c r="E209" s="36">
        <v>27.36</v>
      </c>
      <c r="F209" s="36">
        <v>16.66</v>
      </c>
      <c r="G209" s="36">
        <v>-4.21</v>
      </c>
      <c r="H209" s="13">
        <v>91</v>
      </c>
      <c r="K209" s="12">
        <v>102</v>
      </c>
      <c r="L209" s="3">
        <v>14</v>
      </c>
      <c r="M209" s="3">
        <v>15</v>
      </c>
      <c r="N209" s="3">
        <v>10.8</v>
      </c>
      <c r="O209" s="3">
        <v>0.3</v>
      </c>
      <c r="P209" s="3">
        <v>1.3</v>
      </c>
      <c r="Q209" s="38">
        <f t="shared" si="8"/>
        <v>11.100000000000001</v>
      </c>
      <c r="V209" s="18">
        <v>11</v>
      </c>
    </row>
    <row r="210" spans="1:22" ht="15.75" customHeight="1">
      <c r="A210" s="13">
        <v>3</v>
      </c>
      <c r="B210" s="10">
        <v>225</v>
      </c>
      <c r="C210" s="13">
        <v>2</v>
      </c>
      <c r="E210" s="36">
        <v>22.72</v>
      </c>
      <c r="F210" s="36">
        <v>17.41</v>
      </c>
      <c r="G210" s="36">
        <v>-2.79</v>
      </c>
      <c r="H210" s="13">
        <v>69</v>
      </c>
      <c r="K210" s="12">
        <v>76</v>
      </c>
      <c r="L210" s="3">
        <v>1</v>
      </c>
      <c r="M210" s="3">
        <v>1</v>
      </c>
      <c r="N210" s="3">
        <v>8</v>
      </c>
      <c r="O210" s="3">
        <v>-1.1</v>
      </c>
      <c r="Q210" s="38">
        <f t="shared" si="8"/>
        <v>9.1</v>
      </c>
      <c r="V210" s="18">
        <v>11</v>
      </c>
    </row>
    <row r="211" spans="1:22" ht="15.75" customHeight="1">
      <c r="A211" s="13">
        <v>3</v>
      </c>
      <c r="B211" s="10">
        <v>223</v>
      </c>
      <c r="C211" s="13">
        <v>2</v>
      </c>
      <c r="E211" s="36">
        <v>24.42</v>
      </c>
      <c r="F211" s="36">
        <v>17.82</v>
      </c>
      <c r="G211" s="36">
        <v>-3.17</v>
      </c>
      <c r="H211" s="13">
        <v>47</v>
      </c>
      <c r="K211" s="12">
        <v>51</v>
      </c>
      <c r="L211" s="3">
        <v>7.5</v>
      </c>
      <c r="M211" s="3">
        <v>15</v>
      </c>
      <c r="N211" s="3">
        <v>5.3</v>
      </c>
      <c r="O211" s="3">
        <v>-2.7</v>
      </c>
      <c r="P211" s="3">
        <v>1.3</v>
      </c>
      <c r="Q211" s="38">
        <f t="shared" si="8"/>
        <v>5.3</v>
      </c>
      <c r="V211" s="18">
        <v>11</v>
      </c>
    </row>
    <row r="212" spans="1:22" ht="15.75" customHeight="1">
      <c r="A212" s="13">
        <v>3</v>
      </c>
      <c r="B212" s="10">
        <v>301</v>
      </c>
      <c r="C212" s="13">
        <v>2</v>
      </c>
      <c r="E212" s="36">
        <v>27.85</v>
      </c>
      <c r="F212" s="36">
        <v>18.23</v>
      </c>
      <c r="G212" s="36">
        <v>-4.15</v>
      </c>
      <c r="H212" s="13">
        <v>114</v>
      </c>
      <c r="K212" s="12">
        <v>128</v>
      </c>
      <c r="L212" s="3">
        <v>1</v>
      </c>
      <c r="M212" s="3">
        <v>1</v>
      </c>
      <c r="N212" s="3">
        <v>14.25</v>
      </c>
      <c r="O212" s="3">
        <v>2</v>
      </c>
      <c r="P212" s="3">
        <v>1.3</v>
      </c>
      <c r="Q212" s="38">
        <f t="shared" si="8"/>
        <v>13.55</v>
      </c>
      <c r="V212" s="18">
        <v>11</v>
      </c>
    </row>
    <row r="213" spans="1:22" ht="15.75" customHeight="1">
      <c r="A213" s="13">
        <v>3</v>
      </c>
      <c r="B213" s="10">
        <v>224</v>
      </c>
      <c r="C213" s="13">
        <v>2</v>
      </c>
      <c r="E213" s="36">
        <v>23.27</v>
      </c>
      <c r="F213" s="36">
        <v>18.32</v>
      </c>
      <c r="G213" s="36">
        <v>-2.65</v>
      </c>
      <c r="H213" s="13">
        <v>74</v>
      </c>
      <c r="K213" s="12">
        <v>93</v>
      </c>
      <c r="M213" s="3" t="s">
        <v>26</v>
      </c>
      <c r="N213" s="3">
        <v>11.2</v>
      </c>
      <c r="Q213" s="38">
        <f aca="true" t="shared" si="9" ref="Q213:Q233">N213-O213+P213</f>
        <v>11.2</v>
      </c>
      <c r="V213" s="18">
        <v>11</v>
      </c>
    </row>
    <row r="214" spans="1:22" ht="15.75" customHeight="1">
      <c r="A214" s="13">
        <v>3</v>
      </c>
      <c r="B214" s="10">
        <v>229</v>
      </c>
      <c r="C214" s="13">
        <v>2</v>
      </c>
      <c r="E214" s="36">
        <v>20.6</v>
      </c>
      <c r="F214" s="36">
        <v>19.66</v>
      </c>
      <c r="G214" s="36">
        <v>-1.79</v>
      </c>
      <c r="H214" s="13">
        <v>33</v>
      </c>
      <c r="K214" s="12">
        <v>36</v>
      </c>
      <c r="M214" s="3" t="s">
        <v>26</v>
      </c>
      <c r="N214" s="3">
        <v>3.1</v>
      </c>
      <c r="Q214" s="38">
        <f t="shared" si="9"/>
        <v>3.1</v>
      </c>
      <c r="V214" s="18">
        <v>11</v>
      </c>
    </row>
    <row r="215" spans="1:22" ht="15.75" customHeight="1">
      <c r="A215" s="13">
        <v>3</v>
      </c>
      <c r="B215" s="10">
        <v>281</v>
      </c>
      <c r="C215" s="13">
        <v>2</v>
      </c>
      <c r="E215" s="36">
        <v>26</v>
      </c>
      <c r="F215" s="36">
        <v>20.46</v>
      </c>
      <c r="G215" s="36">
        <v>-3.94</v>
      </c>
      <c r="H215" s="13">
        <v>158</v>
      </c>
      <c r="K215" s="12">
        <v>170</v>
      </c>
      <c r="M215" s="3" t="s">
        <v>26</v>
      </c>
      <c r="N215" s="3">
        <v>16.7</v>
      </c>
      <c r="Q215" s="38">
        <f t="shared" si="9"/>
        <v>16.7</v>
      </c>
      <c r="V215" s="18">
        <v>11</v>
      </c>
    </row>
    <row r="216" spans="1:22" ht="15.75" customHeight="1">
      <c r="A216" s="13">
        <v>3</v>
      </c>
      <c r="B216" s="10">
        <v>230</v>
      </c>
      <c r="C216" s="13">
        <v>2</v>
      </c>
      <c r="E216" s="36">
        <v>23.27</v>
      </c>
      <c r="F216" s="36">
        <v>20.48</v>
      </c>
      <c r="G216" s="36">
        <v>-2.57</v>
      </c>
      <c r="H216" s="13">
        <v>43</v>
      </c>
      <c r="K216" s="12">
        <v>50</v>
      </c>
      <c r="M216" s="3" t="s">
        <v>26</v>
      </c>
      <c r="N216" s="3">
        <v>5.7</v>
      </c>
      <c r="Q216" s="38">
        <f t="shared" si="9"/>
        <v>5.7</v>
      </c>
      <c r="V216" s="18">
        <v>11</v>
      </c>
    </row>
    <row r="217" spans="1:22" ht="15.75" customHeight="1">
      <c r="A217" s="13">
        <v>3</v>
      </c>
      <c r="B217" s="10">
        <v>280</v>
      </c>
      <c r="C217" s="13">
        <v>2</v>
      </c>
      <c r="E217" s="36">
        <v>27.11</v>
      </c>
      <c r="F217" s="36">
        <v>21.56</v>
      </c>
      <c r="G217" s="36">
        <v>-4.07</v>
      </c>
      <c r="H217" s="13">
        <v>95</v>
      </c>
      <c r="K217" s="12">
        <v>97</v>
      </c>
      <c r="M217" s="3" t="s">
        <v>26</v>
      </c>
      <c r="N217" s="3">
        <v>9.7</v>
      </c>
      <c r="Q217" s="38">
        <f t="shared" si="9"/>
        <v>9.7</v>
      </c>
      <c r="V217" s="18">
        <v>11</v>
      </c>
    </row>
    <row r="218" spans="1:22" ht="15.75" customHeight="1">
      <c r="A218" s="13">
        <v>3</v>
      </c>
      <c r="B218" s="10">
        <v>232</v>
      </c>
      <c r="C218" s="13">
        <v>2</v>
      </c>
      <c r="E218" s="36">
        <v>24.66</v>
      </c>
      <c r="F218" s="36">
        <v>22.62</v>
      </c>
      <c r="G218" s="36">
        <v>-2.46</v>
      </c>
      <c r="H218" s="13">
        <v>140</v>
      </c>
      <c r="K218" s="12">
        <v>154</v>
      </c>
      <c r="M218" s="3" t="s">
        <v>26</v>
      </c>
      <c r="N218" s="3">
        <v>14.8</v>
      </c>
      <c r="Q218" s="38">
        <f t="shared" si="9"/>
        <v>14.8</v>
      </c>
      <c r="V218" s="18">
        <v>11</v>
      </c>
    </row>
    <row r="219" spans="1:22" ht="15.75" customHeight="1">
      <c r="A219" s="13">
        <v>3</v>
      </c>
      <c r="B219" s="10">
        <v>283</v>
      </c>
      <c r="C219" s="13">
        <v>2</v>
      </c>
      <c r="E219" s="36">
        <v>29.63</v>
      </c>
      <c r="F219" s="36">
        <v>22.97</v>
      </c>
      <c r="G219" s="36">
        <v>-5.02</v>
      </c>
      <c r="H219" s="13">
        <v>177</v>
      </c>
      <c r="K219" s="12">
        <v>191</v>
      </c>
      <c r="M219" s="3" t="s">
        <v>26</v>
      </c>
      <c r="N219" s="3">
        <v>18.2</v>
      </c>
      <c r="Q219" s="38">
        <f t="shared" si="9"/>
        <v>18.2</v>
      </c>
      <c r="V219" s="18">
        <v>11</v>
      </c>
    </row>
    <row r="220" spans="1:22" ht="15.75" customHeight="1">
      <c r="A220" s="13">
        <v>3</v>
      </c>
      <c r="B220" s="10">
        <v>233</v>
      </c>
      <c r="C220" s="13">
        <v>2</v>
      </c>
      <c r="E220" s="36">
        <v>21.97</v>
      </c>
      <c r="F220" s="36">
        <v>23.2</v>
      </c>
      <c r="G220" s="36">
        <v>-2.12</v>
      </c>
      <c r="H220" s="13">
        <v>197</v>
      </c>
      <c r="K220" s="12">
        <v>230</v>
      </c>
      <c r="M220" s="3" t="s">
        <v>26</v>
      </c>
      <c r="N220" s="3">
        <v>18</v>
      </c>
      <c r="Q220" s="38">
        <f t="shared" si="9"/>
        <v>18</v>
      </c>
      <c r="V220" s="18">
        <v>11</v>
      </c>
    </row>
    <row r="221" spans="1:22" ht="15.75" customHeight="1">
      <c r="A221" s="13">
        <v>3</v>
      </c>
      <c r="B221" s="10">
        <v>279</v>
      </c>
      <c r="C221" s="13">
        <v>2</v>
      </c>
      <c r="E221" s="36">
        <v>26.56</v>
      </c>
      <c r="F221" s="36">
        <v>23.51</v>
      </c>
      <c r="G221" s="36">
        <v>-4.23</v>
      </c>
      <c r="H221" s="13">
        <v>104</v>
      </c>
      <c r="K221" s="12">
        <v>114</v>
      </c>
      <c r="M221" s="3" t="s">
        <v>26</v>
      </c>
      <c r="N221" s="3">
        <v>14.7</v>
      </c>
      <c r="Q221" s="38">
        <f t="shared" si="9"/>
        <v>14.7</v>
      </c>
      <c r="V221" s="18">
        <v>11</v>
      </c>
    </row>
    <row r="222" spans="1:22" ht="15.75" customHeight="1">
      <c r="A222" s="13">
        <v>3</v>
      </c>
      <c r="B222" s="10">
        <v>284</v>
      </c>
      <c r="C222" s="13">
        <v>2</v>
      </c>
      <c r="E222" s="36">
        <v>29.7</v>
      </c>
      <c r="F222" s="36">
        <v>24.64</v>
      </c>
      <c r="G222" s="36">
        <v>-5.2</v>
      </c>
      <c r="H222" s="13">
        <v>262</v>
      </c>
      <c r="K222" s="12">
        <v>272</v>
      </c>
      <c r="M222" s="3" t="s">
        <v>26</v>
      </c>
      <c r="N222" s="3">
        <v>20.6</v>
      </c>
      <c r="Q222" s="38">
        <f t="shared" si="9"/>
        <v>20.6</v>
      </c>
      <c r="V222" s="18">
        <v>11</v>
      </c>
    </row>
    <row r="223" spans="1:22" ht="15.75" customHeight="1">
      <c r="A223" s="13">
        <v>3</v>
      </c>
      <c r="B223" s="10">
        <v>275</v>
      </c>
      <c r="C223" s="13">
        <v>2</v>
      </c>
      <c r="E223" s="36">
        <v>26.72</v>
      </c>
      <c r="F223" s="36">
        <v>28.56</v>
      </c>
      <c r="G223" s="36">
        <v>-3.97</v>
      </c>
      <c r="H223" s="13">
        <v>181</v>
      </c>
      <c r="K223" s="12">
        <v>195</v>
      </c>
      <c r="M223" s="3" t="s">
        <v>26</v>
      </c>
      <c r="N223" s="3">
        <v>18</v>
      </c>
      <c r="Q223" s="38">
        <f t="shared" si="9"/>
        <v>18</v>
      </c>
      <c r="V223" s="18">
        <v>11</v>
      </c>
    </row>
    <row r="224" spans="1:22" ht="15.75" customHeight="1">
      <c r="A224" s="13">
        <v>3</v>
      </c>
      <c r="B224" s="10">
        <v>277</v>
      </c>
      <c r="C224" s="13">
        <v>2</v>
      </c>
      <c r="E224" s="36">
        <v>25.75</v>
      </c>
      <c r="F224" s="36">
        <v>28.74</v>
      </c>
      <c r="G224" s="36">
        <v>-4.12</v>
      </c>
      <c r="H224" s="13">
        <v>126</v>
      </c>
      <c r="K224" s="12">
        <v>132</v>
      </c>
      <c r="M224" s="3" t="s">
        <v>26</v>
      </c>
      <c r="N224" s="3">
        <v>14.8</v>
      </c>
      <c r="Q224" s="38">
        <f t="shared" si="9"/>
        <v>14.8</v>
      </c>
      <c r="V224" s="18">
        <v>11</v>
      </c>
    </row>
    <row r="225" spans="1:22" ht="15.75" customHeight="1">
      <c r="A225" s="13">
        <v>3</v>
      </c>
      <c r="B225" s="10">
        <v>276</v>
      </c>
      <c r="C225" s="13">
        <v>2</v>
      </c>
      <c r="E225" s="36">
        <v>25.35</v>
      </c>
      <c r="F225" s="36">
        <v>30.08</v>
      </c>
      <c r="G225" s="36">
        <v>-3.93</v>
      </c>
      <c r="H225" s="13">
        <v>243</v>
      </c>
      <c r="K225" s="12">
        <v>260</v>
      </c>
      <c r="M225" s="3" t="s">
        <v>26</v>
      </c>
      <c r="N225" s="3">
        <v>20.9</v>
      </c>
      <c r="Q225" s="38">
        <f t="shared" si="9"/>
        <v>20.9</v>
      </c>
      <c r="R225" s="38">
        <v>8.9</v>
      </c>
      <c r="S225" s="38">
        <v>4.3</v>
      </c>
      <c r="T225" s="38">
        <v>3.9</v>
      </c>
      <c r="V225" s="18">
        <v>11</v>
      </c>
    </row>
    <row r="226" spans="1:22" ht="15.75" customHeight="1">
      <c r="A226" s="13">
        <v>3</v>
      </c>
      <c r="B226" s="10">
        <v>241</v>
      </c>
      <c r="C226" s="13">
        <v>2</v>
      </c>
      <c r="E226" s="36">
        <v>20.42</v>
      </c>
      <c r="F226" s="36">
        <v>31.34</v>
      </c>
      <c r="G226" s="36">
        <v>-2.16</v>
      </c>
      <c r="H226" s="13">
        <v>49</v>
      </c>
      <c r="K226" s="12">
        <v>56</v>
      </c>
      <c r="M226" s="3" t="s">
        <v>26</v>
      </c>
      <c r="N226" s="3">
        <v>5.8</v>
      </c>
      <c r="Q226" s="38">
        <f t="shared" si="9"/>
        <v>5.8</v>
      </c>
      <c r="V226" s="18">
        <v>11</v>
      </c>
    </row>
    <row r="227" spans="1:22" ht="15.75" customHeight="1">
      <c r="A227" s="13">
        <v>3</v>
      </c>
      <c r="B227" s="10">
        <v>239</v>
      </c>
      <c r="C227" s="13">
        <v>2</v>
      </c>
      <c r="E227" s="36">
        <v>23.52</v>
      </c>
      <c r="F227" s="36">
        <v>31.37</v>
      </c>
      <c r="G227" s="36">
        <v>-3.11</v>
      </c>
      <c r="H227" s="13">
        <v>137</v>
      </c>
      <c r="K227" s="12">
        <v>141</v>
      </c>
      <c r="M227" s="3" t="s">
        <v>26</v>
      </c>
      <c r="N227" s="3">
        <v>14.2</v>
      </c>
      <c r="Q227" s="38">
        <f t="shared" si="9"/>
        <v>14.2</v>
      </c>
      <c r="V227" s="18">
        <v>11</v>
      </c>
    </row>
    <row r="228" spans="1:22" ht="15.75" customHeight="1">
      <c r="A228" s="13">
        <v>3</v>
      </c>
      <c r="B228" s="10">
        <v>240</v>
      </c>
      <c r="C228" s="13">
        <v>2</v>
      </c>
      <c r="E228" s="36">
        <v>22.22</v>
      </c>
      <c r="F228" s="36">
        <v>31.71</v>
      </c>
      <c r="G228" s="36">
        <v>-2.73</v>
      </c>
      <c r="H228" s="13">
        <v>89</v>
      </c>
      <c r="K228" s="12">
        <v>100</v>
      </c>
      <c r="M228" s="3" t="s">
        <v>26</v>
      </c>
      <c r="N228" s="3">
        <v>10.8</v>
      </c>
      <c r="Q228" s="38">
        <f t="shared" si="9"/>
        <v>10.8</v>
      </c>
      <c r="V228" s="18">
        <v>11</v>
      </c>
    </row>
    <row r="229" spans="1:22" ht="15.75" customHeight="1">
      <c r="A229" s="13">
        <v>3</v>
      </c>
      <c r="B229" s="10">
        <v>271</v>
      </c>
      <c r="C229" s="13">
        <v>2</v>
      </c>
      <c r="E229" s="36">
        <v>27.81</v>
      </c>
      <c r="F229" s="36">
        <v>32.4</v>
      </c>
      <c r="G229" s="36">
        <v>-4.45</v>
      </c>
      <c r="H229" s="13">
        <v>184</v>
      </c>
      <c r="K229" s="12">
        <v>192</v>
      </c>
      <c r="M229" s="3" t="s">
        <v>26</v>
      </c>
      <c r="N229" s="3">
        <v>19</v>
      </c>
      <c r="Q229" s="38">
        <f t="shared" si="9"/>
        <v>19</v>
      </c>
      <c r="V229" s="18">
        <v>11</v>
      </c>
    </row>
    <row r="230" spans="1:22" ht="15.75" customHeight="1">
      <c r="A230" s="13">
        <v>3</v>
      </c>
      <c r="B230" s="10">
        <v>120</v>
      </c>
      <c r="C230" s="13">
        <v>2</v>
      </c>
      <c r="E230" s="36">
        <v>21.65</v>
      </c>
      <c r="F230" s="36">
        <v>33.79</v>
      </c>
      <c r="G230" s="36">
        <v>-2.66</v>
      </c>
      <c r="H230" s="13">
        <v>122</v>
      </c>
      <c r="K230" s="12">
        <v>131</v>
      </c>
      <c r="M230" s="3" t="s">
        <v>26</v>
      </c>
      <c r="N230" s="3">
        <v>13.9</v>
      </c>
      <c r="Q230" s="38">
        <f t="shared" si="9"/>
        <v>13.9</v>
      </c>
      <c r="V230" s="18">
        <v>11</v>
      </c>
    </row>
    <row r="231" spans="1:22" ht="15.75" customHeight="1">
      <c r="A231" s="13">
        <v>3</v>
      </c>
      <c r="B231" s="10">
        <v>268</v>
      </c>
      <c r="C231" s="13">
        <v>2</v>
      </c>
      <c r="E231" s="36">
        <v>27.18</v>
      </c>
      <c r="F231" s="36">
        <v>34.76</v>
      </c>
      <c r="G231" s="36">
        <v>-4.68</v>
      </c>
      <c r="H231" s="13">
        <v>117</v>
      </c>
      <c r="K231" s="12">
        <v>126</v>
      </c>
      <c r="M231" s="3" t="s">
        <v>26</v>
      </c>
      <c r="N231" s="3">
        <v>13.5</v>
      </c>
      <c r="Q231" s="38">
        <f t="shared" si="9"/>
        <v>13.5</v>
      </c>
      <c r="V231" s="18">
        <v>11</v>
      </c>
    </row>
    <row r="232" spans="1:22" ht="15.75" customHeight="1">
      <c r="A232" s="13">
        <v>3</v>
      </c>
      <c r="B232" s="10">
        <v>119</v>
      </c>
      <c r="C232" s="13">
        <v>2</v>
      </c>
      <c r="E232" s="36">
        <v>22.13</v>
      </c>
      <c r="F232" s="36">
        <v>35.15</v>
      </c>
      <c r="G232" s="36">
        <v>-2.74</v>
      </c>
      <c r="H232" s="13">
        <v>110</v>
      </c>
      <c r="K232" s="12">
        <v>121</v>
      </c>
      <c r="M232" s="3" t="s">
        <v>26</v>
      </c>
      <c r="N232" s="3">
        <v>13.2</v>
      </c>
      <c r="Q232" s="38">
        <f t="shared" si="9"/>
        <v>13.2</v>
      </c>
      <c r="V232" s="18">
        <v>11</v>
      </c>
    </row>
    <row r="233" spans="1:22" ht="15.75" customHeight="1">
      <c r="A233" s="13">
        <v>3</v>
      </c>
      <c r="B233" s="10">
        <v>269</v>
      </c>
      <c r="C233" s="13">
        <v>2</v>
      </c>
      <c r="E233" s="36">
        <v>28.36</v>
      </c>
      <c r="F233" s="36">
        <v>35.66</v>
      </c>
      <c r="G233" s="36">
        <v>-4.89</v>
      </c>
      <c r="H233" s="13">
        <v>96</v>
      </c>
      <c r="K233" s="12">
        <v>99</v>
      </c>
      <c r="M233" s="3" t="s">
        <v>26</v>
      </c>
      <c r="N233" s="3">
        <v>10.9</v>
      </c>
      <c r="Q233" s="38">
        <f t="shared" si="9"/>
        <v>10.9</v>
      </c>
      <c r="V233" s="18">
        <v>11</v>
      </c>
    </row>
    <row r="234" spans="1:22" ht="15.75" customHeight="1">
      <c r="A234" s="13">
        <v>3</v>
      </c>
      <c r="B234" s="10">
        <v>118</v>
      </c>
      <c r="C234" s="13">
        <v>2</v>
      </c>
      <c r="E234" s="36">
        <v>21.49</v>
      </c>
      <c r="F234" s="36">
        <v>35.82</v>
      </c>
      <c r="G234" s="36">
        <v>-2.61</v>
      </c>
      <c r="H234" s="13">
        <v>55</v>
      </c>
      <c r="K234" s="12">
        <v>58</v>
      </c>
      <c r="M234" s="3" t="s">
        <v>26</v>
      </c>
      <c r="N234" s="3">
        <v>4</v>
      </c>
      <c r="Q234" s="38">
        <f aca="true" t="shared" si="10" ref="Q234:Q303">N234-O234+P234</f>
        <v>4</v>
      </c>
      <c r="V234" s="18">
        <v>11</v>
      </c>
    </row>
    <row r="235" spans="1:22" ht="15.75" customHeight="1">
      <c r="A235" s="13">
        <v>3</v>
      </c>
      <c r="B235" s="10">
        <v>267</v>
      </c>
      <c r="C235" s="13">
        <v>2</v>
      </c>
      <c r="E235" s="36">
        <v>26.25</v>
      </c>
      <c r="F235" s="36">
        <v>36.05</v>
      </c>
      <c r="G235" s="36">
        <v>-4.68</v>
      </c>
      <c r="H235" s="13">
        <v>123</v>
      </c>
      <c r="K235" s="12">
        <v>134</v>
      </c>
      <c r="M235" s="3" t="s">
        <v>26</v>
      </c>
      <c r="N235" s="3">
        <v>15.5</v>
      </c>
      <c r="Q235" s="38">
        <f t="shared" si="10"/>
        <v>15.5</v>
      </c>
      <c r="V235" s="18">
        <v>11</v>
      </c>
    </row>
    <row r="236" spans="1:22" ht="15.75" customHeight="1">
      <c r="A236" s="13">
        <v>3</v>
      </c>
      <c r="B236" s="10">
        <v>266</v>
      </c>
      <c r="C236" s="13">
        <v>2</v>
      </c>
      <c r="E236" s="36">
        <v>23.47</v>
      </c>
      <c r="F236" s="36">
        <v>37.61</v>
      </c>
      <c r="G236" s="36">
        <v>-4.05</v>
      </c>
      <c r="H236" s="13">
        <v>229</v>
      </c>
      <c r="K236" s="12">
        <v>241</v>
      </c>
      <c r="M236" s="3" t="s">
        <v>26</v>
      </c>
      <c r="N236" s="3">
        <v>19.2</v>
      </c>
      <c r="Q236" s="38">
        <f t="shared" si="10"/>
        <v>19.2</v>
      </c>
      <c r="R236" s="38">
        <v>7.5</v>
      </c>
      <c r="S236" s="38">
        <v>4</v>
      </c>
      <c r="T236" s="38">
        <v>3.8</v>
      </c>
      <c r="V236" s="18">
        <v>11</v>
      </c>
    </row>
    <row r="237" spans="1:22" ht="15.75" customHeight="1">
      <c r="A237" s="13">
        <v>3</v>
      </c>
      <c r="B237" s="10">
        <v>117</v>
      </c>
      <c r="C237" s="13">
        <v>2</v>
      </c>
      <c r="E237" s="36">
        <v>20.92</v>
      </c>
      <c r="F237" s="36">
        <v>38.27</v>
      </c>
      <c r="G237" s="36">
        <v>-2.5</v>
      </c>
      <c r="H237" s="13">
        <v>65</v>
      </c>
      <c r="K237" s="12">
        <v>72</v>
      </c>
      <c r="M237" s="3" t="s">
        <v>26</v>
      </c>
      <c r="N237" s="3">
        <v>6.9</v>
      </c>
      <c r="Q237" s="38">
        <f t="shared" si="10"/>
        <v>6.9</v>
      </c>
      <c r="V237" s="18">
        <v>11</v>
      </c>
    </row>
    <row r="238" spans="1:22" ht="15.75" customHeight="1">
      <c r="A238" s="13">
        <v>3</v>
      </c>
      <c r="B238" s="10">
        <v>265</v>
      </c>
      <c r="C238" s="13">
        <v>2</v>
      </c>
      <c r="E238" s="36">
        <v>27.38</v>
      </c>
      <c r="F238" s="36">
        <v>39.37</v>
      </c>
      <c r="G238" s="36">
        <v>-4.91</v>
      </c>
      <c r="H238" s="13">
        <v>194</v>
      </c>
      <c r="K238" s="12">
        <v>202</v>
      </c>
      <c r="M238" s="3" t="s">
        <v>26</v>
      </c>
      <c r="N238" s="3">
        <v>17</v>
      </c>
      <c r="Q238" s="38">
        <f t="shared" si="10"/>
        <v>17</v>
      </c>
      <c r="V238" s="18">
        <v>11</v>
      </c>
    </row>
    <row r="239" spans="1:22" ht="15.75" customHeight="1">
      <c r="A239" s="13">
        <v>3</v>
      </c>
      <c r="B239" s="10">
        <v>263</v>
      </c>
      <c r="C239" s="13">
        <v>2</v>
      </c>
      <c r="E239" s="36">
        <v>25.66</v>
      </c>
      <c r="F239" s="36">
        <v>41.63</v>
      </c>
      <c r="G239" s="36">
        <v>-4.69</v>
      </c>
      <c r="H239" s="13">
        <v>136</v>
      </c>
      <c r="K239" s="12">
        <v>153</v>
      </c>
      <c r="M239" s="3" t="s">
        <v>26</v>
      </c>
      <c r="N239" s="3">
        <v>17.9</v>
      </c>
      <c r="Q239" s="38">
        <f t="shared" si="10"/>
        <v>17.9</v>
      </c>
      <c r="V239" s="18">
        <v>11</v>
      </c>
    </row>
    <row r="240" spans="1:22" ht="15.75" customHeight="1">
      <c r="A240" s="13">
        <v>3</v>
      </c>
      <c r="B240" s="10">
        <v>259</v>
      </c>
      <c r="C240" s="13">
        <v>2</v>
      </c>
      <c r="E240" s="36">
        <v>21.22</v>
      </c>
      <c r="F240" s="36">
        <v>43.67</v>
      </c>
      <c r="G240" s="36">
        <v>-4.21</v>
      </c>
      <c r="H240" s="13">
        <v>227</v>
      </c>
      <c r="K240" s="12">
        <v>240</v>
      </c>
      <c r="M240" s="3" t="s">
        <v>26</v>
      </c>
      <c r="N240" s="3">
        <v>20.6</v>
      </c>
      <c r="Q240" s="38">
        <f t="shared" si="10"/>
        <v>20.6</v>
      </c>
      <c r="V240" s="18">
        <v>11</v>
      </c>
    </row>
    <row r="241" spans="1:22" ht="15.75" customHeight="1">
      <c r="A241" s="13">
        <v>3</v>
      </c>
      <c r="B241" s="10">
        <v>261</v>
      </c>
      <c r="C241" s="13">
        <v>2</v>
      </c>
      <c r="E241" s="36">
        <v>22.91</v>
      </c>
      <c r="F241" s="36">
        <v>44.2</v>
      </c>
      <c r="G241" s="36">
        <v>-4.46</v>
      </c>
      <c r="H241" s="13">
        <v>106</v>
      </c>
      <c r="K241" s="12">
        <v>112</v>
      </c>
      <c r="M241" s="3" t="s">
        <v>26</v>
      </c>
      <c r="N241" s="3">
        <v>11.6</v>
      </c>
      <c r="Q241" s="38">
        <f t="shared" si="10"/>
        <v>11.6</v>
      </c>
      <c r="V241" s="18">
        <v>11</v>
      </c>
    </row>
    <row r="242" spans="1:22" ht="15.75" customHeight="1">
      <c r="A242" s="13">
        <v>3</v>
      </c>
      <c r="B242" s="10">
        <v>389</v>
      </c>
      <c r="C242" s="13">
        <v>2</v>
      </c>
      <c r="E242" s="36">
        <v>28.4</v>
      </c>
      <c r="F242" s="36">
        <v>45.63</v>
      </c>
      <c r="G242" s="36">
        <v>-5.17</v>
      </c>
      <c r="H242" s="13">
        <v>283</v>
      </c>
      <c r="K242" s="12">
        <v>291</v>
      </c>
      <c r="M242" s="3" t="s">
        <v>26</v>
      </c>
      <c r="N242" s="3">
        <v>22.2</v>
      </c>
      <c r="Q242" s="38">
        <f aca="true" t="shared" si="11" ref="Q242:Q248">N242-O242+P242</f>
        <v>22.2</v>
      </c>
      <c r="V242" s="18">
        <v>11</v>
      </c>
    </row>
    <row r="243" spans="1:22" ht="15.75" customHeight="1">
      <c r="A243" s="13">
        <v>3</v>
      </c>
      <c r="B243" s="10">
        <v>255</v>
      </c>
      <c r="C243" s="13">
        <v>2</v>
      </c>
      <c r="E243" s="36">
        <v>26.95</v>
      </c>
      <c r="F243" s="36">
        <v>45.83</v>
      </c>
      <c r="G243" s="36">
        <v>-5.09</v>
      </c>
      <c r="H243" s="13">
        <v>191</v>
      </c>
      <c r="K243" s="12">
        <v>198</v>
      </c>
      <c r="M243" s="3" t="s">
        <v>26</v>
      </c>
      <c r="N243" s="3">
        <v>20.3</v>
      </c>
      <c r="Q243" s="38">
        <f t="shared" si="11"/>
        <v>20.3</v>
      </c>
      <c r="V243" s="18">
        <v>11</v>
      </c>
    </row>
    <row r="244" spans="1:22" ht="15.75" customHeight="1">
      <c r="A244" s="13">
        <v>3</v>
      </c>
      <c r="B244" s="10">
        <v>256</v>
      </c>
      <c r="C244" s="13">
        <v>2</v>
      </c>
      <c r="E244" s="36">
        <v>24.95</v>
      </c>
      <c r="F244" s="36">
        <v>46.8</v>
      </c>
      <c r="G244" s="36">
        <v>-4.78</v>
      </c>
      <c r="H244" s="13">
        <v>205</v>
      </c>
      <c r="K244" s="12">
        <v>214</v>
      </c>
      <c r="M244" s="3" t="s">
        <v>26</v>
      </c>
      <c r="N244" s="3">
        <v>19.5</v>
      </c>
      <c r="Q244" s="38">
        <f t="shared" si="11"/>
        <v>19.5</v>
      </c>
      <c r="V244" s="18">
        <v>11</v>
      </c>
    </row>
    <row r="245" spans="1:22" ht="15.75" customHeight="1">
      <c r="A245" s="13">
        <v>3</v>
      </c>
      <c r="B245" s="10">
        <v>257</v>
      </c>
      <c r="C245" s="13">
        <v>2</v>
      </c>
      <c r="E245" s="36">
        <v>21.43</v>
      </c>
      <c r="F245" s="36">
        <v>47.58</v>
      </c>
      <c r="G245" s="36">
        <v>-4.42</v>
      </c>
      <c r="H245" s="13">
        <v>173</v>
      </c>
      <c r="K245" s="12">
        <v>184</v>
      </c>
      <c r="M245" s="3" t="s">
        <v>26</v>
      </c>
      <c r="N245" s="3">
        <v>19.7</v>
      </c>
      <c r="Q245" s="38">
        <f t="shared" si="11"/>
        <v>19.7</v>
      </c>
      <c r="V245" s="18">
        <v>11</v>
      </c>
    </row>
    <row r="246" spans="1:22" ht="15.75" customHeight="1">
      <c r="A246" s="13">
        <v>3</v>
      </c>
      <c r="B246" s="10">
        <v>253</v>
      </c>
      <c r="C246" s="13">
        <v>2</v>
      </c>
      <c r="E246" s="36">
        <v>24.27</v>
      </c>
      <c r="F246" s="36">
        <v>48.44</v>
      </c>
      <c r="G246" s="36">
        <v>-4.71</v>
      </c>
      <c r="H246" s="13">
        <v>175</v>
      </c>
      <c r="K246" s="12">
        <v>181</v>
      </c>
      <c r="M246" s="3" t="s">
        <v>26</v>
      </c>
      <c r="N246" s="3">
        <v>18.5</v>
      </c>
      <c r="Q246" s="38">
        <f t="shared" si="11"/>
        <v>18.5</v>
      </c>
      <c r="V246" s="18">
        <v>11</v>
      </c>
    </row>
    <row r="247" spans="1:22" ht="15.75" customHeight="1">
      <c r="A247" s="13">
        <v>3</v>
      </c>
      <c r="B247" s="10">
        <v>251</v>
      </c>
      <c r="C247" s="13">
        <v>2</v>
      </c>
      <c r="E247" s="36">
        <v>20.04</v>
      </c>
      <c r="F247" s="36">
        <v>49.15</v>
      </c>
      <c r="G247" s="36">
        <v>-4.4</v>
      </c>
      <c r="H247" s="13">
        <v>222</v>
      </c>
      <c r="K247" s="12">
        <v>230</v>
      </c>
      <c r="M247" s="3" t="s">
        <v>26</v>
      </c>
      <c r="N247" s="3">
        <v>20.4</v>
      </c>
      <c r="Q247" s="38">
        <f t="shared" si="11"/>
        <v>20.4</v>
      </c>
      <c r="V247" s="18">
        <v>11</v>
      </c>
    </row>
    <row r="248" spans="1:22" ht="15.75" customHeight="1">
      <c r="A248" s="13">
        <v>3</v>
      </c>
      <c r="B248" s="10">
        <v>252</v>
      </c>
      <c r="C248" s="13">
        <v>2</v>
      </c>
      <c r="E248" s="36">
        <v>22.51</v>
      </c>
      <c r="F248" s="36">
        <v>49.26</v>
      </c>
      <c r="G248" s="36">
        <v>-4.61</v>
      </c>
      <c r="H248" s="13">
        <v>189</v>
      </c>
      <c r="K248" s="12">
        <v>201</v>
      </c>
      <c r="M248" s="3" t="s">
        <v>26</v>
      </c>
      <c r="N248" s="3">
        <v>18.9</v>
      </c>
      <c r="Q248" s="38">
        <f t="shared" si="11"/>
        <v>18.9</v>
      </c>
      <c r="V248" s="18">
        <v>11</v>
      </c>
    </row>
    <row r="249" spans="1:22" ht="15.75" customHeight="1">
      <c r="A249" s="13">
        <v>4</v>
      </c>
      <c r="B249" s="10">
        <v>317</v>
      </c>
      <c r="C249" s="13">
        <v>2</v>
      </c>
      <c r="E249" s="36">
        <v>31.51</v>
      </c>
      <c r="F249" s="36">
        <v>0.27</v>
      </c>
      <c r="G249" s="36">
        <v>-3.58</v>
      </c>
      <c r="H249" s="13">
        <v>145</v>
      </c>
      <c r="K249" s="12">
        <v>167</v>
      </c>
      <c r="M249" s="3" t="s">
        <v>26</v>
      </c>
      <c r="N249" s="3">
        <v>15.6</v>
      </c>
      <c r="Q249" s="38">
        <f t="shared" si="10"/>
        <v>15.6</v>
      </c>
      <c r="V249" s="18">
        <v>11</v>
      </c>
    </row>
    <row r="250" spans="1:22" ht="15.75" customHeight="1">
      <c r="A250" s="13">
        <v>4</v>
      </c>
      <c r="B250" s="10">
        <v>319</v>
      </c>
      <c r="C250" s="13">
        <v>2</v>
      </c>
      <c r="E250" s="36">
        <v>32.76</v>
      </c>
      <c r="F250" s="36">
        <v>1.11</v>
      </c>
      <c r="G250" s="36">
        <v>-3.78</v>
      </c>
      <c r="H250" s="13">
        <v>49</v>
      </c>
      <c r="K250" s="12">
        <v>56</v>
      </c>
      <c r="M250" s="3" t="s">
        <v>26</v>
      </c>
      <c r="N250" s="3">
        <v>6</v>
      </c>
      <c r="Q250" s="38">
        <f t="shared" si="10"/>
        <v>6</v>
      </c>
      <c r="V250" s="18">
        <v>11</v>
      </c>
    </row>
    <row r="251" spans="1:22" ht="15.75" customHeight="1">
      <c r="A251" s="13">
        <v>4</v>
      </c>
      <c r="B251" s="10">
        <v>323</v>
      </c>
      <c r="C251" s="13">
        <v>2</v>
      </c>
      <c r="E251" s="36">
        <v>35.06</v>
      </c>
      <c r="F251" s="36">
        <v>1.55</v>
      </c>
      <c r="G251" s="36">
        <v>-3.76</v>
      </c>
      <c r="H251" s="13">
        <v>65</v>
      </c>
      <c r="K251" s="12">
        <v>69</v>
      </c>
      <c r="M251" s="3" t="s">
        <v>26</v>
      </c>
      <c r="N251" s="3">
        <v>5.7</v>
      </c>
      <c r="Q251" s="38">
        <f t="shared" si="10"/>
        <v>5.7</v>
      </c>
      <c r="V251" s="18">
        <v>11</v>
      </c>
    </row>
    <row r="252" spans="1:22" ht="15.75" customHeight="1">
      <c r="A252" s="13">
        <v>4</v>
      </c>
      <c r="B252" s="10">
        <v>318</v>
      </c>
      <c r="C252" s="13">
        <v>2</v>
      </c>
      <c r="E252" s="36">
        <v>30.99</v>
      </c>
      <c r="F252" s="36">
        <v>2.24</v>
      </c>
      <c r="G252" s="36">
        <v>-3.68</v>
      </c>
      <c r="H252" s="13">
        <v>28</v>
      </c>
      <c r="K252" s="12">
        <v>33</v>
      </c>
      <c r="M252" s="3" t="s">
        <v>26</v>
      </c>
      <c r="N252" s="3">
        <v>2.9</v>
      </c>
      <c r="Q252" s="38">
        <f t="shared" si="10"/>
        <v>2.9</v>
      </c>
      <c r="V252" s="18">
        <v>11</v>
      </c>
    </row>
    <row r="253" spans="1:22" ht="15.75" customHeight="1">
      <c r="A253" s="13">
        <v>4</v>
      </c>
      <c r="B253" s="10">
        <v>320</v>
      </c>
      <c r="C253" s="13">
        <v>2</v>
      </c>
      <c r="E253" s="36">
        <v>33.27</v>
      </c>
      <c r="F253" s="36">
        <v>2.9</v>
      </c>
      <c r="G253" s="36">
        <v>-3.81</v>
      </c>
      <c r="H253" s="13">
        <v>45</v>
      </c>
      <c r="K253" s="12">
        <v>52</v>
      </c>
      <c r="M253" s="3" t="s">
        <v>26</v>
      </c>
      <c r="N253" s="3">
        <v>4.9</v>
      </c>
      <c r="Q253" s="38">
        <f t="shared" si="10"/>
        <v>4.9</v>
      </c>
      <c r="V253" s="18">
        <v>11</v>
      </c>
    </row>
    <row r="254" spans="1:22" ht="15.75" customHeight="1">
      <c r="A254" s="13">
        <v>4</v>
      </c>
      <c r="B254" s="10">
        <v>325</v>
      </c>
      <c r="C254" s="13">
        <v>2</v>
      </c>
      <c r="E254" s="36">
        <v>39.26</v>
      </c>
      <c r="F254" s="36">
        <v>4.36</v>
      </c>
      <c r="G254" s="36">
        <v>-4.91</v>
      </c>
      <c r="H254" s="13">
        <v>46</v>
      </c>
      <c r="K254" s="12">
        <v>49</v>
      </c>
      <c r="M254" s="3" t="s">
        <v>26</v>
      </c>
      <c r="N254" s="3">
        <v>4.5</v>
      </c>
      <c r="Q254" s="38">
        <f t="shared" si="10"/>
        <v>4.5</v>
      </c>
      <c r="V254" s="18">
        <v>11</v>
      </c>
    </row>
    <row r="255" spans="1:22" ht="15.75" customHeight="1">
      <c r="A255" s="13">
        <v>4</v>
      </c>
      <c r="B255" s="10">
        <v>324</v>
      </c>
      <c r="C255" s="13">
        <v>2</v>
      </c>
      <c r="E255" s="36">
        <v>37.14</v>
      </c>
      <c r="F255" s="36">
        <v>4.37</v>
      </c>
      <c r="G255" s="36">
        <v>-3.72</v>
      </c>
      <c r="H255" s="13">
        <v>209</v>
      </c>
      <c r="K255" s="12">
        <v>227</v>
      </c>
      <c r="M255" s="3" t="s">
        <v>26</v>
      </c>
      <c r="N255" s="3">
        <v>16.4</v>
      </c>
      <c r="Q255" s="38">
        <f t="shared" si="10"/>
        <v>16.4</v>
      </c>
      <c r="V255" s="18">
        <v>11</v>
      </c>
    </row>
    <row r="256" spans="1:22" ht="15.75" customHeight="1">
      <c r="A256" s="13">
        <v>4</v>
      </c>
      <c r="B256" s="10">
        <v>321</v>
      </c>
      <c r="C256" s="13">
        <v>2</v>
      </c>
      <c r="E256" s="36">
        <v>33.33</v>
      </c>
      <c r="F256" s="36">
        <v>4.63</v>
      </c>
      <c r="G256" s="36">
        <v>-3.81</v>
      </c>
      <c r="H256" s="13">
        <v>121</v>
      </c>
      <c r="K256" s="12">
        <v>136</v>
      </c>
      <c r="M256" s="3" t="s">
        <v>26</v>
      </c>
      <c r="N256" s="3">
        <v>14.1</v>
      </c>
      <c r="Q256" s="38">
        <f t="shared" si="10"/>
        <v>14.1</v>
      </c>
      <c r="V256" s="18">
        <v>11</v>
      </c>
    </row>
    <row r="257" spans="1:22" ht="15.75" customHeight="1">
      <c r="A257" s="13">
        <v>4</v>
      </c>
      <c r="B257" s="10">
        <v>314</v>
      </c>
      <c r="C257" s="13">
        <v>2</v>
      </c>
      <c r="E257" s="36">
        <v>30.92</v>
      </c>
      <c r="F257" s="36">
        <v>4.67</v>
      </c>
      <c r="G257" s="36">
        <v>-3.55</v>
      </c>
      <c r="H257" s="13">
        <v>56</v>
      </c>
      <c r="K257" s="12">
        <v>62</v>
      </c>
      <c r="M257" s="3" t="s">
        <v>26</v>
      </c>
      <c r="N257" s="3">
        <v>6.3</v>
      </c>
      <c r="Q257" s="38">
        <f t="shared" si="10"/>
        <v>6.3</v>
      </c>
      <c r="V257" s="18">
        <v>11</v>
      </c>
    </row>
    <row r="258" spans="1:22" ht="15.75" customHeight="1">
      <c r="A258" s="13">
        <v>4</v>
      </c>
      <c r="B258" s="10">
        <v>313</v>
      </c>
      <c r="C258" s="13">
        <v>2</v>
      </c>
      <c r="E258" s="36">
        <v>31.19</v>
      </c>
      <c r="F258" s="36">
        <v>6.53</v>
      </c>
      <c r="G258" s="36">
        <v>-3.8</v>
      </c>
      <c r="H258" s="13">
        <v>91</v>
      </c>
      <c r="K258" s="12">
        <v>108</v>
      </c>
      <c r="M258" s="3" t="s">
        <v>26</v>
      </c>
      <c r="N258" s="3">
        <v>10.9</v>
      </c>
      <c r="Q258" s="38">
        <f t="shared" si="10"/>
        <v>10.9</v>
      </c>
      <c r="V258" s="18">
        <v>11</v>
      </c>
    </row>
    <row r="259" spans="1:22" ht="15.75" customHeight="1">
      <c r="A259" s="13">
        <v>4</v>
      </c>
      <c r="B259" s="10">
        <v>338</v>
      </c>
      <c r="C259" s="13">
        <v>2</v>
      </c>
      <c r="E259" s="36">
        <v>39.12</v>
      </c>
      <c r="F259" s="36">
        <v>6.56</v>
      </c>
      <c r="G259" s="36">
        <v>-4.8</v>
      </c>
      <c r="H259" s="13">
        <v>133</v>
      </c>
      <c r="K259" s="12">
        <v>143</v>
      </c>
      <c r="M259" s="3" t="s">
        <v>26</v>
      </c>
      <c r="N259" s="3">
        <v>14.4</v>
      </c>
      <c r="Q259" s="38">
        <f t="shared" si="10"/>
        <v>14.4</v>
      </c>
      <c r="V259" s="18">
        <v>11</v>
      </c>
    </row>
    <row r="260" spans="1:22" ht="15.75" customHeight="1">
      <c r="A260" s="13">
        <v>4</v>
      </c>
      <c r="B260" s="10">
        <v>312</v>
      </c>
      <c r="C260" s="13">
        <v>2</v>
      </c>
      <c r="E260" s="36">
        <v>32.26</v>
      </c>
      <c r="F260" s="36">
        <v>7.06</v>
      </c>
      <c r="G260" s="36">
        <v>-3.67</v>
      </c>
      <c r="H260" s="13">
        <v>61</v>
      </c>
      <c r="K260" s="12">
        <v>67</v>
      </c>
      <c r="M260" s="3" t="s">
        <v>26</v>
      </c>
      <c r="N260" s="3">
        <v>7</v>
      </c>
      <c r="Q260" s="38">
        <f t="shared" si="10"/>
        <v>7</v>
      </c>
      <c r="V260" s="18">
        <v>11</v>
      </c>
    </row>
    <row r="261" spans="1:22" ht="15.75" customHeight="1">
      <c r="A261" s="13">
        <v>4</v>
      </c>
      <c r="B261" s="10">
        <v>311</v>
      </c>
      <c r="C261" s="13">
        <v>2</v>
      </c>
      <c r="E261" s="36">
        <v>35.67</v>
      </c>
      <c r="F261" s="36">
        <v>7.38</v>
      </c>
      <c r="G261" s="36">
        <v>-3.74</v>
      </c>
      <c r="H261" s="13">
        <v>149</v>
      </c>
      <c r="K261" s="12">
        <v>156</v>
      </c>
      <c r="M261" s="3" t="s">
        <v>26</v>
      </c>
      <c r="N261" s="3">
        <v>15.8</v>
      </c>
      <c r="Q261" s="38">
        <f t="shared" si="10"/>
        <v>15.8</v>
      </c>
      <c r="V261" s="18">
        <v>11</v>
      </c>
    </row>
    <row r="262" spans="1:22" ht="15.75" customHeight="1">
      <c r="A262" s="13">
        <v>4</v>
      </c>
      <c r="B262" s="10">
        <v>339</v>
      </c>
      <c r="C262" s="13">
        <v>2</v>
      </c>
      <c r="E262" s="36">
        <v>37.6</v>
      </c>
      <c r="F262" s="36">
        <v>8.15</v>
      </c>
      <c r="G262" s="36">
        <v>-4.26</v>
      </c>
      <c r="H262" s="13">
        <v>161</v>
      </c>
      <c r="K262" s="12">
        <v>170</v>
      </c>
      <c r="M262" s="3" t="s">
        <v>26</v>
      </c>
      <c r="N262" s="3">
        <v>15.6</v>
      </c>
      <c r="Q262" s="38">
        <f t="shared" si="10"/>
        <v>15.6</v>
      </c>
      <c r="V262" s="18">
        <v>11</v>
      </c>
    </row>
    <row r="263" spans="1:22" ht="15.75" customHeight="1">
      <c r="A263" s="13">
        <v>4</v>
      </c>
      <c r="B263" s="10">
        <v>306</v>
      </c>
      <c r="C263" s="13">
        <v>2</v>
      </c>
      <c r="E263" s="36">
        <v>30.93</v>
      </c>
      <c r="F263" s="36">
        <v>8.75</v>
      </c>
      <c r="G263" s="36">
        <v>-3.55</v>
      </c>
      <c r="H263" s="13">
        <v>185</v>
      </c>
      <c r="K263" s="12">
        <v>205</v>
      </c>
      <c r="M263" s="3" t="s">
        <v>26</v>
      </c>
      <c r="N263" s="3">
        <v>17.1</v>
      </c>
      <c r="Q263" s="38">
        <f t="shared" si="10"/>
        <v>17.1</v>
      </c>
      <c r="V263" s="18">
        <v>11</v>
      </c>
    </row>
    <row r="264" spans="1:22" ht="15.75" customHeight="1">
      <c r="A264" s="13">
        <v>4</v>
      </c>
      <c r="B264" s="10">
        <v>310</v>
      </c>
      <c r="C264" s="13">
        <v>2</v>
      </c>
      <c r="E264" s="36">
        <v>35.71</v>
      </c>
      <c r="F264" s="36">
        <v>9.62</v>
      </c>
      <c r="G264" s="36">
        <v>-4.09</v>
      </c>
      <c r="H264" s="13">
        <v>134</v>
      </c>
      <c r="K264" s="12">
        <v>141</v>
      </c>
      <c r="M264" s="3" t="s">
        <v>26</v>
      </c>
      <c r="N264" s="3">
        <v>14</v>
      </c>
      <c r="Q264" s="38">
        <f t="shared" si="10"/>
        <v>14</v>
      </c>
      <c r="V264" s="18">
        <v>11</v>
      </c>
    </row>
    <row r="265" spans="1:22" ht="15.75" customHeight="1">
      <c r="A265" s="13">
        <v>4</v>
      </c>
      <c r="B265" s="10">
        <v>307</v>
      </c>
      <c r="C265" s="13">
        <v>2</v>
      </c>
      <c r="E265" s="36">
        <v>32.73</v>
      </c>
      <c r="F265" s="36">
        <v>10.01</v>
      </c>
      <c r="G265" s="36">
        <v>-3.92</v>
      </c>
      <c r="H265" s="13">
        <v>127</v>
      </c>
      <c r="K265" s="12">
        <v>133</v>
      </c>
      <c r="M265" s="3" t="s">
        <v>26</v>
      </c>
      <c r="N265" s="3">
        <v>13.9</v>
      </c>
      <c r="Q265" s="38">
        <f t="shared" si="10"/>
        <v>13.9</v>
      </c>
      <c r="V265" s="18">
        <v>11</v>
      </c>
    </row>
    <row r="266" spans="1:22" ht="15.75" customHeight="1">
      <c r="A266" s="13">
        <v>4</v>
      </c>
      <c r="B266" s="10">
        <v>340</v>
      </c>
      <c r="C266" s="13">
        <v>2</v>
      </c>
      <c r="E266" s="36">
        <v>38.97</v>
      </c>
      <c r="F266" s="36">
        <v>10.5</v>
      </c>
      <c r="G266" s="36">
        <v>-4.28</v>
      </c>
      <c r="H266" s="13">
        <v>95</v>
      </c>
      <c r="K266" s="12">
        <v>107</v>
      </c>
      <c r="M266" s="3" t="s">
        <v>26</v>
      </c>
      <c r="N266" s="3">
        <v>12.1</v>
      </c>
      <c r="Q266" s="38">
        <f t="shared" si="10"/>
        <v>12.1</v>
      </c>
      <c r="V266" s="18">
        <v>11</v>
      </c>
    </row>
    <row r="267" spans="1:22" ht="15.75" customHeight="1">
      <c r="A267" s="13">
        <v>4</v>
      </c>
      <c r="B267" s="10">
        <v>305</v>
      </c>
      <c r="C267" s="13">
        <v>2</v>
      </c>
      <c r="E267" s="36">
        <v>31.47</v>
      </c>
      <c r="F267" s="36">
        <v>11.42</v>
      </c>
      <c r="G267" s="36">
        <v>-3.77</v>
      </c>
      <c r="H267" s="13">
        <v>127</v>
      </c>
      <c r="K267" s="12">
        <v>140</v>
      </c>
      <c r="M267" s="3" t="s">
        <v>26</v>
      </c>
      <c r="N267" s="3">
        <v>14.6</v>
      </c>
      <c r="Q267" s="38">
        <f t="shared" si="10"/>
        <v>14.6</v>
      </c>
      <c r="R267" s="38">
        <v>8.5</v>
      </c>
      <c r="S267" s="38">
        <v>2.45</v>
      </c>
      <c r="T267" s="38">
        <v>2.1</v>
      </c>
      <c r="V267" s="18">
        <v>11</v>
      </c>
    </row>
    <row r="268" spans="1:22" ht="15.75" customHeight="1">
      <c r="A268" s="13">
        <v>4</v>
      </c>
      <c r="B268" s="10">
        <v>308</v>
      </c>
      <c r="C268" s="13">
        <v>2</v>
      </c>
      <c r="E268" s="36">
        <v>33.74</v>
      </c>
      <c r="F268" s="36">
        <v>11.51</v>
      </c>
      <c r="G268" s="36">
        <v>-4.14</v>
      </c>
      <c r="H268" s="13">
        <v>197</v>
      </c>
      <c r="K268" s="12">
        <v>209</v>
      </c>
      <c r="M268" s="3" t="s">
        <v>26</v>
      </c>
      <c r="N268" s="3">
        <v>15.7</v>
      </c>
      <c r="Q268" s="38">
        <f t="shared" si="10"/>
        <v>15.7</v>
      </c>
      <c r="V268" s="18">
        <v>11</v>
      </c>
    </row>
    <row r="269" spans="1:22" ht="15.75" customHeight="1">
      <c r="A269" s="13">
        <v>4</v>
      </c>
      <c r="B269" s="10">
        <v>309</v>
      </c>
      <c r="C269" s="13">
        <v>2</v>
      </c>
      <c r="E269" s="36">
        <v>36.58</v>
      </c>
      <c r="F269" s="36">
        <v>12.07</v>
      </c>
      <c r="G269" s="36">
        <v>-4.47</v>
      </c>
      <c r="H269" s="13">
        <v>145</v>
      </c>
      <c r="K269" s="12">
        <v>158</v>
      </c>
      <c r="M269" s="3" t="s">
        <v>26</v>
      </c>
      <c r="N269" s="3">
        <v>13.6</v>
      </c>
      <c r="Q269" s="38">
        <f t="shared" si="10"/>
        <v>13.6</v>
      </c>
      <c r="V269" s="18">
        <v>11</v>
      </c>
    </row>
    <row r="270" spans="1:22" ht="15.75" customHeight="1">
      <c r="A270" s="13">
        <v>4</v>
      </c>
      <c r="B270" s="10">
        <v>351</v>
      </c>
      <c r="C270" s="13">
        <v>2</v>
      </c>
      <c r="E270" s="36">
        <v>37.62</v>
      </c>
      <c r="F270" s="36">
        <v>13.82</v>
      </c>
      <c r="G270" s="36">
        <v>-4.31</v>
      </c>
      <c r="H270" s="13">
        <v>238</v>
      </c>
      <c r="K270" s="12">
        <v>258</v>
      </c>
      <c r="M270" s="3" t="s">
        <v>26</v>
      </c>
      <c r="N270" s="3">
        <v>20</v>
      </c>
      <c r="Q270" s="38">
        <f t="shared" si="10"/>
        <v>20</v>
      </c>
      <c r="V270" s="18">
        <v>11</v>
      </c>
    </row>
    <row r="271" spans="1:22" ht="15.75" customHeight="1">
      <c r="A271" s="13">
        <v>4</v>
      </c>
      <c r="B271" s="10">
        <v>295</v>
      </c>
      <c r="C271" s="13">
        <v>2</v>
      </c>
      <c r="E271" s="36">
        <v>30.64</v>
      </c>
      <c r="F271" s="36">
        <v>14.38</v>
      </c>
      <c r="G271" s="36">
        <v>-4.12</v>
      </c>
      <c r="H271" s="13">
        <v>126</v>
      </c>
      <c r="K271" s="12">
        <v>143</v>
      </c>
      <c r="M271" s="3" t="s">
        <v>26</v>
      </c>
      <c r="N271" s="3">
        <v>14.1</v>
      </c>
      <c r="Q271" s="38">
        <f t="shared" si="10"/>
        <v>14.1</v>
      </c>
      <c r="V271" s="18">
        <v>11</v>
      </c>
    </row>
    <row r="272" spans="1:22" ht="15.75" customHeight="1">
      <c r="A272" s="13">
        <v>4</v>
      </c>
      <c r="B272" s="10">
        <v>293</v>
      </c>
      <c r="C272" s="13">
        <v>2</v>
      </c>
      <c r="E272" s="36">
        <v>33.94</v>
      </c>
      <c r="F272" s="36">
        <v>15.77</v>
      </c>
      <c r="G272" s="36">
        <v>-4.57</v>
      </c>
      <c r="H272" s="13">
        <v>296</v>
      </c>
      <c r="K272" s="12">
        <v>310</v>
      </c>
      <c r="M272" s="3" t="s">
        <v>26</v>
      </c>
      <c r="N272" s="3">
        <v>19.4</v>
      </c>
      <c r="Q272" s="38">
        <f t="shared" si="10"/>
        <v>19.4</v>
      </c>
      <c r="V272" s="18">
        <v>11</v>
      </c>
    </row>
    <row r="273" spans="1:22" ht="15.75" customHeight="1">
      <c r="A273" s="13">
        <v>4</v>
      </c>
      <c r="B273" s="10">
        <v>292</v>
      </c>
      <c r="C273" s="13">
        <v>2</v>
      </c>
      <c r="E273" s="36">
        <v>31.8</v>
      </c>
      <c r="F273" s="36">
        <v>17.23</v>
      </c>
      <c r="G273" s="36">
        <v>-4.72</v>
      </c>
      <c r="H273" s="13">
        <v>103</v>
      </c>
      <c r="K273" s="12">
        <v>114</v>
      </c>
      <c r="M273" s="3" t="s">
        <v>26</v>
      </c>
      <c r="N273" s="3">
        <v>13.1</v>
      </c>
      <c r="Q273" s="38">
        <f t="shared" si="10"/>
        <v>13.1</v>
      </c>
      <c r="V273" s="18">
        <v>11</v>
      </c>
    </row>
    <row r="274" spans="1:22" ht="15.75" customHeight="1">
      <c r="A274" s="13">
        <v>4</v>
      </c>
      <c r="B274" s="10">
        <v>291</v>
      </c>
      <c r="C274" s="13">
        <v>2</v>
      </c>
      <c r="E274" s="36">
        <v>31.37</v>
      </c>
      <c r="F274" s="36">
        <v>19.34</v>
      </c>
      <c r="G274" s="36">
        <v>-5.06</v>
      </c>
      <c r="H274" s="13">
        <v>150</v>
      </c>
      <c r="K274" s="12">
        <v>163</v>
      </c>
      <c r="M274" s="3" t="s">
        <v>26</v>
      </c>
      <c r="N274" s="3">
        <v>16.4</v>
      </c>
      <c r="Q274" s="38">
        <f t="shared" si="10"/>
        <v>16.4</v>
      </c>
      <c r="V274" s="18">
        <v>11</v>
      </c>
    </row>
    <row r="275" spans="1:22" ht="15.75" customHeight="1">
      <c r="A275" s="13">
        <v>4</v>
      </c>
      <c r="B275" s="10">
        <v>289</v>
      </c>
      <c r="C275" s="13">
        <v>2</v>
      </c>
      <c r="E275" s="36">
        <v>33.44</v>
      </c>
      <c r="F275" s="36">
        <v>21.2</v>
      </c>
      <c r="G275" s="36">
        <v>-5.12</v>
      </c>
      <c r="H275" s="13">
        <v>241</v>
      </c>
      <c r="K275" s="12">
        <v>251</v>
      </c>
      <c r="M275" s="3" t="s">
        <v>26</v>
      </c>
      <c r="N275" s="3">
        <v>19.8</v>
      </c>
      <c r="Q275" s="38">
        <f t="shared" si="10"/>
        <v>19.8</v>
      </c>
      <c r="R275" s="38">
        <v>7.6</v>
      </c>
      <c r="S275" s="38">
        <v>3.6</v>
      </c>
      <c r="T275" s="38">
        <v>3.1</v>
      </c>
      <c r="V275" s="18">
        <v>11</v>
      </c>
    </row>
    <row r="276" spans="1:22" ht="15.75" customHeight="1">
      <c r="A276" s="13">
        <v>4</v>
      </c>
      <c r="B276" s="10">
        <v>359</v>
      </c>
      <c r="C276" s="13">
        <v>2</v>
      </c>
      <c r="E276" s="36">
        <v>37.65</v>
      </c>
      <c r="F276" s="36">
        <v>22.17</v>
      </c>
      <c r="G276" s="36">
        <v>-5.93</v>
      </c>
      <c r="H276" s="13">
        <v>303</v>
      </c>
      <c r="K276" s="12">
        <v>326</v>
      </c>
      <c r="M276" s="3" t="s">
        <v>26</v>
      </c>
      <c r="N276" s="3">
        <v>22</v>
      </c>
      <c r="Q276" s="38">
        <f t="shared" si="10"/>
        <v>22</v>
      </c>
      <c r="V276" s="18">
        <v>11</v>
      </c>
    </row>
    <row r="277" spans="1:22" ht="15.75" customHeight="1">
      <c r="A277" s="13">
        <v>4</v>
      </c>
      <c r="B277" s="10">
        <v>360</v>
      </c>
      <c r="C277" s="13">
        <v>2</v>
      </c>
      <c r="E277" s="36">
        <v>39.28</v>
      </c>
      <c r="F277" s="36">
        <v>24.6</v>
      </c>
      <c r="G277" s="36">
        <v>-6.31</v>
      </c>
      <c r="H277" s="13">
        <v>254</v>
      </c>
      <c r="K277" s="12">
        <v>271</v>
      </c>
      <c r="M277" s="3" t="s">
        <v>26</v>
      </c>
      <c r="N277" s="3">
        <v>22.7</v>
      </c>
      <c r="Q277" s="38">
        <f t="shared" si="10"/>
        <v>22.7</v>
      </c>
      <c r="V277" s="18">
        <v>11</v>
      </c>
    </row>
    <row r="278" spans="1:22" ht="15.75" customHeight="1">
      <c r="A278" s="13">
        <v>4</v>
      </c>
      <c r="B278" s="10">
        <v>361</v>
      </c>
      <c r="C278" s="13">
        <v>2</v>
      </c>
      <c r="E278" s="36">
        <v>36.28</v>
      </c>
      <c r="F278" s="36">
        <v>26.24</v>
      </c>
      <c r="G278" s="36">
        <v>-5.92</v>
      </c>
      <c r="H278" s="13">
        <v>228</v>
      </c>
      <c r="K278" s="12">
        <v>237</v>
      </c>
      <c r="M278" s="3" t="s">
        <v>26</v>
      </c>
      <c r="N278" s="3">
        <v>20.8</v>
      </c>
      <c r="Q278" s="38">
        <f t="shared" si="10"/>
        <v>20.8</v>
      </c>
      <c r="V278" s="18">
        <v>11</v>
      </c>
    </row>
    <row r="279" spans="1:22" ht="15.75" customHeight="1">
      <c r="A279" s="13">
        <v>4</v>
      </c>
      <c r="B279" s="10">
        <v>285</v>
      </c>
      <c r="C279" s="13">
        <v>2</v>
      </c>
      <c r="E279" s="36">
        <v>31.06</v>
      </c>
      <c r="F279" s="36">
        <v>26.32</v>
      </c>
      <c r="G279" s="36">
        <v>-5.45</v>
      </c>
      <c r="H279" s="13">
        <v>169</v>
      </c>
      <c r="K279" s="12">
        <v>185</v>
      </c>
      <c r="M279" s="3" t="s">
        <v>26</v>
      </c>
      <c r="N279" s="3">
        <v>18.7</v>
      </c>
      <c r="Q279" s="38">
        <f t="shared" si="10"/>
        <v>18.7</v>
      </c>
      <c r="V279" s="18">
        <v>11</v>
      </c>
    </row>
    <row r="280" spans="1:22" ht="15.75" customHeight="1">
      <c r="A280" s="13">
        <v>4</v>
      </c>
      <c r="B280" s="10">
        <v>287</v>
      </c>
      <c r="C280" s="13">
        <v>2</v>
      </c>
      <c r="E280" s="36">
        <v>33.09</v>
      </c>
      <c r="F280" s="36">
        <v>26.57</v>
      </c>
      <c r="G280" s="36">
        <v>-5.74</v>
      </c>
      <c r="H280" s="13">
        <v>129</v>
      </c>
      <c r="K280" s="12">
        <v>135</v>
      </c>
      <c r="M280" s="3" t="s">
        <v>26</v>
      </c>
      <c r="N280" s="3">
        <v>15.2</v>
      </c>
      <c r="Q280" s="38">
        <f t="shared" si="10"/>
        <v>15.2</v>
      </c>
      <c r="V280" s="18">
        <v>11</v>
      </c>
    </row>
    <row r="281" spans="1:22" ht="15.75" customHeight="1">
      <c r="A281" s="13">
        <v>4</v>
      </c>
      <c r="B281" s="10">
        <v>286</v>
      </c>
      <c r="C281" s="13">
        <v>2</v>
      </c>
      <c r="E281" s="36">
        <v>32.24</v>
      </c>
      <c r="F281" s="36">
        <v>28.44</v>
      </c>
      <c r="G281" s="36">
        <v>-5.44</v>
      </c>
      <c r="H281" s="13">
        <v>164</v>
      </c>
      <c r="K281" s="12">
        <v>177</v>
      </c>
      <c r="M281" s="3" t="s">
        <v>26</v>
      </c>
      <c r="N281" s="3">
        <v>18</v>
      </c>
      <c r="Q281" s="38">
        <f t="shared" si="10"/>
        <v>18</v>
      </c>
      <c r="V281" s="18">
        <v>11</v>
      </c>
    </row>
    <row r="282" spans="1:22" ht="15.75" customHeight="1">
      <c r="A282" s="13">
        <v>4</v>
      </c>
      <c r="B282" s="10">
        <v>273</v>
      </c>
      <c r="C282" s="13">
        <v>2</v>
      </c>
      <c r="E282" s="36">
        <v>31.94</v>
      </c>
      <c r="F282" s="36">
        <v>30.78</v>
      </c>
      <c r="G282" s="36">
        <v>-5.6</v>
      </c>
      <c r="H282" s="13">
        <v>189</v>
      </c>
      <c r="K282" s="12">
        <v>197</v>
      </c>
      <c r="M282" s="3" t="s">
        <v>26</v>
      </c>
      <c r="N282" s="3">
        <v>20.2</v>
      </c>
      <c r="Q282" s="38">
        <f t="shared" si="10"/>
        <v>20.2</v>
      </c>
      <c r="V282" s="18">
        <v>11</v>
      </c>
    </row>
    <row r="283" spans="1:22" ht="15.75" customHeight="1">
      <c r="A283" s="13">
        <v>4</v>
      </c>
      <c r="B283" s="10">
        <v>274</v>
      </c>
      <c r="C283" s="13">
        <v>2</v>
      </c>
      <c r="E283" s="36">
        <v>30.41</v>
      </c>
      <c r="F283" s="36">
        <v>30.83</v>
      </c>
      <c r="G283" s="36">
        <v>-5.38</v>
      </c>
      <c r="H283" s="13">
        <v>174</v>
      </c>
      <c r="K283" s="12">
        <v>181</v>
      </c>
      <c r="M283" s="3" t="s">
        <v>26</v>
      </c>
      <c r="N283" s="3">
        <v>19.2</v>
      </c>
      <c r="Q283" s="38">
        <f t="shared" si="10"/>
        <v>19.2</v>
      </c>
      <c r="V283" s="18">
        <v>11</v>
      </c>
    </row>
    <row r="284" spans="1:22" ht="15.75" customHeight="1">
      <c r="A284" s="13">
        <v>4</v>
      </c>
      <c r="B284" s="10">
        <v>374</v>
      </c>
      <c r="C284" s="13">
        <v>2</v>
      </c>
      <c r="E284" s="36">
        <v>37.74</v>
      </c>
      <c r="F284" s="36">
        <v>32.67</v>
      </c>
      <c r="G284" s="36">
        <v>-6.22</v>
      </c>
      <c r="H284" s="13">
        <v>234</v>
      </c>
      <c r="K284" s="12">
        <v>247</v>
      </c>
      <c r="M284" s="3" t="s">
        <v>26</v>
      </c>
      <c r="N284" s="3">
        <v>20.6</v>
      </c>
      <c r="Q284" s="38">
        <f t="shared" si="10"/>
        <v>20.6</v>
      </c>
      <c r="R284" s="38">
        <v>8.3</v>
      </c>
      <c r="S284" s="38">
        <v>4.25</v>
      </c>
      <c r="T284" s="38">
        <v>3.4</v>
      </c>
      <c r="V284" s="18">
        <v>11</v>
      </c>
    </row>
    <row r="285" spans="1:22" ht="15.75" customHeight="1">
      <c r="A285" s="13">
        <v>4</v>
      </c>
      <c r="B285" s="10">
        <v>377</v>
      </c>
      <c r="C285" s="13">
        <v>2</v>
      </c>
      <c r="E285" s="36">
        <v>37.68</v>
      </c>
      <c r="F285" s="36">
        <v>36.27</v>
      </c>
      <c r="G285" s="36">
        <v>-6.08</v>
      </c>
      <c r="H285" s="13">
        <v>212</v>
      </c>
      <c r="K285" s="12">
        <v>225</v>
      </c>
      <c r="M285" s="3" t="s">
        <v>26</v>
      </c>
      <c r="N285" s="3">
        <v>20.7</v>
      </c>
      <c r="Q285" s="38">
        <f t="shared" si="10"/>
        <v>20.7</v>
      </c>
      <c r="V285" s="18">
        <v>11</v>
      </c>
    </row>
    <row r="286" spans="1:22" ht="15.75" customHeight="1">
      <c r="A286" s="13">
        <v>4</v>
      </c>
      <c r="B286" s="10">
        <v>386</v>
      </c>
      <c r="C286" s="13">
        <v>2</v>
      </c>
      <c r="E286" s="36">
        <v>34.78</v>
      </c>
      <c r="F286" s="36">
        <v>38.18</v>
      </c>
      <c r="G286" s="36">
        <v>-5.85</v>
      </c>
      <c r="H286" s="13">
        <v>185</v>
      </c>
      <c r="K286" s="12">
        <v>202</v>
      </c>
      <c r="M286" s="3" t="s">
        <v>26</v>
      </c>
      <c r="N286" s="3">
        <v>20</v>
      </c>
      <c r="Q286" s="38">
        <f t="shared" si="10"/>
        <v>20</v>
      </c>
      <c r="V286" s="18">
        <v>11</v>
      </c>
    </row>
    <row r="287" spans="1:22" ht="15.75" customHeight="1">
      <c r="A287" s="13">
        <v>4</v>
      </c>
      <c r="B287" s="10">
        <v>385</v>
      </c>
      <c r="C287" s="13">
        <v>2</v>
      </c>
      <c r="E287" s="36">
        <v>36.36</v>
      </c>
      <c r="F287" s="36">
        <v>39.12</v>
      </c>
      <c r="G287" s="36">
        <v>-5.92</v>
      </c>
      <c r="H287" s="13">
        <v>178</v>
      </c>
      <c r="K287" s="12">
        <v>197</v>
      </c>
      <c r="M287" s="3" t="s">
        <v>26</v>
      </c>
      <c r="N287" s="3">
        <v>20.1</v>
      </c>
      <c r="Q287" s="38">
        <f t="shared" si="10"/>
        <v>20.1</v>
      </c>
      <c r="V287" s="18">
        <v>11</v>
      </c>
    </row>
    <row r="288" spans="1:22" ht="15.75" customHeight="1">
      <c r="A288" s="13">
        <v>4</v>
      </c>
      <c r="B288" s="10">
        <v>384</v>
      </c>
      <c r="C288" s="13">
        <v>2</v>
      </c>
      <c r="E288" s="36">
        <v>39.92</v>
      </c>
      <c r="F288" s="36">
        <v>40.63</v>
      </c>
      <c r="G288" s="36">
        <v>-6.12</v>
      </c>
      <c r="H288" s="13">
        <v>262</v>
      </c>
      <c r="K288" s="12">
        <v>266</v>
      </c>
      <c r="M288" s="3" t="s">
        <v>26</v>
      </c>
      <c r="N288" s="3">
        <v>19.8</v>
      </c>
      <c r="Q288" s="38">
        <f t="shared" si="10"/>
        <v>19.8</v>
      </c>
      <c r="V288" s="18">
        <v>11</v>
      </c>
    </row>
    <row r="289" spans="1:22" ht="15.75" customHeight="1">
      <c r="A289" s="13">
        <v>4</v>
      </c>
      <c r="B289" s="10">
        <v>391</v>
      </c>
      <c r="C289" s="13">
        <v>2</v>
      </c>
      <c r="E289" s="36">
        <v>34.14</v>
      </c>
      <c r="F289" s="36">
        <v>45.36</v>
      </c>
      <c r="G289" s="36">
        <v>-5.53</v>
      </c>
      <c r="H289" s="13">
        <v>260</v>
      </c>
      <c r="K289" s="12">
        <v>280</v>
      </c>
      <c r="M289" s="3" t="s">
        <v>26</v>
      </c>
      <c r="N289" s="3">
        <v>22.3</v>
      </c>
      <c r="Q289" s="38">
        <f t="shared" si="10"/>
        <v>22.3</v>
      </c>
      <c r="V289" s="18">
        <v>11</v>
      </c>
    </row>
    <row r="290" spans="1:22" ht="15.75" customHeight="1">
      <c r="A290" s="13">
        <v>4</v>
      </c>
      <c r="B290" s="10">
        <v>395</v>
      </c>
      <c r="C290" s="13">
        <v>2</v>
      </c>
      <c r="E290" s="36">
        <v>39.63</v>
      </c>
      <c r="F290" s="36">
        <v>46.74</v>
      </c>
      <c r="G290" s="36">
        <v>-6.32</v>
      </c>
      <c r="H290" s="13">
        <v>207</v>
      </c>
      <c r="K290" s="12">
        <v>219</v>
      </c>
      <c r="M290" s="3" t="s">
        <v>26</v>
      </c>
      <c r="N290" s="3">
        <v>20.8</v>
      </c>
      <c r="Q290" s="38">
        <f t="shared" si="10"/>
        <v>20.8</v>
      </c>
      <c r="V290" s="18">
        <v>11</v>
      </c>
    </row>
    <row r="291" spans="1:22" ht="15.75" customHeight="1">
      <c r="A291" s="13">
        <v>4</v>
      </c>
      <c r="B291" s="10">
        <v>392</v>
      </c>
      <c r="C291" s="13">
        <v>2</v>
      </c>
      <c r="E291" s="36">
        <v>35.96</v>
      </c>
      <c r="F291" s="36">
        <v>48.71</v>
      </c>
      <c r="G291" s="36">
        <v>-5.85</v>
      </c>
      <c r="H291" s="13">
        <v>247</v>
      </c>
      <c r="K291" s="12">
        <v>266</v>
      </c>
      <c r="M291" s="3" t="s">
        <v>26</v>
      </c>
      <c r="N291" s="3">
        <v>21.5</v>
      </c>
      <c r="Q291" s="38">
        <f t="shared" si="10"/>
        <v>21.5</v>
      </c>
      <c r="V291" s="18">
        <v>11</v>
      </c>
    </row>
    <row r="292" spans="1:22" ht="15.75" customHeight="1">
      <c r="A292" s="13">
        <v>4</v>
      </c>
      <c r="B292" s="10">
        <v>396</v>
      </c>
      <c r="C292" s="13">
        <v>2</v>
      </c>
      <c r="E292" s="36">
        <v>39.66</v>
      </c>
      <c r="F292" s="36">
        <v>49.22</v>
      </c>
      <c r="G292" s="36">
        <v>-6.36</v>
      </c>
      <c r="H292" s="13">
        <v>246</v>
      </c>
      <c r="K292" s="12">
        <v>255</v>
      </c>
      <c r="M292" s="3" t="s">
        <v>26</v>
      </c>
      <c r="N292" s="3">
        <v>20.9</v>
      </c>
      <c r="Q292" s="38">
        <f t="shared" si="10"/>
        <v>20.9</v>
      </c>
      <c r="V292" s="18">
        <v>11</v>
      </c>
    </row>
    <row r="293" spans="1:22" ht="15.75" customHeight="1">
      <c r="A293" s="13">
        <v>5</v>
      </c>
      <c r="B293" s="10">
        <v>328</v>
      </c>
      <c r="C293" s="13">
        <v>2</v>
      </c>
      <c r="E293" s="36">
        <v>41.46</v>
      </c>
      <c r="F293" s="36">
        <v>0.17</v>
      </c>
      <c r="G293" s="36">
        <v>-4.9</v>
      </c>
      <c r="H293" s="13">
        <v>207</v>
      </c>
      <c r="K293" s="12">
        <v>222</v>
      </c>
      <c r="M293" s="3" t="s">
        <v>26</v>
      </c>
      <c r="N293" s="3">
        <v>17.3</v>
      </c>
      <c r="Q293" s="38">
        <f t="shared" si="10"/>
        <v>17.3</v>
      </c>
      <c r="V293" s="18">
        <v>11</v>
      </c>
    </row>
    <row r="294" spans="1:22" ht="15.75" customHeight="1">
      <c r="A294" s="13">
        <v>5</v>
      </c>
      <c r="B294" s="10">
        <v>329</v>
      </c>
      <c r="C294" s="13">
        <v>2</v>
      </c>
      <c r="E294" s="36">
        <v>42.87</v>
      </c>
      <c r="F294" s="36">
        <v>0.26</v>
      </c>
      <c r="G294" s="36">
        <v>-5.07</v>
      </c>
      <c r="H294" s="13">
        <v>150</v>
      </c>
      <c r="K294" s="12">
        <v>153</v>
      </c>
      <c r="M294" s="3" t="s">
        <v>26</v>
      </c>
      <c r="N294" s="3">
        <v>14.5</v>
      </c>
      <c r="Q294" s="38">
        <f t="shared" si="10"/>
        <v>14.5</v>
      </c>
      <c r="V294" s="18">
        <v>11</v>
      </c>
    </row>
    <row r="295" spans="1:22" ht="15.75" customHeight="1">
      <c r="A295" s="13">
        <v>5</v>
      </c>
      <c r="B295" s="10">
        <v>327</v>
      </c>
      <c r="C295" s="13">
        <v>2</v>
      </c>
      <c r="E295" s="36">
        <v>41.82</v>
      </c>
      <c r="F295" s="36">
        <v>1.25</v>
      </c>
      <c r="G295" s="36">
        <v>-5.07</v>
      </c>
      <c r="H295" s="13">
        <v>196</v>
      </c>
      <c r="K295" s="12">
        <v>210</v>
      </c>
      <c r="M295" s="3" t="s">
        <v>26</v>
      </c>
      <c r="N295" s="3">
        <v>16.8</v>
      </c>
      <c r="Q295" s="38">
        <f t="shared" si="10"/>
        <v>16.8</v>
      </c>
      <c r="V295" s="18">
        <v>11</v>
      </c>
    </row>
    <row r="296" spans="1:22" ht="15.75" customHeight="1">
      <c r="A296" s="13">
        <v>5</v>
      </c>
      <c r="B296" s="10">
        <v>330</v>
      </c>
      <c r="C296" s="13">
        <v>2</v>
      </c>
      <c r="E296" s="36">
        <v>47.81</v>
      </c>
      <c r="F296" s="36">
        <v>1.31</v>
      </c>
      <c r="G296" s="36">
        <v>-5.81</v>
      </c>
      <c r="H296" s="13">
        <v>214</v>
      </c>
      <c r="K296" s="12">
        <v>220</v>
      </c>
      <c r="M296" s="3" t="s">
        <v>26</v>
      </c>
      <c r="N296" s="3">
        <v>16.2</v>
      </c>
      <c r="Q296" s="38">
        <f t="shared" si="10"/>
        <v>16.2</v>
      </c>
      <c r="V296" s="18">
        <v>11</v>
      </c>
    </row>
    <row r="297" spans="1:22" ht="15.75" customHeight="1">
      <c r="A297" s="13">
        <v>5</v>
      </c>
      <c r="B297" s="10">
        <v>332</v>
      </c>
      <c r="C297" s="13">
        <v>2</v>
      </c>
      <c r="E297" s="36">
        <v>42.58</v>
      </c>
      <c r="F297" s="36">
        <v>3.69</v>
      </c>
      <c r="G297" s="36">
        <v>-5.1</v>
      </c>
      <c r="H297" s="13">
        <v>53</v>
      </c>
      <c r="K297" s="12">
        <v>59</v>
      </c>
      <c r="M297" s="3" t="s">
        <v>26</v>
      </c>
      <c r="N297" s="3">
        <v>6.6</v>
      </c>
      <c r="Q297" s="38">
        <f t="shared" si="10"/>
        <v>6.6</v>
      </c>
      <c r="V297" s="18">
        <v>11</v>
      </c>
    </row>
    <row r="298" spans="1:22" ht="15.75" customHeight="1">
      <c r="A298" s="13">
        <v>5</v>
      </c>
      <c r="B298" s="10">
        <v>326</v>
      </c>
      <c r="C298" s="13">
        <v>2</v>
      </c>
      <c r="E298" s="36">
        <v>40.31</v>
      </c>
      <c r="F298" s="36">
        <v>4.77</v>
      </c>
      <c r="G298" s="36">
        <v>-4.87</v>
      </c>
      <c r="H298" s="13">
        <v>98</v>
      </c>
      <c r="K298" s="12">
        <v>110</v>
      </c>
      <c r="M298" s="3" t="s">
        <v>26</v>
      </c>
      <c r="N298" s="3">
        <v>12.9</v>
      </c>
      <c r="Q298" s="38">
        <f t="shared" si="10"/>
        <v>12.9</v>
      </c>
      <c r="V298" s="18">
        <v>11</v>
      </c>
    </row>
    <row r="299" spans="1:22" ht="15.75" customHeight="1">
      <c r="A299" s="13">
        <v>5</v>
      </c>
      <c r="B299" s="10">
        <v>333</v>
      </c>
      <c r="C299" s="13">
        <v>2</v>
      </c>
      <c r="E299" s="36">
        <v>45.08</v>
      </c>
      <c r="F299" s="36">
        <v>5.35</v>
      </c>
      <c r="G299" s="36">
        <v>-5.55</v>
      </c>
      <c r="H299" s="13">
        <v>164</v>
      </c>
      <c r="K299" s="12">
        <v>180</v>
      </c>
      <c r="M299" s="3" t="s">
        <v>26</v>
      </c>
      <c r="N299" s="3">
        <v>15.1</v>
      </c>
      <c r="Q299" s="38">
        <f t="shared" si="10"/>
        <v>15.1</v>
      </c>
      <c r="V299" s="18">
        <v>11</v>
      </c>
    </row>
    <row r="300" spans="1:22" ht="15.75" customHeight="1">
      <c r="A300" s="13">
        <v>5</v>
      </c>
      <c r="B300" s="10">
        <v>334</v>
      </c>
      <c r="C300" s="13">
        <v>2</v>
      </c>
      <c r="E300" s="36">
        <v>48.85</v>
      </c>
      <c r="F300" s="36">
        <v>5.68</v>
      </c>
      <c r="G300" s="36">
        <v>-5.83</v>
      </c>
      <c r="H300" s="13">
        <v>151</v>
      </c>
      <c r="K300" s="12">
        <v>174</v>
      </c>
      <c r="M300" s="3" t="s">
        <v>26</v>
      </c>
      <c r="N300" s="3">
        <v>16.1</v>
      </c>
      <c r="Q300" s="38">
        <f t="shared" si="10"/>
        <v>16.1</v>
      </c>
      <c r="V300" s="18">
        <v>11</v>
      </c>
    </row>
    <row r="301" spans="1:22" ht="15.75" customHeight="1">
      <c r="A301" s="13">
        <v>5</v>
      </c>
      <c r="B301" s="10">
        <v>337</v>
      </c>
      <c r="C301" s="13">
        <v>2</v>
      </c>
      <c r="E301" s="36">
        <v>41.19</v>
      </c>
      <c r="F301" s="36">
        <v>7.12</v>
      </c>
      <c r="G301" s="36">
        <v>-4.71</v>
      </c>
      <c r="H301" s="13">
        <v>165</v>
      </c>
      <c r="K301" s="12">
        <v>183</v>
      </c>
      <c r="M301" s="3" t="s">
        <v>26</v>
      </c>
      <c r="N301" s="3">
        <v>15.9</v>
      </c>
      <c r="Q301" s="38">
        <f t="shared" si="10"/>
        <v>15.9</v>
      </c>
      <c r="V301" s="18">
        <v>11</v>
      </c>
    </row>
    <row r="302" spans="1:22" ht="15.75" customHeight="1">
      <c r="A302" s="13">
        <v>5</v>
      </c>
      <c r="B302" s="10">
        <v>335</v>
      </c>
      <c r="C302" s="13">
        <v>2</v>
      </c>
      <c r="E302" s="36">
        <v>46.22</v>
      </c>
      <c r="F302" s="36">
        <v>7.33</v>
      </c>
      <c r="G302" s="36">
        <v>-5.79</v>
      </c>
      <c r="H302" s="13">
        <v>140</v>
      </c>
      <c r="K302" s="12">
        <v>161</v>
      </c>
      <c r="M302" s="3" t="s">
        <v>26</v>
      </c>
      <c r="N302" s="3">
        <v>16.2</v>
      </c>
      <c r="Q302" s="38">
        <f t="shared" si="10"/>
        <v>16.2</v>
      </c>
      <c r="V302" s="18">
        <v>11</v>
      </c>
    </row>
    <row r="303" spans="1:22" ht="15.75" customHeight="1">
      <c r="A303" s="13">
        <v>5</v>
      </c>
      <c r="B303" s="10">
        <v>336</v>
      </c>
      <c r="C303" s="13">
        <v>2</v>
      </c>
      <c r="E303" s="36">
        <v>44.58</v>
      </c>
      <c r="F303" s="36">
        <v>7.4</v>
      </c>
      <c r="G303" s="36">
        <v>-5.63</v>
      </c>
      <c r="H303" s="13">
        <v>40</v>
      </c>
      <c r="K303" s="12">
        <v>45</v>
      </c>
      <c r="M303" s="3" t="s">
        <v>26</v>
      </c>
      <c r="N303" s="3">
        <v>3.8</v>
      </c>
      <c r="Q303" s="38">
        <f t="shared" si="10"/>
        <v>3.8</v>
      </c>
      <c r="V303" s="18">
        <v>11</v>
      </c>
    </row>
    <row r="304" spans="1:22" ht="15.75" customHeight="1">
      <c r="A304" s="13">
        <v>5</v>
      </c>
      <c r="B304" s="10">
        <v>344</v>
      </c>
      <c r="C304" s="13">
        <v>2</v>
      </c>
      <c r="E304" s="36">
        <v>47.69</v>
      </c>
      <c r="F304" s="36">
        <v>9.6</v>
      </c>
      <c r="G304" s="36">
        <v>-6.32</v>
      </c>
      <c r="H304" s="13">
        <v>37</v>
      </c>
      <c r="K304" s="12">
        <v>40</v>
      </c>
      <c r="M304" s="3" t="s">
        <v>26</v>
      </c>
      <c r="N304" s="3">
        <v>3.9</v>
      </c>
      <c r="Q304" s="38">
        <f aca="true" t="shared" si="12" ref="Q304:Q317">N304-O304+P304</f>
        <v>3.9</v>
      </c>
      <c r="V304" s="18">
        <v>11</v>
      </c>
    </row>
    <row r="305" spans="1:22" ht="15.75" customHeight="1">
      <c r="A305" s="13">
        <v>5</v>
      </c>
      <c r="B305" s="10">
        <v>342</v>
      </c>
      <c r="C305" s="13">
        <v>2</v>
      </c>
      <c r="E305" s="36">
        <v>44.6</v>
      </c>
      <c r="F305" s="36">
        <v>10.55</v>
      </c>
      <c r="G305" s="36">
        <v>-5.74</v>
      </c>
      <c r="H305" s="13">
        <v>135</v>
      </c>
      <c r="K305" s="12">
        <v>150</v>
      </c>
      <c r="M305" s="3" t="s">
        <v>26</v>
      </c>
      <c r="N305" s="3">
        <v>14.5</v>
      </c>
      <c r="Q305" s="38">
        <f t="shared" si="12"/>
        <v>14.5</v>
      </c>
      <c r="V305" s="18">
        <v>11</v>
      </c>
    </row>
    <row r="306" spans="1:22" ht="15.75" customHeight="1">
      <c r="A306" s="13">
        <v>5</v>
      </c>
      <c r="B306" s="10">
        <v>343</v>
      </c>
      <c r="C306" s="13">
        <v>2</v>
      </c>
      <c r="E306" s="36">
        <v>44.19</v>
      </c>
      <c r="F306" s="36">
        <v>11.67</v>
      </c>
      <c r="G306" s="36">
        <v>-5.96</v>
      </c>
      <c r="H306" s="13">
        <v>78</v>
      </c>
      <c r="K306" s="12">
        <v>90</v>
      </c>
      <c r="M306" s="3" t="s">
        <v>26</v>
      </c>
      <c r="N306" s="3">
        <v>9.3</v>
      </c>
      <c r="Q306" s="38">
        <f t="shared" si="12"/>
        <v>9.3</v>
      </c>
      <c r="V306" s="18">
        <v>11</v>
      </c>
    </row>
    <row r="307" spans="1:22" ht="15.75" customHeight="1">
      <c r="A307" s="13">
        <v>5</v>
      </c>
      <c r="B307" s="10">
        <v>345</v>
      </c>
      <c r="C307" s="13">
        <v>2</v>
      </c>
      <c r="E307" s="36">
        <v>47.8</v>
      </c>
      <c r="F307" s="36">
        <v>12</v>
      </c>
      <c r="G307" s="36">
        <v>-6.67</v>
      </c>
      <c r="H307" s="13">
        <v>170</v>
      </c>
      <c r="K307" s="12">
        <v>179</v>
      </c>
      <c r="M307" s="3" t="s">
        <v>26</v>
      </c>
      <c r="N307" s="3">
        <v>16.3</v>
      </c>
      <c r="Q307" s="38">
        <f t="shared" si="12"/>
        <v>16.3</v>
      </c>
      <c r="V307" s="18">
        <v>11</v>
      </c>
    </row>
    <row r="308" spans="1:22" ht="15.75" customHeight="1">
      <c r="A308" s="13">
        <v>5</v>
      </c>
      <c r="B308" s="10">
        <v>346</v>
      </c>
      <c r="C308" s="13">
        <v>2</v>
      </c>
      <c r="E308" s="36">
        <v>48.35</v>
      </c>
      <c r="F308" s="36">
        <v>13.32</v>
      </c>
      <c r="G308" s="36">
        <v>-6.89</v>
      </c>
      <c r="H308" s="13">
        <v>158</v>
      </c>
      <c r="K308" s="12">
        <v>170</v>
      </c>
      <c r="M308" s="3" t="s">
        <v>26</v>
      </c>
      <c r="N308" s="3">
        <v>15</v>
      </c>
      <c r="Q308" s="38">
        <f t="shared" si="12"/>
        <v>15</v>
      </c>
      <c r="V308" s="18">
        <v>11</v>
      </c>
    </row>
    <row r="309" spans="1:22" ht="15.75" customHeight="1">
      <c r="A309" s="13">
        <v>5</v>
      </c>
      <c r="B309" s="10">
        <v>348</v>
      </c>
      <c r="C309" s="13">
        <v>2</v>
      </c>
      <c r="E309" s="36">
        <v>44.82</v>
      </c>
      <c r="F309" s="36">
        <v>13.82</v>
      </c>
      <c r="G309" s="36">
        <v>-6.31</v>
      </c>
      <c r="H309" s="13">
        <v>173</v>
      </c>
      <c r="K309" s="12">
        <v>190</v>
      </c>
      <c r="M309" s="3" t="s">
        <v>26</v>
      </c>
      <c r="N309" s="3">
        <v>16.9</v>
      </c>
      <c r="Q309" s="38">
        <f t="shared" si="12"/>
        <v>16.9</v>
      </c>
      <c r="V309" s="18">
        <v>11</v>
      </c>
    </row>
    <row r="310" spans="1:22" ht="15.75" customHeight="1">
      <c r="A310" s="13">
        <v>5</v>
      </c>
      <c r="B310" s="10">
        <v>350</v>
      </c>
      <c r="C310" s="13">
        <v>2</v>
      </c>
      <c r="E310" s="36">
        <v>42.37</v>
      </c>
      <c r="F310" s="36">
        <v>15.26</v>
      </c>
      <c r="G310" s="36">
        <v>-5.45</v>
      </c>
      <c r="H310" s="13">
        <v>129</v>
      </c>
      <c r="K310" s="12">
        <v>141</v>
      </c>
      <c r="M310" s="3" t="s">
        <v>26</v>
      </c>
      <c r="N310" s="3">
        <v>13.9</v>
      </c>
      <c r="Q310" s="38">
        <f t="shared" si="12"/>
        <v>13.9</v>
      </c>
      <c r="V310" s="18">
        <v>11</v>
      </c>
    </row>
    <row r="311" spans="1:22" ht="15.75" customHeight="1">
      <c r="A311" s="13">
        <v>5</v>
      </c>
      <c r="B311" s="10">
        <v>349</v>
      </c>
      <c r="C311" s="13">
        <v>2</v>
      </c>
      <c r="E311" s="36">
        <v>44.31</v>
      </c>
      <c r="F311" s="36">
        <v>15.62</v>
      </c>
      <c r="G311" s="36">
        <v>-6.35</v>
      </c>
      <c r="H311" s="13">
        <v>169</v>
      </c>
      <c r="K311" s="12">
        <v>180</v>
      </c>
      <c r="M311" s="3" t="s">
        <v>26</v>
      </c>
      <c r="N311" s="3">
        <v>15.2</v>
      </c>
      <c r="Q311" s="38">
        <f t="shared" si="12"/>
        <v>15.2</v>
      </c>
      <c r="V311" s="18">
        <v>11</v>
      </c>
    </row>
    <row r="312" spans="1:22" ht="15.75" customHeight="1">
      <c r="A312" s="13">
        <v>5</v>
      </c>
      <c r="B312" s="10">
        <v>354</v>
      </c>
      <c r="C312" s="13">
        <v>2</v>
      </c>
      <c r="E312" s="36">
        <v>49.44</v>
      </c>
      <c r="F312" s="36">
        <v>19.37</v>
      </c>
      <c r="G312" s="36">
        <v>-7.54</v>
      </c>
      <c r="H312" s="13">
        <v>298</v>
      </c>
      <c r="K312" s="12">
        <v>313</v>
      </c>
      <c r="M312" s="3" t="s">
        <v>26</v>
      </c>
      <c r="N312" s="3">
        <v>19.4</v>
      </c>
      <c r="Q312" s="38">
        <f t="shared" si="12"/>
        <v>19.4</v>
      </c>
      <c r="R312" s="38">
        <v>4.9</v>
      </c>
      <c r="S312" s="38">
        <v>5.3</v>
      </c>
      <c r="T312" s="38">
        <v>4.1</v>
      </c>
      <c r="V312" s="18">
        <v>11</v>
      </c>
    </row>
    <row r="313" spans="1:22" ht="15.75" customHeight="1">
      <c r="A313" s="13">
        <v>5</v>
      </c>
      <c r="B313" s="10">
        <v>357</v>
      </c>
      <c r="C313" s="13">
        <v>2</v>
      </c>
      <c r="E313" s="36">
        <v>42.73</v>
      </c>
      <c r="F313" s="36">
        <v>20.56</v>
      </c>
      <c r="G313" s="36">
        <v>-6.29</v>
      </c>
      <c r="H313" s="13">
        <v>295</v>
      </c>
      <c r="K313" s="12">
        <v>315</v>
      </c>
      <c r="M313" s="3" t="s">
        <v>26</v>
      </c>
      <c r="N313" s="3">
        <v>21.2</v>
      </c>
      <c r="Q313" s="38">
        <f t="shared" si="12"/>
        <v>21.2</v>
      </c>
      <c r="V313" s="18">
        <v>11</v>
      </c>
    </row>
    <row r="314" spans="1:22" ht="15.75" customHeight="1">
      <c r="A314" s="13">
        <v>5</v>
      </c>
      <c r="B314" s="10">
        <v>356</v>
      </c>
      <c r="C314" s="13">
        <v>2</v>
      </c>
      <c r="E314" s="36">
        <v>45.51</v>
      </c>
      <c r="F314" s="36">
        <v>23.95</v>
      </c>
      <c r="G314" s="36">
        <v>-6.98</v>
      </c>
      <c r="H314" s="13">
        <v>286</v>
      </c>
      <c r="K314" s="12">
        <v>302</v>
      </c>
      <c r="M314" s="3" t="s">
        <v>26</v>
      </c>
      <c r="N314" s="3">
        <v>23.3</v>
      </c>
      <c r="Q314" s="38">
        <f t="shared" si="12"/>
        <v>23.3</v>
      </c>
      <c r="V314" s="18">
        <v>11</v>
      </c>
    </row>
    <row r="315" spans="1:22" ht="15.75" customHeight="1">
      <c r="A315" s="13">
        <v>5</v>
      </c>
      <c r="B315" s="10">
        <v>368</v>
      </c>
      <c r="C315" s="13">
        <v>2</v>
      </c>
      <c r="E315" s="36">
        <v>45.95</v>
      </c>
      <c r="F315" s="36">
        <v>25.95</v>
      </c>
      <c r="G315" s="36">
        <v>-7.14</v>
      </c>
      <c r="H315" s="13">
        <v>176</v>
      </c>
      <c r="K315" s="12">
        <v>186</v>
      </c>
      <c r="M315" s="3" t="s">
        <v>26</v>
      </c>
      <c r="N315" s="3">
        <v>21.1</v>
      </c>
      <c r="Q315" s="38">
        <f t="shared" si="12"/>
        <v>21.1</v>
      </c>
      <c r="V315" s="18">
        <v>11</v>
      </c>
    </row>
    <row r="316" spans="1:22" ht="15.75" customHeight="1">
      <c r="A316" s="13">
        <v>5</v>
      </c>
      <c r="B316" s="10">
        <v>366</v>
      </c>
      <c r="C316" s="13">
        <v>2</v>
      </c>
      <c r="E316" s="36">
        <v>41.91</v>
      </c>
      <c r="F316" s="36">
        <v>28.17</v>
      </c>
      <c r="G316" s="36">
        <v>-6.69</v>
      </c>
      <c r="H316" s="13">
        <v>182</v>
      </c>
      <c r="K316" s="12">
        <v>186</v>
      </c>
      <c r="M316" s="3" t="s">
        <v>26</v>
      </c>
      <c r="N316" s="3">
        <v>18</v>
      </c>
      <c r="Q316" s="38">
        <f t="shared" si="12"/>
        <v>18</v>
      </c>
      <c r="V316" s="18">
        <v>11</v>
      </c>
    </row>
    <row r="317" spans="1:22" ht="15.75" customHeight="1">
      <c r="A317" s="13">
        <v>5</v>
      </c>
      <c r="B317" s="10">
        <v>367</v>
      </c>
      <c r="C317" s="13">
        <v>2</v>
      </c>
      <c r="E317" s="36">
        <v>43.32</v>
      </c>
      <c r="F317" s="36">
        <v>28.79</v>
      </c>
      <c r="G317" s="36">
        <v>-6.74</v>
      </c>
      <c r="H317" s="13">
        <v>199</v>
      </c>
      <c r="K317" s="12">
        <v>213</v>
      </c>
      <c r="M317" s="3" t="s">
        <v>26</v>
      </c>
      <c r="N317" s="3">
        <v>19.2</v>
      </c>
      <c r="Q317" s="38">
        <f t="shared" si="12"/>
        <v>19.2</v>
      </c>
      <c r="V317" s="18">
        <v>11</v>
      </c>
    </row>
    <row r="318" spans="1:22" ht="15.75" customHeight="1">
      <c r="A318" s="13">
        <v>5</v>
      </c>
      <c r="B318" s="10">
        <v>365</v>
      </c>
      <c r="C318" s="13">
        <v>2</v>
      </c>
      <c r="E318" s="36">
        <v>40.63</v>
      </c>
      <c r="F318" s="36">
        <v>29.36</v>
      </c>
      <c r="G318" s="36">
        <v>-6.31</v>
      </c>
      <c r="H318" s="13">
        <v>271</v>
      </c>
      <c r="K318" s="12">
        <v>287</v>
      </c>
      <c r="L318" s="3">
        <v>1</v>
      </c>
      <c r="M318" s="3">
        <v>1</v>
      </c>
      <c r="N318" s="3">
        <v>20.6</v>
      </c>
      <c r="O318" s="3">
        <v>-2</v>
      </c>
      <c r="Q318" s="38">
        <f aca="true" t="shared" si="13" ref="Q318:Q328">L318/M318*N318-L318/M318*O318+P318</f>
        <v>22.6</v>
      </c>
      <c r="V318" s="18">
        <v>11</v>
      </c>
    </row>
    <row r="319" spans="1:22" ht="15.75" customHeight="1">
      <c r="A319" s="13">
        <v>5</v>
      </c>
      <c r="B319" s="10">
        <v>370</v>
      </c>
      <c r="C319" s="13">
        <v>2</v>
      </c>
      <c r="E319" s="36">
        <v>48.62</v>
      </c>
      <c r="F319" s="36">
        <v>31.95</v>
      </c>
      <c r="G319" s="36">
        <v>-7.39</v>
      </c>
      <c r="H319" s="13">
        <v>171</v>
      </c>
      <c r="K319" s="12">
        <v>180</v>
      </c>
      <c r="L319" s="3">
        <v>1</v>
      </c>
      <c r="M319" s="3">
        <v>1</v>
      </c>
      <c r="N319" s="3">
        <v>15.8</v>
      </c>
      <c r="O319" s="3">
        <v>-1.7</v>
      </c>
      <c r="P319" s="3">
        <v>1.3</v>
      </c>
      <c r="Q319" s="38">
        <f t="shared" si="13"/>
        <v>18.8</v>
      </c>
      <c r="R319" s="38">
        <v>7.9</v>
      </c>
      <c r="S319" s="38">
        <v>2.8</v>
      </c>
      <c r="T319" s="38">
        <v>2.4</v>
      </c>
      <c r="V319" s="18">
        <v>11</v>
      </c>
    </row>
    <row r="320" spans="1:22" ht="15.75" customHeight="1">
      <c r="A320" s="13">
        <v>5</v>
      </c>
      <c r="B320" s="10">
        <v>371</v>
      </c>
      <c r="C320" s="13">
        <v>2</v>
      </c>
      <c r="E320" s="36">
        <v>44.7</v>
      </c>
      <c r="F320" s="36">
        <v>32.17</v>
      </c>
      <c r="G320" s="36">
        <v>-6.81</v>
      </c>
      <c r="H320" s="13">
        <v>219</v>
      </c>
      <c r="K320" s="12">
        <v>235</v>
      </c>
      <c r="L320" s="3">
        <v>1</v>
      </c>
      <c r="M320" s="3">
        <v>1</v>
      </c>
      <c r="N320" s="3">
        <v>18</v>
      </c>
      <c r="O320" s="3">
        <v>-1.9</v>
      </c>
      <c r="Q320" s="38">
        <f t="shared" si="13"/>
        <v>19.9</v>
      </c>
      <c r="V320" s="18">
        <v>11</v>
      </c>
    </row>
    <row r="321" spans="1:22" ht="15.75" customHeight="1">
      <c r="A321" s="13">
        <v>5</v>
      </c>
      <c r="B321" s="10">
        <v>373</v>
      </c>
      <c r="C321" s="13">
        <v>2</v>
      </c>
      <c r="E321" s="36">
        <v>40.78</v>
      </c>
      <c r="F321" s="36">
        <v>32.86</v>
      </c>
      <c r="G321" s="36">
        <v>-6.46</v>
      </c>
      <c r="H321" s="13">
        <v>143</v>
      </c>
      <c r="K321" s="12">
        <v>148</v>
      </c>
      <c r="L321" s="3">
        <v>1</v>
      </c>
      <c r="M321" s="3">
        <v>1</v>
      </c>
      <c r="N321" s="3">
        <v>16.8</v>
      </c>
      <c r="O321" s="3">
        <v>0.2</v>
      </c>
      <c r="Q321" s="38">
        <f t="shared" si="13"/>
        <v>16.6</v>
      </c>
      <c r="V321" s="18">
        <v>11</v>
      </c>
    </row>
    <row r="322" spans="1:22" ht="15.75" customHeight="1">
      <c r="A322" s="13">
        <v>5</v>
      </c>
      <c r="B322" s="10">
        <v>379</v>
      </c>
      <c r="C322" s="13">
        <v>2</v>
      </c>
      <c r="E322" s="36">
        <v>45.28</v>
      </c>
      <c r="F322" s="36">
        <v>34.78</v>
      </c>
      <c r="G322" s="36">
        <v>-6.79</v>
      </c>
      <c r="H322" s="13">
        <v>218</v>
      </c>
      <c r="K322" s="12">
        <v>234</v>
      </c>
      <c r="L322" s="3">
        <v>1</v>
      </c>
      <c r="M322" s="3">
        <v>1</v>
      </c>
      <c r="N322" s="3">
        <v>18.2</v>
      </c>
      <c r="O322" s="3">
        <v>-2.4</v>
      </c>
      <c r="Q322" s="38">
        <f t="shared" si="13"/>
        <v>20.599999999999998</v>
      </c>
      <c r="V322" s="18">
        <v>11</v>
      </c>
    </row>
    <row r="323" spans="1:22" ht="15.75" customHeight="1">
      <c r="A323" s="13">
        <v>5</v>
      </c>
      <c r="B323" s="10">
        <v>380</v>
      </c>
      <c r="C323" s="13">
        <v>2</v>
      </c>
      <c r="E323" s="36">
        <v>49.17</v>
      </c>
      <c r="F323" s="36">
        <v>35.24</v>
      </c>
      <c r="G323" s="36">
        <v>-7.56</v>
      </c>
      <c r="H323" s="13">
        <v>208</v>
      </c>
      <c r="K323" s="12">
        <v>221</v>
      </c>
      <c r="L323" s="3">
        <v>1</v>
      </c>
      <c r="M323" s="3">
        <v>1</v>
      </c>
      <c r="N323" s="3">
        <v>18.3</v>
      </c>
      <c r="O323" s="3">
        <v>-2.2</v>
      </c>
      <c r="P323" s="3">
        <v>1.3</v>
      </c>
      <c r="Q323" s="38">
        <f t="shared" si="13"/>
        <v>21.8</v>
      </c>
      <c r="V323" s="18">
        <v>11</v>
      </c>
    </row>
    <row r="324" spans="1:22" ht="15.75" customHeight="1">
      <c r="A324" s="13">
        <v>5</v>
      </c>
      <c r="B324" s="10">
        <v>378</v>
      </c>
      <c r="C324" s="13">
        <v>2</v>
      </c>
      <c r="E324" s="36">
        <v>40.89</v>
      </c>
      <c r="F324" s="36">
        <v>35.25</v>
      </c>
      <c r="G324" s="36">
        <v>-6.37</v>
      </c>
      <c r="H324" s="13">
        <v>180</v>
      </c>
      <c r="K324" s="12">
        <v>192</v>
      </c>
      <c r="L324" s="3">
        <v>1</v>
      </c>
      <c r="M324" s="3">
        <v>1</v>
      </c>
      <c r="N324" s="3">
        <v>16.3</v>
      </c>
      <c r="O324" s="3">
        <v>-1.3</v>
      </c>
      <c r="P324" s="3">
        <v>1.3</v>
      </c>
      <c r="Q324" s="38">
        <f t="shared" si="13"/>
        <v>18.900000000000002</v>
      </c>
      <c r="V324" s="18">
        <v>11</v>
      </c>
    </row>
    <row r="325" spans="1:22" ht="15.75" customHeight="1">
      <c r="A325" s="13">
        <v>5</v>
      </c>
      <c r="B325" s="10">
        <v>382</v>
      </c>
      <c r="C325" s="13">
        <v>2</v>
      </c>
      <c r="E325" s="36">
        <v>48.16</v>
      </c>
      <c r="F325" s="36">
        <v>39.27</v>
      </c>
      <c r="G325" s="36">
        <v>-7.2</v>
      </c>
      <c r="H325" s="13">
        <v>241</v>
      </c>
      <c r="K325" s="12">
        <v>251</v>
      </c>
      <c r="L325" s="3">
        <v>1</v>
      </c>
      <c r="M325" s="3">
        <v>1</v>
      </c>
      <c r="N325" s="3">
        <v>18.9</v>
      </c>
      <c r="O325" s="3">
        <v>-2.9</v>
      </c>
      <c r="Q325" s="38">
        <f t="shared" si="13"/>
        <v>21.799999999999997</v>
      </c>
      <c r="V325" s="18">
        <v>11</v>
      </c>
    </row>
    <row r="326" spans="1:22" ht="15.75" customHeight="1">
      <c r="A326" s="13">
        <v>5</v>
      </c>
      <c r="B326" s="10">
        <v>383</v>
      </c>
      <c r="C326" s="13">
        <v>2</v>
      </c>
      <c r="E326" s="36">
        <v>46.13</v>
      </c>
      <c r="F326" s="36">
        <v>39.8</v>
      </c>
      <c r="G326" s="36">
        <v>-6.88</v>
      </c>
      <c r="H326" s="13">
        <v>152</v>
      </c>
      <c r="K326" s="12">
        <v>163</v>
      </c>
      <c r="L326" s="3">
        <v>1</v>
      </c>
      <c r="M326" s="3">
        <v>1</v>
      </c>
      <c r="N326" s="3">
        <v>14.9</v>
      </c>
      <c r="O326" s="3">
        <v>-1.8</v>
      </c>
      <c r="P326" s="3">
        <v>1.3</v>
      </c>
      <c r="Q326" s="38">
        <f t="shared" si="13"/>
        <v>18</v>
      </c>
      <c r="V326" s="18">
        <v>11</v>
      </c>
    </row>
    <row r="327" spans="1:22" ht="15.75" customHeight="1">
      <c r="A327" s="13">
        <v>5</v>
      </c>
      <c r="B327" s="10">
        <v>400</v>
      </c>
      <c r="C327" s="13">
        <v>2</v>
      </c>
      <c r="E327" s="36">
        <v>49.42</v>
      </c>
      <c r="F327" s="36">
        <v>42.27</v>
      </c>
      <c r="G327" s="36">
        <v>-7.93</v>
      </c>
      <c r="H327" s="13">
        <v>243</v>
      </c>
      <c r="K327" s="12">
        <v>252</v>
      </c>
      <c r="L327" s="3">
        <v>1</v>
      </c>
      <c r="M327" s="3">
        <v>1</v>
      </c>
      <c r="N327" s="3">
        <v>16.1</v>
      </c>
      <c r="O327" s="3">
        <v>-2.6</v>
      </c>
      <c r="P327" s="3">
        <v>1.3</v>
      </c>
      <c r="Q327" s="38">
        <f t="shared" si="13"/>
        <v>20.000000000000004</v>
      </c>
      <c r="V327" s="18">
        <v>11</v>
      </c>
    </row>
    <row r="328" spans="1:22" ht="15.75" customHeight="1">
      <c r="A328" s="13">
        <v>5</v>
      </c>
      <c r="B328" s="10">
        <v>398</v>
      </c>
      <c r="C328" s="13">
        <v>2</v>
      </c>
      <c r="E328" s="36">
        <v>42.99</v>
      </c>
      <c r="F328" s="36">
        <v>45.55</v>
      </c>
      <c r="G328" s="36">
        <v>-6.74</v>
      </c>
      <c r="H328" s="13">
        <v>264</v>
      </c>
      <c r="K328" s="12">
        <v>281</v>
      </c>
      <c r="L328" s="3">
        <v>1</v>
      </c>
      <c r="M328" s="3">
        <v>1</v>
      </c>
      <c r="N328" s="3">
        <v>20</v>
      </c>
      <c r="O328" s="3">
        <v>-3.1</v>
      </c>
      <c r="Q328" s="38">
        <f t="shared" si="13"/>
        <v>23.1</v>
      </c>
      <c r="V328" s="18">
        <v>11</v>
      </c>
    </row>
    <row r="329" spans="1:22" ht="15.75" customHeight="1">
      <c r="A329" s="13">
        <v>5</v>
      </c>
      <c r="B329" s="10">
        <v>401</v>
      </c>
      <c r="C329" s="13">
        <v>2</v>
      </c>
      <c r="E329" s="36">
        <v>48.77</v>
      </c>
      <c r="F329" s="36">
        <v>46.37</v>
      </c>
      <c r="G329" s="36">
        <v>-7.73</v>
      </c>
      <c r="H329" s="13">
        <v>236</v>
      </c>
      <c r="K329" s="12">
        <v>247</v>
      </c>
      <c r="M329" s="3" t="s">
        <v>26</v>
      </c>
      <c r="N329" s="3">
        <v>21.8</v>
      </c>
      <c r="Q329" s="38">
        <f>N329-O329+P329</f>
        <v>21.8</v>
      </c>
      <c r="R329" s="38">
        <v>8</v>
      </c>
      <c r="S329" s="38">
        <v>5.1</v>
      </c>
      <c r="T329" s="38">
        <v>4</v>
      </c>
      <c r="V329" s="18">
        <v>11</v>
      </c>
    </row>
    <row r="330" spans="1:22" ht="15.75" customHeight="1">
      <c r="A330" s="13">
        <v>5</v>
      </c>
      <c r="B330" s="10">
        <v>397</v>
      </c>
      <c r="C330" s="13">
        <v>2</v>
      </c>
      <c r="E330" s="36">
        <v>42.83</v>
      </c>
      <c r="F330" s="36">
        <v>47.73</v>
      </c>
      <c r="G330" s="36">
        <v>-6.79</v>
      </c>
      <c r="H330" s="13">
        <v>184</v>
      </c>
      <c r="K330" s="12">
        <v>199</v>
      </c>
      <c r="L330" s="3">
        <v>1</v>
      </c>
      <c r="M330" s="3">
        <v>1</v>
      </c>
      <c r="N330" s="3">
        <v>17.5</v>
      </c>
      <c r="O330" s="3">
        <v>-2.7</v>
      </c>
      <c r="Q330" s="38">
        <f aca="true" t="shared" si="14" ref="Q330:Q337">L330/M330*N330-L330/M330*O330+P330</f>
        <v>20.2</v>
      </c>
      <c r="R330" s="38">
        <v>10.1</v>
      </c>
      <c r="S330" s="38">
        <v>3.2</v>
      </c>
      <c r="T330" s="38">
        <v>2.9</v>
      </c>
      <c r="V330" s="18">
        <v>11</v>
      </c>
    </row>
    <row r="331" spans="1:22" ht="15.75" customHeight="1">
      <c r="A331" s="13">
        <v>1</v>
      </c>
      <c r="B331" s="10">
        <v>16</v>
      </c>
      <c r="C331" s="13">
        <v>3</v>
      </c>
      <c r="E331" s="36">
        <v>6.71</v>
      </c>
      <c r="F331" s="36">
        <v>5.15</v>
      </c>
      <c r="G331" s="36">
        <v>-0.54</v>
      </c>
      <c r="H331" s="13">
        <v>147</v>
      </c>
      <c r="K331" s="12">
        <v>161</v>
      </c>
      <c r="L331" s="3">
        <v>1</v>
      </c>
      <c r="M331" s="3">
        <v>1</v>
      </c>
      <c r="N331" s="3">
        <v>17.5</v>
      </c>
      <c r="O331" s="3">
        <v>1.9</v>
      </c>
      <c r="P331" s="3">
        <v>1.3</v>
      </c>
      <c r="Q331" s="38">
        <f t="shared" si="14"/>
        <v>16.9</v>
      </c>
      <c r="V331" s="18">
        <v>11</v>
      </c>
    </row>
    <row r="332" spans="1:22" ht="15.75" customHeight="1">
      <c r="A332" s="13">
        <v>1</v>
      </c>
      <c r="B332" s="10">
        <v>145</v>
      </c>
      <c r="C332" s="13">
        <v>3</v>
      </c>
      <c r="E332" s="36">
        <v>9.53</v>
      </c>
      <c r="F332" s="36">
        <v>18.95</v>
      </c>
      <c r="G332" s="36">
        <v>-1.31</v>
      </c>
      <c r="H332" s="13">
        <v>150</v>
      </c>
      <c r="K332" s="12">
        <v>158</v>
      </c>
      <c r="L332" s="3">
        <v>1</v>
      </c>
      <c r="M332" s="3">
        <v>1</v>
      </c>
      <c r="N332" s="3">
        <v>11</v>
      </c>
      <c r="O332" s="3">
        <v>-3.8</v>
      </c>
      <c r="Q332" s="38">
        <f t="shared" si="14"/>
        <v>14.8</v>
      </c>
      <c r="V332" s="18">
        <v>11</v>
      </c>
    </row>
    <row r="333" spans="1:22" ht="15.75" customHeight="1">
      <c r="A333" s="13">
        <v>1</v>
      </c>
      <c r="B333" s="10">
        <v>143</v>
      </c>
      <c r="C333" s="13">
        <v>3</v>
      </c>
      <c r="E333" s="36">
        <v>8.55</v>
      </c>
      <c r="F333" s="36">
        <v>20.79</v>
      </c>
      <c r="G333" s="36">
        <v>-1.39</v>
      </c>
      <c r="H333" s="13">
        <v>29</v>
      </c>
      <c r="K333" s="12">
        <v>33</v>
      </c>
      <c r="L333" s="3">
        <v>5</v>
      </c>
      <c r="M333" s="3">
        <v>20</v>
      </c>
      <c r="N333" s="3">
        <v>15.3</v>
      </c>
      <c r="O333" s="3">
        <v>-0.1</v>
      </c>
      <c r="P333" s="3">
        <v>1.3</v>
      </c>
      <c r="Q333" s="38">
        <f t="shared" si="14"/>
        <v>5.15</v>
      </c>
      <c r="V333" s="18">
        <v>11</v>
      </c>
    </row>
    <row r="334" spans="1:22" ht="15.75" customHeight="1">
      <c r="A334" s="13">
        <v>1</v>
      </c>
      <c r="B334" s="10">
        <v>43</v>
      </c>
      <c r="C334" s="13">
        <v>3</v>
      </c>
      <c r="E334" s="36">
        <v>5.28</v>
      </c>
      <c r="F334" s="36">
        <v>24.67</v>
      </c>
      <c r="G334" s="36">
        <v>-0.84</v>
      </c>
      <c r="H334" s="13">
        <v>166</v>
      </c>
      <c r="K334" s="12">
        <v>176</v>
      </c>
      <c r="L334" s="3">
        <v>1</v>
      </c>
      <c r="M334" s="3">
        <v>1</v>
      </c>
      <c r="N334" s="3">
        <v>14.1</v>
      </c>
      <c r="O334" s="3">
        <v>-4.1</v>
      </c>
      <c r="Q334" s="38">
        <f t="shared" si="14"/>
        <v>18.2</v>
      </c>
      <c r="R334" s="38">
        <v>9.6</v>
      </c>
      <c r="S334" s="38">
        <v>4.5</v>
      </c>
      <c r="T334" s="38">
        <v>3.5</v>
      </c>
      <c r="V334" s="18">
        <v>11</v>
      </c>
    </row>
    <row r="335" spans="1:22" ht="15.75" customHeight="1">
      <c r="A335" s="13">
        <v>1</v>
      </c>
      <c r="B335" s="10">
        <v>45</v>
      </c>
      <c r="C335" s="13">
        <v>3</v>
      </c>
      <c r="E335" s="36">
        <v>4.8</v>
      </c>
      <c r="F335" s="36">
        <v>27.65</v>
      </c>
      <c r="G335" s="36">
        <v>-0.98</v>
      </c>
      <c r="H335" s="13">
        <v>185</v>
      </c>
      <c r="K335" s="12">
        <v>203</v>
      </c>
      <c r="L335" s="3">
        <v>1</v>
      </c>
      <c r="M335" s="3">
        <v>1</v>
      </c>
      <c r="N335" s="3">
        <v>17.4</v>
      </c>
      <c r="O335" s="3">
        <v>-1.8</v>
      </c>
      <c r="Q335" s="38">
        <f t="shared" si="14"/>
        <v>19.2</v>
      </c>
      <c r="V335" s="18">
        <v>11</v>
      </c>
    </row>
    <row r="336" spans="1:22" ht="15.75" customHeight="1">
      <c r="A336" s="13">
        <v>1</v>
      </c>
      <c r="B336" s="10">
        <v>108</v>
      </c>
      <c r="C336" s="13">
        <v>3</v>
      </c>
      <c r="E336" s="36">
        <v>9.12</v>
      </c>
      <c r="F336" s="36">
        <v>32.26</v>
      </c>
      <c r="G336" s="36">
        <v>-0.96</v>
      </c>
      <c r="H336" s="13">
        <v>158</v>
      </c>
      <c r="K336" s="12">
        <v>165</v>
      </c>
      <c r="L336" s="3">
        <v>1</v>
      </c>
      <c r="M336" s="3">
        <v>1</v>
      </c>
      <c r="N336" s="3">
        <v>17.7</v>
      </c>
      <c r="O336" s="3">
        <v>1</v>
      </c>
      <c r="P336" s="3">
        <v>1.3</v>
      </c>
      <c r="Q336" s="38">
        <f t="shared" si="14"/>
        <v>18</v>
      </c>
      <c r="V336" s="18">
        <v>11</v>
      </c>
    </row>
    <row r="337" spans="1:22" ht="15.75" customHeight="1">
      <c r="A337" s="13">
        <v>1</v>
      </c>
      <c r="B337" s="10">
        <v>60</v>
      </c>
      <c r="C337" s="13">
        <v>3</v>
      </c>
      <c r="E337" s="36">
        <v>8.01</v>
      </c>
      <c r="F337" s="36">
        <v>34.54</v>
      </c>
      <c r="G337" s="36">
        <v>-0.93</v>
      </c>
      <c r="H337" s="13">
        <v>124</v>
      </c>
      <c r="K337" s="12">
        <v>128</v>
      </c>
      <c r="L337" s="3">
        <v>16.1</v>
      </c>
      <c r="M337" s="3">
        <v>15</v>
      </c>
      <c r="N337" s="3">
        <v>11.9</v>
      </c>
      <c r="O337" s="3">
        <v>-2</v>
      </c>
      <c r="Q337" s="38">
        <f t="shared" si="14"/>
        <v>14.919333333333336</v>
      </c>
      <c r="V337" s="18">
        <v>11</v>
      </c>
    </row>
    <row r="338" spans="1:22" ht="15.75" customHeight="1">
      <c r="A338" s="13">
        <v>1</v>
      </c>
      <c r="B338" s="10">
        <v>404</v>
      </c>
      <c r="C338" s="13">
        <v>3</v>
      </c>
      <c r="E338" s="36">
        <v>9.75</v>
      </c>
      <c r="F338" s="36">
        <v>47.95</v>
      </c>
      <c r="G338" s="36">
        <v>-1.13</v>
      </c>
      <c r="H338" s="13">
        <v>26</v>
      </c>
      <c r="K338" s="12">
        <v>25</v>
      </c>
      <c r="M338" s="3" t="s">
        <v>26</v>
      </c>
      <c r="N338" s="3">
        <v>4.8</v>
      </c>
      <c r="Q338" s="38">
        <f>N338</f>
        <v>4.8</v>
      </c>
      <c r="V338" s="18">
        <v>11</v>
      </c>
    </row>
    <row r="339" spans="1:22" ht="15.75" customHeight="1">
      <c r="A339" s="13">
        <v>2</v>
      </c>
      <c r="B339" s="10">
        <v>162</v>
      </c>
      <c r="C339" s="13">
        <v>3</v>
      </c>
      <c r="E339" s="36">
        <v>15.82</v>
      </c>
      <c r="F339" s="36">
        <v>15.47</v>
      </c>
      <c r="G339" s="36">
        <v>-1.76</v>
      </c>
      <c r="H339" s="13">
        <v>164</v>
      </c>
      <c r="K339" s="12">
        <v>172</v>
      </c>
      <c r="L339" s="3">
        <v>17.2</v>
      </c>
      <c r="M339" s="3">
        <v>20</v>
      </c>
      <c r="N339" s="3">
        <v>13.5</v>
      </c>
      <c r="O339" s="3">
        <v>-2.75</v>
      </c>
      <c r="P339" s="3">
        <v>1.3</v>
      </c>
      <c r="Q339" s="38">
        <f>L339/M339*N339-L339/M339*O339+P339</f>
        <v>15.275</v>
      </c>
      <c r="V339" s="18">
        <v>11</v>
      </c>
    </row>
    <row r="340" spans="1:22" ht="15.75" customHeight="1">
      <c r="A340" s="13">
        <v>2</v>
      </c>
      <c r="B340" s="10">
        <v>127</v>
      </c>
      <c r="C340" s="13">
        <v>3</v>
      </c>
      <c r="E340" s="36">
        <v>12.7</v>
      </c>
      <c r="F340" s="36">
        <v>26.6</v>
      </c>
      <c r="G340" s="36">
        <v>-1.33</v>
      </c>
      <c r="H340" s="13">
        <v>184</v>
      </c>
      <c r="K340" s="12">
        <v>194</v>
      </c>
      <c r="M340" s="3" t="s">
        <v>26</v>
      </c>
      <c r="N340" s="3">
        <v>17.8</v>
      </c>
      <c r="Q340" s="38">
        <f aca="true" t="shared" si="15" ref="Q340:Q345">N340-O340+P340</f>
        <v>17.8</v>
      </c>
      <c r="V340" s="18">
        <v>11</v>
      </c>
    </row>
    <row r="341" spans="1:22" ht="15.75" customHeight="1">
      <c r="A341" s="13">
        <v>2</v>
      </c>
      <c r="B341" s="10">
        <v>237</v>
      </c>
      <c r="C341" s="13">
        <v>3</v>
      </c>
      <c r="E341" s="36">
        <v>19.51</v>
      </c>
      <c r="F341" s="36">
        <v>27.45</v>
      </c>
      <c r="G341" s="36">
        <v>-1.64</v>
      </c>
      <c r="H341" s="13">
        <v>31</v>
      </c>
      <c r="K341" s="12">
        <v>32</v>
      </c>
      <c r="M341" s="3" t="s">
        <v>26</v>
      </c>
      <c r="N341" s="3">
        <v>5.9</v>
      </c>
      <c r="Q341" s="38">
        <f t="shared" si="15"/>
        <v>5.9</v>
      </c>
      <c r="V341" s="18">
        <v>11</v>
      </c>
    </row>
    <row r="342" spans="1:22" ht="15.75" customHeight="1">
      <c r="A342" s="13">
        <v>2</v>
      </c>
      <c r="B342" s="10">
        <v>88</v>
      </c>
      <c r="C342" s="13">
        <v>3</v>
      </c>
      <c r="E342" s="36">
        <v>12.25</v>
      </c>
      <c r="F342" s="36">
        <v>45.69</v>
      </c>
      <c r="G342" s="36">
        <v>-0.96</v>
      </c>
      <c r="H342" s="13">
        <v>103</v>
      </c>
      <c r="K342" s="12">
        <v>108</v>
      </c>
      <c r="M342" s="3" t="s">
        <v>26</v>
      </c>
      <c r="N342" s="3">
        <v>12.2</v>
      </c>
      <c r="Q342" s="38">
        <f t="shared" si="15"/>
        <v>12.2</v>
      </c>
      <c r="V342" s="18">
        <v>11</v>
      </c>
    </row>
    <row r="343" spans="1:22" ht="15.75" customHeight="1">
      <c r="A343" s="13">
        <v>3</v>
      </c>
      <c r="B343" s="10">
        <v>278</v>
      </c>
      <c r="C343" s="13">
        <v>3</v>
      </c>
      <c r="E343" s="36">
        <v>25.1</v>
      </c>
      <c r="F343" s="36">
        <v>27.29</v>
      </c>
      <c r="G343" s="36">
        <v>-3.83</v>
      </c>
      <c r="H343" s="13">
        <v>150</v>
      </c>
      <c r="K343" s="12">
        <v>161</v>
      </c>
      <c r="M343" s="3" t="s">
        <v>26</v>
      </c>
      <c r="N343" s="3">
        <v>17.6</v>
      </c>
      <c r="Q343" s="38">
        <f t="shared" si="15"/>
        <v>17.6</v>
      </c>
      <c r="V343" s="18">
        <v>11</v>
      </c>
    </row>
    <row r="344" spans="1:22" ht="15.75" customHeight="1">
      <c r="A344" s="13">
        <v>4</v>
      </c>
      <c r="B344" s="10">
        <v>294</v>
      </c>
      <c r="C344" s="13">
        <v>3</v>
      </c>
      <c r="E344" s="36">
        <v>31.05</v>
      </c>
      <c r="F344" s="36">
        <v>15.8</v>
      </c>
      <c r="G344" s="36">
        <v>-4.35</v>
      </c>
      <c r="H344" s="13">
        <v>44</v>
      </c>
      <c r="K344" s="12">
        <v>46</v>
      </c>
      <c r="M344" s="3" t="s">
        <v>26</v>
      </c>
      <c r="N344" s="3">
        <v>8.1</v>
      </c>
      <c r="Q344" s="38">
        <f t="shared" si="15"/>
        <v>8.1</v>
      </c>
      <c r="V344" s="18">
        <v>11</v>
      </c>
    </row>
    <row r="345" spans="1:22" ht="15.75" customHeight="1">
      <c r="A345" s="13">
        <v>4</v>
      </c>
      <c r="B345" s="10">
        <v>362</v>
      </c>
      <c r="C345" s="13">
        <v>3</v>
      </c>
      <c r="E345" s="36">
        <v>35.25</v>
      </c>
      <c r="F345" s="36">
        <v>29.37</v>
      </c>
      <c r="G345" s="36">
        <v>-5.74</v>
      </c>
      <c r="H345" s="13">
        <v>185</v>
      </c>
      <c r="K345" s="12">
        <v>211</v>
      </c>
      <c r="M345" s="3" t="s">
        <v>26</v>
      </c>
      <c r="N345" s="3">
        <v>22.2</v>
      </c>
      <c r="Q345" s="38">
        <f t="shared" si="15"/>
        <v>22.2</v>
      </c>
      <c r="V345" s="18">
        <v>11</v>
      </c>
    </row>
    <row r="346" spans="1:22" ht="15.75" customHeight="1">
      <c r="A346" s="13">
        <v>1</v>
      </c>
      <c r="B346" s="10">
        <v>142</v>
      </c>
      <c r="C346" s="13">
        <v>4</v>
      </c>
      <c r="E346" s="36">
        <v>9.92</v>
      </c>
      <c r="F346" s="36">
        <v>21.78</v>
      </c>
      <c r="G346" s="36">
        <v>-1.25</v>
      </c>
      <c r="H346" s="13">
        <v>174</v>
      </c>
      <c r="K346" s="12">
        <v>183</v>
      </c>
      <c r="L346" s="3">
        <v>16.3</v>
      </c>
      <c r="M346" s="3">
        <v>20</v>
      </c>
      <c r="N346" s="3">
        <v>19.1</v>
      </c>
      <c r="O346" s="3">
        <v>1.3</v>
      </c>
      <c r="P346" s="3">
        <v>1.3</v>
      </c>
      <c r="Q346" s="38">
        <f>L346/M346*N346-L346/M346*O346+P346</f>
        <v>15.807000000000004</v>
      </c>
      <c r="V346" s="18">
        <v>11</v>
      </c>
    </row>
    <row r="347" spans="1:22" ht="15.75" customHeight="1">
      <c r="A347" s="13">
        <v>1</v>
      </c>
      <c r="B347" s="10">
        <v>58</v>
      </c>
      <c r="C347" s="13">
        <v>4</v>
      </c>
      <c r="E347" s="36">
        <v>2.11</v>
      </c>
      <c r="F347" s="36">
        <v>35.4</v>
      </c>
      <c r="G347" s="36">
        <v>-0.76</v>
      </c>
      <c r="H347" s="13">
        <v>190</v>
      </c>
      <c r="K347" s="12">
        <v>202</v>
      </c>
      <c r="L347" s="3">
        <v>1</v>
      </c>
      <c r="M347" s="3">
        <v>1</v>
      </c>
      <c r="N347" s="3">
        <v>17.8</v>
      </c>
      <c r="O347" s="3">
        <v>-0.5</v>
      </c>
      <c r="P347" s="3">
        <v>1.3</v>
      </c>
      <c r="Q347" s="38">
        <f>L347/M347*N347-L347/M347*O347+P347</f>
        <v>19.6</v>
      </c>
      <c r="V347" s="18">
        <v>11</v>
      </c>
    </row>
    <row r="348" spans="1:22" ht="15.75" customHeight="1">
      <c r="A348" s="13">
        <v>2</v>
      </c>
      <c r="B348" s="10">
        <v>175</v>
      </c>
      <c r="C348" s="13">
        <v>4</v>
      </c>
      <c r="E348" s="36">
        <v>16.1</v>
      </c>
      <c r="F348" s="36">
        <v>10.81</v>
      </c>
      <c r="G348" s="36">
        <v>-1.69</v>
      </c>
      <c r="H348" s="13">
        <v>181</v>
      </c>
      <c r="K348" s="12">
        <v>187</v>
      </c>
      <c r="L348" s="3">
        <v>18.5</v>
      </c>
      <c r="M348" s="3">
        <v>20</v>
      </c>
      <c r="N348" s="3">
        <v>14</v>
      </c>
      <c r="O348" s="3">
        <v>-4</v>
      </c>
      <c r="Q348" s="38">
        <f>L348/M348*N348-L348/M348*O348+P348</f>
        <v>16.650000000000002</v>
      </c>
      <c r="U348" s="3" t="s">
        <v>82</v>
      </c>
      <c r="V348" s="18">
        <v>11</v>
      </c>
    </row>
    <row r="349" spans="1:22" ht="15.75" customHeight="1">
      <c r="A349" s="13">
        <v>2</v>
      </c>
      <c r="B349" s="10">
        <v>147</v>
      </c>
      <c r="C349" s="13">
        <v>4</v>
      </c>
      <c r="E349" s="36">
        <v>13.9</v>
      </c>
      <c r="F349" s="36">
        <v>21</v>
      </c>
      <c r="G349" s="36">
        <v>-1.37</v>
      </c>
      <c r="H349" s="13">
        <v>177</v>
      </c>
      <c r="K349" s="12">
        <v>185</v>
      </c>
      <c r="M349" s="3" t="s">
        <v>26</v>
      </c>
      <c r="N349" s="3">
        <v>16.1</v>
      </c>
      <c r="Q349" s="38">
        <f>N349-O349+P349</f>
        <v>16.1</v>
      </c>
      <c r="V349" s="18">
        <v>11</v>
      </c>
    </row>
    <row r="350" spans="1:22" ht="15.75" customHeight="1">
      <c r="A350" s="13">
        <v>2</v>
      </c>
      <c r="B350" s="10">
        <v>98</v>
      </c>
      <c r="C350" s="13">
        <v>4</v>
      </c>
      <c r="E350" s="36">
        <v>16.4</v>
      </c>
      <c r="F350" s="36">
        <v>42.74</v>
      </c>
      <c r="G350" s="36">
        <v>-1.78</v>
      </c>
      <c r="H350" s="13">
        <v>99</v>
      </c>
      <c r="K350" s="12">
        <v>105</v>
      </c>
      <c r="M350" s="3" t="s">
        <v>26</v>
      </c>
      <c r="N350" s="3">
        <v>13.7</v>
      </c>
      <c r="Q350" s="38">
        <f>N350-O350+P350</f>
        <v>13.7</v>
      </c>
      <c r="V350" s="18">
        <v>11</v>
      </c>
    </row>
    <row r="351" spans="1:22" ht="15.75" customHeight="1">
      <c r="A351" s="13">
        <v>1</v>
      </c>
      <c r="B351" s="10">
        <v>35</v>
      </c>
      <c r="C351" s="13">
        <v>15</v>
      </c>
      <c r="E351" s="36">
        <v>1.05</v>
      </c>
      <c r="F351" s="36">
        <v>22.85</v>
      </c>
      <c r="G351" s="36">
        <v>-0.48</v>
      </c>
      <c r="H351" s="13">
        <v>42</v>
      </c>
      <c r="K351" s="12">
        <v>47</v>
      </c>
      <c r="L351" s="3">
        <v>7.4</v>
      </c>
      <c r="M351" s="3">
        <v>15</v>
      </c>
      <c r="N351" s="3">
        <v>12</v>
      </c>
      <c r="O351" s="3">
        <v>0.3</v>
      </c>
      <c r="P351" s="3">
        <v>1.3</v>
      </c>
      <c r="Q351" s="38">
        <f aca="true" t="shared" si="16" ref="Q351:Q359">L351/M351*N351-L351/M351*O351+P351</f>
        <v>7.072</v>
      </c>
      <c r="U351" s="3" t="s">
        <v>83</v>
      </c>
      <c r="V351" s="18">
        <v>11</v>
      </c>
    </row>
    <row r="352" spans="1:22" ht="15.75" customHeight="1">
      <c r="A352" s="13">
        <v>1</v>
      </c>
      <c r="B352" s="10">
        <v>36</v>
      </c>
      <c r="C352" s="13">
        <v>15</v>
      </c>
      <c r="E352" s="36">
        <v>0.72</v>
      </c>
      <c r="F352" s="36">
        <v>22.88</v>
      </c>
      <c r="G352" s="36">
        <v>-0.01</v>
      </c>
      <c r="H352" s="13">
        <v>80</v>
      </c>
      <c r="K352" s="12">
        <v>81</v>
      </c>
      <c r="L352" s="3">
        <v>1</v>
      </c>
      <c r="M352" s="3">
        <v>1</v>
      </c>
      <c r="N352" s="3">
        <v>10.3</v>
      </c>
      <c r="O352" s="3">
        <v>1</v>
      </c>
      <c r="Q352" s="38">
        <f t="shared" si="16"/>
        <v>9.3</v>
      </c>
      <c r="V352" s="18">
        <v>11</v>
      </c>
    </row>
    <row r="353" spans="1:22" ht="15.75" customHeight="1">
      <c r="A353" s="13">
        <v>2</v>
      </c>
      <c r="B353" s="10">
        <v>182</v>
      </c>
      <c r="C353" s="13">
        <v>15</v>
      </c>
      <c r="E353" s="36">
        <v>13.65</v>
      </c>
      <c r="F353" s="36">
        <v>9.85</v>
      </c>
      <c r="G353" s="36">
        <v>-1.71</v>
      </c>
      <c r="H353" s="13">
        <v>81</v>
      </c>
      <c r="K353" s="12">
        <v>84</v>
      </c>
      <c r="L353" s="3">
        <v>10.5</v>
      </c>
      <c r="M353" s="3">
        <v>20</v>
      </c>
      <c r="N353" s="3">
        <v>21.5</v>
      </c>
      <c r="O353" s="3">
        <v>-1</v>
      </c>
      <c r="Q353" s="38">
        <f t="shared" si="16"/>
        <v>11.8125</v>
      </c>
      <c r="R353" s="38">
        <v>9.3</v>
      </c>
      <c r="S353" s="38">
        <v>2.4</v>
      </c>
      <c r="T353" s="38">
        <v>2.15</v>
      </c>
      <c r="V353" s="18">
        <v>11</v>
      </c>
    </row>
    <row r="354" spans="1:22" ht="15.75" customHeight="1">
      <c r="A354" s="13">
        <v>2</v>
      </c>
      <c r="B354" s="10">
        <v>183</v>
      </c>
      <c r="C354" s="13">
        <v>15</v>
      </c>
      <c r="E354" s="36">
        <v>13.55</v>
      </c>
      <c r="F354" s="36">
        <v>10</v>
      </c>
      <c r="G354" s="36">
        <v>-1.56</v>
      </c>
      <c r="H354" s="13">
        <v>94</v>
      </c>
      <c r="K354" s="12">
        <v>106</v>
      </c>
      <c r="L354" s="3">
        <v>13.7</v>
      </c>
      <c r="M354" s="3">
        <v>15</v>
      </c>
      <c r="N354" s="3">
        <v>11.25</v>
      </c>
      <c r="O354" s="3">
        <v>-3.25</v>
      </c>
      <c r="Q354" s="38">
        <f t="shared" si="16"/>
        <v>13.243333333333334</v>
      </c>
      <c r="V354" s="18">
        <v>11</v>
      </c>
    </row>
    <row r="355" spans="1:22" ht="15.75" customHeight="1">
      <c r="A355" s="13">
        <v>3</v>
      </c>
      <c r="B355" s="10">
        <v>304</v>
      </c>
      <c r="C355" s="13">
        <v>15</v>
      </c>
      <c r="E355" s="36">
        <v>26.6</v>
      </c>
      <c r="F355" s="36">
        <v>15.16</v>
      </c>
      <c r="G355" s="36">
        <v>-3.75</v>
      </c>
      <c r="H355" s="13">
        <v>120</v>
      </c>
      <c r="K355" s="12">
        <v>144</v>
      </c>
      <c r="L355" s="3">
        <v>1</v>
      </c>
      <c r="M355" s="3">
        <v>1</v>
      </c>
      <c r="N355" s="3">
        <v>11.9</v>
      </c>
      <c r="O355" s="3">
        <v>-1.8</v>
      </c>
      <c r="Q355" s="38">
        <f t="shared" si="16"/>
        <v>13.700000000000001</v>
      </c>
      <c r="V355" s="18">
        <v>11</v>
      </c>
    </row>
    <row r="356" spans="1:22" ht="15.75" customHeight="1">
      <c r="A356" s="13">
        <v>1</v>
      </c>
      <c r="B356" s="10">
        <v>21</v>
      </c>
      <c r="C356" s="13">
        <v>16</v>
      </c>
      <c r="E356" s="36">
        <v>6.79</v>
      </c>
      <c r="F356" s="36">
        <v>11.5</v>
      </c>
      <c r="G356" s="36">
        <v>-0.8</v>
      </c>
      <c r="H356" s="13">
        <v>32</v>
      </c>
      <c r="K356" s="12">
        <v>31</v>
      </c>
      <c r="L356" s="3">
        <v>10</v>
      </c>
      <c r="M356" s="3">
        <v>20</v>
      </c>
      <c r="N356" s="3">
        <v>12</v>
      </c>
      <c r="O356" s="3">
        <v>-0.9</v>
      </c>
      <c r="P356" s="3">
        <v>1.3</v>
      </c>
      <c r="Q356" s="38">
        <f t="shared" si="16"/>
        <v>7.75</v>
      </c>
      <c r="V356" s="18">
        <v>11</v>
      </c>
    </row>
    <row r="357" spans="1:22" ht="15.75" customHeight="1">
      <c r="A357" s="13">
        <v>1</v>
      </c>
      <c r="B357" s="10">
        <v>29</v>
      </c>
      <c r="C357" s="13">
        <v>16</v>
      </c>
      <c r="E357" s="36">
        <v>3.88</v>
      </c>
      <c r="F357" s="36">
        <v>16.3</v>
      </c>
      <c r="G357" s="36">
        <v>-0.68</v>
      </c>
      <c r="H357" s="13">
        <v>27</v>
      </c>
      <c r="K357" s="12">
        <v>30</v>
      </c>
      <c r="L357" s="3">
        <v>5</v>
      </c>
      <c r="M357" s="3">
        <v>20</v>
      </c>
      <c r="N357" s="3">
        <v>24.2</v>
      </c>
      <c r="O357" s="3">
        <v>-4.2</v>
      </c>
      <c r="Q357" s="38">
        <f t="shared" si="16"/>
        <v>7.1</v>
      </c>
      <c r="U357" s="3" t="s">
        <v>19</v>
      </c>
      <c r="V357" s="18">
        <v>11</v>
      </c>
    </row>
    <row r="358" spans="1:22" ht="15.75" customHeight="1">
      <c r="A358" s="13">
        <v>1</v>
      </c>
      <c r="B358" s="10">
        <v>38</v>
      </c>
      <c r="C358" s="13">
        <v>16</v>
      </c>
      <c r="E358" s="36">
        <v>6.24</v>
      </c>
      <c r="F358" s="36">
        <v>20.35</v>
      </c>
      <c r="G358" s="36">
        <v>-1.21</v>
      </c>
      <c r="H358" s="13">
        <v>56</v>
      </c>
      <c r="K358" s="12">
        <v>63</v>
      </c>
      <c r="L358" s="3">
        <v>10</v>
      </c>
      <c r="M358" s="3">
        <v>20</v>
      </c>
      <c r="N358" s="3">
        <v>11</v>
      </c>
      <c r="O358" s="3">
        <v>-2.3</v>
      </c>
      <c r="Q358" s="38">
        <f t="shared" si="16"/>
        <v>6.65</v>
      </c>
      <c r="V358" s="18">
        <v>11</v>
      </c>
    </row>
    <row r="359" spans="1:22" ht="15.75" customHeight="1">
      <c r="A359" s="13">
        <v>1</v>
      </c>
      <c r="B359" s="10">
        <v>141</v>
      </c>
      <c r="C359" s="13">
        <v>16</v>
      </c>
      <c r="E359" s="36">
        <v>8.82</v>
      </c>
      <c r="F359" s="36">
        <v>21.82</v>
      </c>
      <c r="G359" s="36">
        <v>-1.2</v>
      </c>
      <c r="H359" s="13">
        <v>30</v>
      </c>
      <c r="K359" s="12">
        <v>34</v>
      </c>
      <c r="L359" s="3">
        <v>8.5</v>
      </c>
      <c r="M359" s="3">
        <v>15</v>
      </c>
      <c r="N359" s="3">
        <v>6.5</v>
      </c>
      <c r="O359" s="3">
        <v>-4.2</v>
      </c>
      <c r="Q359" s="38">
        <f t="shared" si="16"/>
        <v>6.063333333333333</v>
      </c>
      <c r="V359" s="18">
        <v>11</v>
      </c>
    </row>
    <row r="360" spans="1:22" ht="15.75" customHeight="1">
      <c r="A360" s="13">
        <v>2</v>
      </c>
      <c r="B360" s="10">
        <v>157</v>
      </c>
      <c r="C360" s="13">
        <v>16</v>
      </c>
      <c r="E360" s="36">
        <v>10.99</v>
      </c>
      <c r="F360" s="36">
        <v>16.39</v>
      </c>
      <c r="G360" s="36">
        <v>-1.35</v>
      </c>
      <c r="H360" s="13">
        <v>27</v>
      </c>
      <c r="K360" s="12">
        <v>30</v>
      </c>
      <c r="M360" s="3" t="s">
        <v>26</v>
      </c>
      <c r="N360" s="3">
        <v>6.6</v>
      </c>
      <c r="Q360" s="38">
        <f aca="true" t="shared" si="17" ref="Q360:Q365">N360-O360+P360</f>
        <v>6.6</v>
      </c>
      <c r="U360" s="3" t="s">
        <v>84</v>
      </c>
      <c r="V360" s="18">
        <v>11</v>
      </c>
    </row>
    <row r="361" spans="1:22" ht="15.75" customHeight="1">
      <c r="A361" s="13">
        <v>2</v>
      </c>
      <c r="B361" s="10">
        <v>227</v>
      </c>
      <c r="C361" s="13">
        <v>16</v>
      </c>
      <c r="E361" s="36">
        <v>19.64</v>
      </c>
      <c r="F361" s="36">
        <v>18.9</v>
      </c>
      <c r="G361" s="36">
        <v>-1.76</v>
      </c>
      <c r="H361" s="13">
        <v>31</v>
      </c>
      <c r="K361" s="12">
        <v>38</v>
      </c>
      <c r="M361" s="3" t="s">
        <v>26</v>
      </c>
      <c r="N361" s="3">
        <v>9.4</v>
      </c>
      <c r="Q361" s="38">
        <f t="shared" si="17"/>
        <v>9.4</v>
      </c>
      <c r="V361" s="18">
        <v>11</v>
      </c>
    </row>
    <row r="362" spans="1:22" ht="15.75" customHeight="1">
      <c r="A362" s="13">
        <v>2</v>
      </c>
      <c r="B362" s="10">
        <v>234</v>
      </c>
      <c r="C362" s="13">
        <v>16</v>
      </c>
      <c r="E362" s="36">
        <v>19.26</v>
      </c>
      <c r="F362" s="36">
        <v>20.48</v>
      </c>
      <c r="G362" s="36">
        <v>-1.91</v>
      </c>
      <c r="H362" s="13">
        <v>26</v>
      </c>
      <c r="K362" s="12">
        <v>31</v>
      </c>
      <c r="M362" s="3" t="s">
        <v>26</v>
      </c>
      <c r="N362" s="3">
        <v>7.3</v>
      </c>
      <c r="Q362" s="38">
        <f t="shared" si="17"/>
        <v>7.3</v>
      </c>
      <c r="V362" s="18">
        <v>11</v>
      </c>
    </row>
    <row r="363" spans="1:22" ht="15.75" customHeight="1">
      <c r="A363" s="13">
        <v>2</v>
      </c>
      <c r="B363" s="10">
        <v>149</v>
      </c>
      <c r="C363" s="13">
        <v>16</v>
      </c>
      <c r="E363" s="36">
        <v>18.18</v>
      </c>
      <c r="F363" s="36">
        <v>22.27</v>
      </c>
      <c r="G363" s="36">
        <v>-1.59</v>
      </c>
      <c r="H363" s="13">
        <v>50</v>
      </c>
      <c r="K363" s="12">
        <v>60</v>
      </c>
      <c r="M363" s="3" t="s">
        <v>26</v>
      </c>
      <c r="N363" s="3">
        <v>8.3</v>
      </c>
      <c r="Q363" s="38">
        <f t="shared" si="17"/>
        <v>8.3</v>
      </c>
      <c r="V363" s="18">
        <v>11</v>
      </c>
    </row>
    <row r="364" spans="1:22" ht="15.75" customHeight="1">
      <c r="A364" s="13">
        <v>2</v>
      </c>
      <c r="B364" s="10">
        <v>134</v>
      </c>
      <c r="C364" s="13">
        <v>16</v>
      </c>
      <c r="E364" s="36">
        <v>14.79</v>
      </c>
      <c r="F364" s="36">
        <v>22.91</v>
      </c>
      <c r="G364" s="36">
        <v>-1.4</v>
      </c>
      <c r="H364" s="13">
        <v>28</v>
      </c>
      <c r="K364" s="12">
        <v>31</v>
      </c>
      <c r="M364" s="3" t="s">
        <v>26</v>
      </c>
      <c r="N364" s="3">
        <v>4.8</v>
      </c>
      <c r="Q364" s="38">
        <f t="shared" si="17"/>
        <v>4.8</v>
      </c>
      <c r="V364" s="18">
        <v>11</v>
      </c>
    </row>
    <row r="365" spans="1:22" ht="15.75" customHeight="1">
      <c r="A365" s="13">
        <v>2</v>
      </c>
      <c r="B365" s="10">
        <v>244</v>
      </c>
      <c r="C365" s="13">
        <v>16</v>
      </c>
      <c r="E365" s="36">
        <v>15.59</v>
      </c>
      <c r="F365" s="36">
        <v>48.19</v>
      </c>
      <c r="G365" s="36">
        <v>-3.87</v>
      </c>
      <c r="H365" s="13">
        <v>75</v>
      </c>
      <c r="K365" s="12">
        <v>81</v>
      </c>
      <c r="M365" s="3" t="s">
        <v>26</v>
      </c>
      <c r="N365" s="3">
        <v>10</v>
      </c>
      <c r="Q365" s="38">
        <f t="shared" si="17"/>
        <v>10</v>
      </c>
      <c r="V365" s="18">
        <v>11</v>
      </c>
    </row>
    <row r="366" spans="1:22" ht="15.75" customHeight="1">
      <c r="A366" s="13">
        <v>3</v>
      </c>
      <c r="B366" s="10">
        <v>216</v>
      </c>
      <c r="C366" s="13">
        <v>16</v>
      </c>
      <c r="E366" s="36">
        <v>28.74</v>
      </c>
      <c r="F366" s="36">
        <v>9.94</v>
      </c>
      <c r="G366" s="36">
        <v>-3.57</v>
      </c>
      <c r="H366" s="13">
        <v>28</v>
      </c>
      <c r="K366" s="12">
        <v>32</v>
      </c>
      <c r="L366" s="3">
        <v>10</v>
      </c>
      <c r="M366" s="3">
        <v>20</v>
      </c>
      <c r="N366" s="3">
        <v>6.8</v>
      </c>
      <c r="O366" s="3">
        <v>-5.6</v>
      </c>
      <c r="Q366" s="38">
        <f aca="true" t="shared" si="18" ref="Q366:Q371">L366/M366*N366-L366/M366*O366+P366</f>
        <v>6.199999999999999</v>
      </c>
      <c r="V366" s="18">
        <v>11</v>
      </c>
    </row>
    <row r="367" spans="1:22" ht="15.75" customHeight="1">
      <c r="A367" s="13">
        <v>3</v>
      </c>
      <c r="B367" s="10">
        <v>221</v>
      </c>
      <c r="C367" s="13">
        <v>16</v>
      </c>
      <c r="E367" s="36">
        <v>20.82</v>
      </c>
      <c r="F367" s="36">
        <v>14.21</v>
      </c>
      <c r="G367" s="36">
        <v>-2.49</v>
      </c>
      <c r="H367" s="13">
        <v>79</v>
      </c>
      <c r="K367" s="12">
        <v>93</v>
      </c>
      <c r="L367" s="3">
        <v>11.5</v>
      </c>
      <c r="M367" s="3">
        <v>15</v>
      </c>
      <c r="N367" s="3">
        <v>11.6</v>
      </c>
      <c r="O367" s="3">
        <v>-2.2</v>
      </c>
      <c r="Q367" s="38">
        <f t="shared" si="18"/>
        <v>10.580000000000002</v>
      </c>
      <c r="V367" s="18">
        <v>11</v>
      </c>
    </row>
    <row r="368" spans="1:22" ht="15.75" customHeight="1">
      <c r="A368" s="13">
        <v>3</v>
      </c>
      <c r="B368" s="10">
        <v>222</v>
      </c>
      <c r="C368" s="13">
        <v>16</v>
      </c>
      <c r="E368" s="36">
        <v>24.05</v>
      </c>
      <c r="F368" s="36">
        <v>16.57</v>
      </c>
      <c r="G368" s="36">
        <v>-2.88</v>
      </c>
      <c r="H368" s="13">
        <v>28</v>
      </c>
      <c r="K368" s="12">
        <v>33</v>
      </c>
      <c r="L368" s="3">
        <v>5</v>
      </c>
      <c r="M368" s="3">
        <v>20</v>
      </c>
      <c r="N368" s="3">
        <v>15.5</v>
      </c>
      <c r="O368" s="3">
        <v>-9.2</v>
      </c>
      <c r="Q368" s="38">
        <f t="shared" si="18"/>
        <v>6.175</v>
      </c>
      <c r="V368" s="18">
        <v>11</v>
      </c>
    </row>
    <row r="369" spans="1:22" ht="15.75" customHeight="1">
      <c r="A369" s="13">
        <v>3</v>
      </c>
      <c r="B369" s="10">
        <v>302</v>
      </c>
      <c r="C369" s="13">
        <v>16</v>
      </c>
      <c r="E369" s="36">
        <v>26.3</v>
      </c>
      <c r="F369" s="36">
        <v>16.59</v>
      </c>
      <c r="G369" s="36">
        <v>-3.79</v>
      </c>
      <c r="H369" s="13">
        <v>28</v>
      </c>
      <c r="K369" s="12">
        <v>30</v>
      </c>
      <c r="L369" s="3">
        <v>10</v>
      </c>
      <c r="M369" s="3">
        <v>20</v>
      </c>
      <c r="N369" s="3">
        <v>8.5</v>
      </c>
      <c r="O369" s="3">
        <v>-3.2</v>
      </c>
      <c r="Q369" s="38">
        <f t="shared" si="18"/>
        <v>5.85</v>
      </c>
      <c r="V369" s="18">
        <v>11</v>
      </c>
    </row>
    <row r="370" spans="1:22" ht="15.75" customHeight="1">
      <c r="A370" s="13">
        <v>3</v>
      </c>
      <c r="B370" s="10">
        <v>297</v>
      </c>
      <c r="C370" s="13">
        <v>16</v>
      </c>
      <c r="E370" s="36">
        <v>27.77</v>
      </c>
      <c r="F370" s="36">
        <v>17.21</v>
      </c>
      <c r="G370" s="36">
        <v>-4.05</v>
      </c>
      <c r="H370" s="13">
        <v>32</v>
      </c>
      <c r="K370" s="12">
        <v>34</v>
      </c>
      <c r="L370" s="3">
        <v>5</v>
      </c>
      <c r="M370" s="3">
        <v>20</v>
      </c>
      <c r="N370" s="3">
        <v>19.2</v>
      </c>
      <c r="O370" s="3">
        <v>-7.8</v>
      </c>
      <c r="Q370" s="38">
        <f t="shared" si="18"/>
        <v>6.75</v>
      </c>
      <c r="V370" s="18">
        <v>11</v>
      </c>
    </row>
    <row r="371" spans="1:22" ht="15.75" customHeight="1">
      <c r="A371" s="13">
        <v>3</v>
      </c>
      <c r="B371" s="10">
        <v>298</v>
      </c>
      <c r="C371" s="13">
        <v>16</v>
      </c>
      <c r="E371" s="36">
        <v>27.34</v>
      </c>
      <c r="F371" s="36">
        <v>17.36</v>
      </c>
      <c r="G371" s="36">
        <v>-4.1</v>
      </c>
      <c r="H371" s="13">
        <v>49</v>
      </c>
      <c r="K371" s="12">
        <v>57</v>
      </c>
      <c r="L371" s="3">
        <v>10</v>
      </c>
      <c r="M371" s="3">
        <v>20</v>
      </c>
      <c r="N371" s="3">
        <v>17</v>
      </c>
      <c r="O371" s="3">
        <v>-4.5</v>
      </c>
      <c r="Q371" s="38">
        <f t="shared" si="18"/>
        <v>10.75</v>
      </c>
      <c r="V371" s="18">
        <v>11</v>
      </c>
    </row>
    <row r="372" spans="1:22" ht="15.75" customHeight="1">
      <c r="A372" s="13">
        <v>3</v>
      </c>
      <c r="B372" s="10">
        <v>235</v>
      </c>
      <c r="C372" s="13">
        <v>16</v>
      </c>
      <c r="E372" s="36">
        <v>21.26</v>
      </c>
      <c r="F372" s="36">
        <v>27.26</v>
      </c>
      <c r="G372" s="36">
        <v>-2.2</v>
      </c>
      <c r="H372" s="13">
        <v>77</v>
      </c>
      <c r="K372" s="12">
        <v>86</v>
      </c>
      <c r="M372" s="3" t="s">
        <v>26</v>
      </c>
      <c r="N372" s="3">
        <v>9.3</v>
      </c>
      <c r="Q372" s="38">
        <f aca="true" t="shared" si="19" ref="Q372:Q379">N372-O372+P372</f>
        <v>9.3</v>
      </c>
      <c r="V372" s="18">
        <v>11</v>
      </c>
    </row>
    <row r="373" spans="1:22" ht="15.75" customHeight="1">
      <c r="A373" s="13">
        <v>3</v>
      </c>
      <c r="B373" s="10">
        <v>236</v>
      </c>
      <c r="C373" s="13">
        <v>16</v>
      </c>
      <c r="E373" s="36">
        <v>20.5</v>
      </c>
      <c r="F373" s="36">
        <v>27.52</v>
      </c>
      <c r="G373" s="36">
        <v>-1.79</v>
      </c>
      <c r="H373" s="13">
        <v>105</v>
      </c>
      <c r="K373" s="12">
        <v>116</v>
      </c>
      <c r="M373" s="3" t="s">
        <v>26</v>
      </c>
      <c r="N373" s="3">
        <v>12.2</v>
      </c>
      <c r="Q373" s="38">
        <f t="shared" si="19"/>
        <v>12.2</v>
      </c>
      <c r="V373" s="18">
        <v>11</v>
      </c>
    </row>
    <row r="374" spans="1:22" ht="15.75" customHeight="1">
      <c r="A374" s="13">
        <v>4</v>
      </c>
      <c r="B374" s="10">
        <v>341</v>
      </c>
      <c r="C374" s="13">
        <v>16</v>
      </c>
      <c r="E374" s="36">
        <v>38.46</v>
      </c>
      <c r="F374" s="36">
        <v>11.39</v>
      </c>
      <c r="G374" s="36">
        <v>-4.13</v>
      </c>
      <c r="H374" s="13">
        <v>42</v>
      </c>
      <c r="K374" s="12">
        <v>53</v>
      </c>
      <c r="M374" s="3" t="s">
        <v>26</v>
      </c>
      <c r="N374" s="3">
        <v>7.7</v>
      </c>
      <c r="Q374" s="38">
        <f t="shared" si="19"/>
        <v>7.7</v>
      </c>
      <c r="V374" s="18">
        <v>11</v>
      </c>
    </row>
    <row r="375" spans="1:22" ht="15.75" customHeight="1">
      <c r="A375" s="13">
        <v>4</v>
      </c>
      <c r="B375" s="10">
        <v>290</v>
      </c>
      <c r="C375" s="13">
        <v>16</v>
      </c>
      <c r="E375" s="36">
        <v>33.66</v>
      </c>
      <c r="F375" s="36">
        <v>18.01</v>
      </c>
      <c r="G375" s="36">
        <v>-4.88</v>
      </c>
      <c r="H375" s="13">
        <v>135</v>
      </c>
      <c r="K375" s="12">
        <v>144</v>
      </c>
      <c r="M375" s="3" t="s">
        <v>26</v>
      </c>
      <c r="N375" s="3">
        <v>13</v>
      </c>
      <c r="Q375" s="38">
        <f t="shared" si="19"/>
        <v>13</v>
      </c>
      <c r="V375" s="18">
        <v>11</v>
      </c>
    </row>
    <row r="376" spans="1:22" ht="15.75" customHeight="1">
      <c r="A376" s="13">
        <v>4</v>
      </c>
      <c r="B376" s="10">
        <v>364</v>
      </c>
      <c r="C376" s="13">
        <v>16</v>
      </c>
      <c r="E376" s="36">
        <v>39.2</v>
      </c>
      <c r="F376" s="36">
        <v>27.07</v>
      </c>
      <c r="G376" s="36">
        <v>-6.22</v>
      </c>
      <c r="H376" s="13">
        <v>125</v>
      </c>
      <c r="K376" s="12">
        <v>127</v>
      </c>
      <c r="M376" s="3" t="s">
        <v>26</v>
      </c>
      <c r="N376" s="3">
        <v>15.8</v>
      </c>
      <c r="Q376" s="38">
        <f t="shared" si="19"/>
        <v>15.8</v>
      </c>
      <c r="V376" s="18">
        <v>11</v>
      </c>
    </row>
    <row r="377" spans="1:22" ht="15.75" customHeight="1">
      <c r="A377" s="13">
        <v>4</v>
      </c>
      <c r="B377" s="10">
        <v>376</v>
      </c>
      <c r="C377" s="13">
        <v>16</v>
      </c>
      <c r="E377" s="36">
        <v>35.35</v>
      </c>
      <c r="F377" s="36">
        <v>36.13</v>
      </c>
      <c r="G377" s="36">
        <v>-5.87</v>
      </c>
      <c r="H377" s="13">
        <v>115</v>
      </c>
      <c r="K377" s="12">
        <v>124</v>
      </c>
      <c r="M377" s="3" t="s">
        <v>26</v>
      </c>
      <c r="N377" s="3">
        <v>14.9</v>
      </c>
      <c r="Q377" s="38">
        <f t="shared" si="19"/>
        <v>14.9</v>
      </c>
      <c r="V377" s="18">
        <v>11</v>
      </c>
    </row>
    <row r="378" spans="1:22" ht="15.75" customHeight="1">
      <c r="A378" s="13">
        <v>4</v>
      </c>
      <c r="B378" s="10">
        <v>388</v>
      </c>
      <c r="C378" s="13">
        <v>16</v>
      </c>
      <c r="E378" s="36">
        <v>33.28</v>
      </c>
      <c r="F378" s="36">
        <v>43.49</v>
      </c>
      <c r="G378" s="36">
        <v>-5.73</v>
      </c>
      <c r="H378" s="13">
        <v>78</v>
      </c>
      <c r="K378" s="12">
        <v>82</v>
      </c>
      <c r="M378" s="3" t="s">
        <v>26</v>
      </c>
      <c r="N378" s="3">
        <v>10.1</v>
      </c>
      <c r="Q378" s="38">
        <f t="shared" si="19"/>
        <v>10.1</v>
      </c>
      <c r="V378" s="18">
        <v>11</v>
      </c>
    </row>
    <row r="379" spans="1:22" ht="15.75" customHeight="1">
      <c r="A379" s="13">
        <v>5</v>
      </c>
      <c r="B379" s="10">
        <v>353</v>
      </c>
      <c r="C379" s="13">
        <v>16</v>
      </c>
      <c r="E379" s="36">
        <v>44.04</v>
      </c>
      <c r="F379" s="36">
        <v>18.23</v>
      </c>
      <c r="G379" s="36">
        <v>-6.23</v>
      </c>
      <c r="H379" s="13">
        <v>91</v>
      </c>
      <c r="K379" s="12">
        <v>100</v>
      </c>
      <c r="M379" s="3" t="s">
        <v>26</v>
      </c>
      <c r="N379" s="3">
        <v>11.7</v>
      </c>
      <c r="Q379" s="38">
        <f t="shared" si="19"/>
        <v>11.7</v>
      </c>
      <c r="V379" s="18">
        <v>11</v>
      </c>
    </row>
    <row r="380" spans="1:22" ht="15.75" customHeight="1">
      <c r="A380" s="13">
        <v>1</v>
      </c>
      <c r="B380" s="10">
        <v>187</v>
      </c>
      <c r="C380" s="13">
        <v>2</v>
      </c>
      <c r="E380" s="36">
        <v>9.24</v>
      </c>
      <c r="F380" s="36">
        <v>8.21</v>
      </c>
      <c r="G380" s="36">
        <v>-1.11</v>
      </c>
      <c r="H380" s="13">
        <v>41</v>
      </c>
      <c r="K380" s="12">
        <v>43</v>
      </c>
      <c r="L380" s="3">
        <v>5</v>
      </c>
      <c r="M380" s="3">
        <v>20</v>
      </c>
      <c r="N380" s="3">
        <v>9</v>
      </c>
      <c r="O380" s="3">
        <v>-3.5</v>
      </c>
      <c r="Q380" s="38">
        <f>L380/M380*N380-L380/M380*O380+P380</f>
        <v>3.125</v>
      </c>
      <c r="U380" s="3" t="s">
        <v>85</v>
      </c>
      <c r="V380" s="18">
        <v>12</v>
      </c>
    </row>
    <row r="381" spans="1:22" ht="15.75" customHeight="1">
      <c r="A381" s="13">
        <v>3</v>
      </c>
      <c r="B381" s="10">
        <v>231</v>
      </c>
      <c r="C381" s="13">
        <v>2</v>
      </c>
      <c r="E381" s="36">
        <v>24.24</v>
      </c>
      <c r="F381" s="36">
        <v>19.57</v>
      </c>
      <c r="G381" s="36">
        <v>-3.07</v>
      </c>
      <c r="H381" s="13">
        <v>46</v>
      </c>
      <c r="K381" s="12">
        <v>50</v>
      </c>
      <c r="M381" s="3" t="s">
        <v>26</v>
      </c>
      <c r="N381" s="3">
        <v>4.2</v>
      </c>
      <c r="Q381" s="38">
        <f>N381-O381+P381</f>
        <v>4.2</v>
      </c>
      <c r="U381" s="3" t="s">
        <v>30</v>
      </c>
      <c r="V381" s="18">
        <v>12</v>
      </c>
    </row>
    <row r="382" spans="1:22" ht="15.75" customHeight="1">
      <c r="A382" s="13">
        <v>2</v>
      </c>
      <c r="B382" s="10">
        <v>163</v>
      </c>
      <c r="C382" s="13">
        <v>4</v>
      </c>
      <c r="E382" s="36">
        <v>16.29</v>
      </c>
      <c r="F382" s="36">
        <v>15.47</v>
      </c>
      <c r="G382" s="36">
        <v>-1.86</v>
      </c>
      <c r="H382" s="13">
        <v>28</v>
      </c>
      <c r="K382" s="12">
        <v>28</v>
      </c>
      <c r="M382" s="3" t="s">
        <v>26</v>
      </c>
      <c r="N382" s="3">
        <v>3.9</v>
      </c>
      <c r="Q382" s="38">
        <f>N382-O382+P382</f>
        <v>3.9</v>
      </c>
      <c r="U382" s="3" t="s">
        <v>86</v>
      </c>
      <c r="V382" s="18">
        <v>13</v>
      </c>
    </row>
    <row r="383" spans="1:22" ht="15.75" customHeight="1">
      <c r="A383" s="13">
        <v>1</v>
      </c>
      <c r="B383" s="10">
        <v>77</v>
      </c>
      <c r="C383" s="13">
        <v>2</v>
      </c>
      <c r="E383" s="36">
        <v>3.24</v>
      </c>
      <c r="F383" s="36">
        <v>47.47</v>
      </c>
      <c r="G383" s="36">
        <v>-0.41</v>
      </c>
      <c r="H383" s="13">
        <v>213</v>
      </c>
      <c r="K383" s="12">
        <v>227</v>
      </c>
      <c r="M383" s="3" t="s">
        <v>26</v>
      </c>
      <c r="N383" s="3">
        <v>18.2</v>
      </c>
      <c r="Q383" s="38">
        <f>N383</f>
        <v>18.2</v>
      </c>
      <c r="U383" s="3" t="s">
        <v>27</v>
      </c>
      <c r="V383" s="18">
        <v>14</v>
      </c>
    </row>
    <row r="384" spans="1:22" ht="15.75" customHeight="1">
      <c r="A384" s="13">
        <v>2</v>
      </c>
      <c r="B384" s="10">
        <v>169</v>
      </c>
      <c r="C384" s="13">
        <v>2</v>
      </c>
      <c r="E384" s="36">
        <v>18.4</v>
      </c>
      <c r="F384" s="36">
        <v>18.51</v>
      </c>
      <c r="G384" s="36">
        <v>-1.95</v>
      </c>
      <c r="H384" s="13">
        <v>52</v>
      </c>
      <c r="K384" s="12">
        <v>61</v>
      </c>
      <c r="M384" s="3" t="s">
        <v>26</v>
      </c>
      <c r="N384" s="3">
        <v>8</v>
      </c>
      <c r="Q384" s="38">
        <f>N384-O384+P384</f>
        <v>8</v>
      </c>
      <c r="U384" s="3" t="s">
        <v>22</v>
      </c>
      <c r="V384" s="18">
        <v>14</v>
      </c>
    </row>
    <row r="385" spans="1:22" ht="15.75" customHeight="1">
      <c r="A385" s="13">
        <v>2</v>
      </c>
      <c r="B385" s="10">
        <v>115</v>
      </c>
      <c r="C385" s="13">
        <v>4</v>
      </c>
      <c r="E385" s="36">
        <v>15.03</v>
      </c>
      <c r="F385" s="36">
        <v>34.9</v>
      </c>
      <c r="G385" s="36">
        <v>-1.5</v>
      </c>
      <c r="H385" s="13">
        <v>27</v>
      </c>
      <c r="K385" s="12">
        <v>28</v>
      </c>
      <c r="M385" s="3" t="s">
        <v>26</v>
      </c>
      <c r="N385" s="3">
        <v>4.2</v>
      </c>
      <c r="Q385" s="38">
        <f>N385-O385+P385</f>
        <v>4.2</v>
      </c>
      <c r="U385" s="3" t="s">
        <v>28</v>
      </c>
      <c r="V385" s="18">
        <v>14</v>
      </c>
    </row>
    <row r="386" spans="1:22" ht="15.75" customHeight="1">
      <c r="A386" s="13">
        <v>2</v>
      </c>
      <c r="B386" s="10">
        <v>247</v>
      </c>
      <c r="C386" s="13">
        <v>4</v>
      </c>
      <c r="E386" s="36">
        <v>15.69</v>
      </c>
      <c r="F386" s="36">
        <v>46.18</v>
      </c>
      <c r="G386" s="36">
        <v>-3.45</v>
      </c>
      <c r="H386" s="13">
        <v>116</v>
      </c>
      <c r="K386" s="12">
        <v>123</v>
      </c>
      <c r="M386" s="3" t="s">
        <v>26</v>
      </c>
      <c r="N386" s="3">
        <v>11.1</v>
      </c>
      <c r="Q386" s="38">
        <f>N386-O386+P386</f>
        <v>11.1</v>
      </c>
      <c r="U386" s="3" t="s">
        <v>87</v>
      </c>
      <c r="V386" s="18">
        <v>14</v>
      </c>
    </row>
    <row r="387" spans="1:22" ht="15.75" customHeight="1">
      <c r="A387" s="13">
        <v>2</v>
      </c>
      <c r="B387" s="10">
        <v>184</v>
      </c>
      <c r="C387" s="13">
        <v>15</v>
      </c>
      <c r="E387" s="36">
        <v>13.21</v>
      </c>
      <c r="F387" s="36">
        <v>9.59</v>
      </c>
      <c r="G387" s="36">
        <v>-1.61</v>
      </c>
      <c r="H387" s="13">
        <v>90</v>
      </c>
      <c r="K387" s="12">
        <v>101</v>
      </c>
      <c r="L387" s="3">
        <v>1</v>
      </c>
      <c r="M387" s="3">
        <v>1</v>
      </c>
      <c r="N387" s="3">
        <v>13.4</v>
      </c>
      <c r="O387" s="3">
        <v>0</v>
      </c>
      <c r="P387" s="3">
        <v>1.3</v>
      </c>
      <c r="Q387" s="38">
        <f>L387/M387*N387-L387/M387*O387+P387</f>
        <v>14.700000000000001</v>
      </c>
      <c r="U387" s="3" t="s">
        <v>21</v>
      </c>
      <c r="V387" s="18">
        <v>14</v>
      </c>
    </row>
    <row r="388" spans="1:22" ht="15.75" customHeight="1">
      <c r="A388" s="13">
        <v>1</v>
      </c>
      <c r="B388" s="10">
        <v>20</v>
      </c>
      <c r="C388" s="13">
        <v>16</v>
      </c>
      <c r="E388" s="36">
        <v>6.93</v>
      </c>
      <c r="F388" s="36">
        <v>11.51</v>
      </c>
      <c r="G388" s="36">
        <v>-0.78</v>
      </c>
      <c r="H388" s="13">
        <v>42</v>
      </c>
      <c r="K388" s="12">
        <v>43</v>
      </c>
      <c r="L388" s="3">
        <v>1</v>
      </c>
      <c r="M388" s="3">
        <v>1</v>
      </c>
      <c r="N388" s="3">
        <v>12.5</v>
      </c>
      <c r="O388" s="3">
        <v>0.5</v>
      </c>
      <c r="Q388" s="38">
        <f>L388/M388*N388-L388/M388*O388+P388</f>
        <v>12</v>
      </c>
      <c r="U388" s="3" t="s">
        <v>88</v>
      </c>
      <c r="V388" s="18">
        <v>14</v>
      </c>
    </row>
    <row r="389" spans="1:22" ht="15.75" customHeight="1">
      <c r="A389" s="13">
        <v>2</v>
      </c>
      <c r="B389" s="10">
        <v>103</v>
      </c>
      <c r="C389" s="13">
        <v>2</v>
      </c>
      <c r="E389" s="36">
        <v>15.2</v>
      </c>
      <c r="F389" s="36">
        <v>38.23</v>
      </c>
      <c r="G389" s="36">
        <v>-1.85</v>
      </c>
      <c r="H389" s="13">
        <v>30</v>
      </c>
      <c r="K389" s="12">
        <v>31</v>
      </c>
      <c r="M389" s="3" t="s">
        <v>26</v>
      </c>
      <c r="N389" s="3">
        <v>2.7</v>
      </c>
      <c r="Q389" s="38">
        <f>N389-O389+P389</f>
        <v>2.7</v>
      </c>
      <c r="U389" s="3" t="s">
        <v>29</v>
      </c>
      <c r="V389" s="18">
        <v>21</v>
      </c>
    </row>
    <row r="390" spans="1:22" ht="15.75" customHeight="1">
      <c r="A390" s="13">
        <v>4</v>
      </c>
      <c r="B390" s="10">
        <v>393</v>
      </c>
      <c r="C390" s="13">
        <v>2</v>
      </c>
      <c r="D390" s="13" t="s">
        <v>4</v>
      </c>
      <c r="E390" s="36">
        <v>37.2</v>
      </c>
      <c r="F390" s="36">
        <v>45.13</v>
      </c>
      <c r="G390" s="36">
        <v>-5.79</v>
      </c>
      <c r="H390" s="13">
        <v>247</v>
      </c>
      <c r="K390" s="12">
        <v>247</v>
      </c>
      <c r="M390" s="3" t="s">
        <v>26</v>
      </c>
      <c r="N390" s="3">
        <v>17</v>
      </c>
      <c r="Q390" s="38">
        <f>N390-O390+P390</f>
        <v>17</v>
      </c>
      <c r="V390" s="18">
        <v>21</v>
      </c>
    </row>
    <row r="391" spans="1:22" ht="15.75" customHeight="1">
      <c r="A391" s="13">
        <v>5</v>
      </c>
      <c r="B391" s="10">
        <v>372</v>
      </c>
      <c r="C391" s="13">
        <v>2</v>
      </c>
      <c r="E391" s="36">
        <v>42.32</v>
      </c>
      <c r="F391" s="36">
        <v>31.68</v>
      </c>
      <c r="G391" s="36">
        <v>-6.65</v>
      </c>
      <c r="H391" s="13">
        <v>217</v>
      </c>
      <c r="K391" s="12">
        <v>227</v>
      </c>
      <c r="L391" s="3">
        <v>1</v>
      </c>
      <c r="M391" s="3">
        <v>1</v>
      </c>
      <c r="N391" s="3">
        <v>19.7</v>
      </c>
      <c r="O391" s="3">
        <v>-1.5</v>
      </c>
      <c r="Q391" s="38">
        <f aca="true" t="shared" si="20" ref="Q391:Q399">L391/M391*N391-L391/M391*O391+P391</f>
        <v>21.2</v>
      </c>
      <c r="V391" s="18">
        <v>21</v>
      </c>
    </row>
    <row r="392" spans="1:22" ht="15.75" customHeight="1">
      <c r="A392" s="13">
        <v>1</v>
      </c>
      <c r="B392" s="10">
        <v>188</v>
      </c>
      <c r="C392" s="13">
        <v>3</v>
      </c>
      <c r="E392" s="36">
        <v>8.86</v>
      </c>
      <c r="F392" s="36">
        <v>6.06</v>
      </c>
      <c r="G392" s="36">
        <v>-0.77</v>
      </c>
      <c r="H392" s="13">
        <v>35</v>
      </c>
      <c r="K392" s="12">
        <v>34</v>
      </c>
      <c r="L392" s="3">
        <v>1</v>
      </c>
      <c r="M392" s="3">
        <v>1</v>
      </c>
      <c r="N392" s="3">
        <v>3.8</v>
      </c>
      <c r="O392" s="3">
        <v>0</v>
      </c>
      <c r="Q392" s="38">
        <f t="shared" si="20"/>
        <v>3.8</v>
      </c>
      <c r="U392" s="3" t="s">
        <v>89</v>
      </c>
      <c r="V392" s="18">
        <v>21</v>
      </c>
    </row>
    <row r="393" spans="1:22" ht="15.75" customHeight="1">
      <c r="A393" s="13">
        <v>2</v>
      </c>
      <c r="B393" s="10">
        <v>176</v>
      </c>
      <c r="C393" s="13">
        <v>4</v>
      </c>
      <c r="E393" s="36">
        <v>15.88</v>
      </c>
      <c r="F393" s="36">
        <v>10.51</v>
      </c>
      <c r="G393" s="36">
        <v>-1.61</v>
      </c>
      <c r="H393" s="13">
        <v>28</v>
      </c>
      <c r="K393" s="12">
        <v>34</v>
      </c>
      <c r="L393" s="3">
        <v>5</v>
      </c>
      <c r="M393" s="3">
        <v>20</v>
      </c>
      <c r="N393" s="3">
        <v>2</v>
      </c>
      <c r="O393" s="3">
        <v>-4.25</v>
      </c>
      <c r="Q393" s="38">
        <f t="shared" si="20"/>
        <v>1.5625</v>
      </c>
      <c r="U393" s="3" t="s">
        <v>16</v>
      </c>
      <c r="V393" s="18">
        <v>21</v>
      </c>
    </row>
    <row r="394" spans="1:22" ht="15.75" customHeight="1">
      <c r="A394" s="13">
        <v>1</v>
      </c>
      <c r="B394" s="10">
        <v>37</v>
      </c>
      <c r="C394" s="13">
        <v>2</v>
      </c>
      <c r="E394" s="36">
        <v>0.68</v>
      </c>
      <c r="F394" s="36">
        <v>24.14</v>
      </c>
      <c r="G394" s="36">
        <v>-0.68</v>
      </c>
      <c r="H394" s="13">
        <v>80</v>
      </c>
      <c r="K394" s="12">
        <v>80</v>
      </c>
      <c r="L394" s="3">
        <v>10</v>
      </c>
      <c r="M394" s="3">
        <v>20</v>
      </c>
      <c r="N394" s="3">
        <v>2</v>
      </c>
      <c r="O394" s="3">
        <v>-4.75</v>
      </c>
      <c r="P394" s="3">
        <v>1.3</v>
      </c>
      <c r="Q394" s="38">
        <f t="shared" si="20"/>
        <v>4.675</v>
      </c>
      <c r="U394" s="3" t="s">
        <v>90</v>
      </c>
      <c r="V394" s="18">
        <v>22</v>
      </c>
    </row>
    <row r="395" spans="1:22" ht="15.75" customHeight="1">
      <c r="A395" s="13">
        <v>3</v>
      </c>
      <c r="B395" s="10">
        <v>207</v>
      </c>
      <c r="C395" s="13">
        <v>2</v>
      </c>
      <c r="E395" s="36">
        <v>26.46</v>
      </c>
      <c r="F395" s="36">
        <v>4.23</v>
      </c>
      <c r="G395" s="36">
        <v>-3.39</v>
      </c>
      <c r="H395" s="13">
        <v>112</v>
      </c>
      <c r="K395" s="12">
        <v>116</v>
      </c>
      <c r="L395" s="3">
        <v>10</v>
      </c>
      <c r="M395" s="3">
        <v>20</v>
      </c>
      <c r="N395" s="3">
        <v>6</v>
      </c>
      <c r="O395" s="3">
        <v>-2</v>
      </c>
      <c r="P395" s="3">
        <v>1.3</v>
      </c>
      <c r="Q395" s="38">
        <f t="shared" si="20"/>
        <v>5.3</v>
      </c>
      <c r="U395" s="3" t="s">
        <v>91</v>
      </c>
      <c r="V395" s="18">
        <v>22</v>
      </c>
    </row>
    <row r="396" spans="1:22" ht="15.75" customHeight="1">
      <c r="A396" s="13">
        <v>1</v>
      </c>
      <c r="B396" s="10">
        <v>15</v>
      </c>
      <c r="C396" s="13">
        <v>3</v>
      </c>
      <c r="E396" s="36">
        <v>5.38</v>
      </c>
      <c r="F396" s="36">
        <v>6.82</v>
      </c>
      <c r="G396" s="36">
        <v>-0.59</v>
      </c>
      <c r="H396" s="13">
        <v>30</v>
      </c>
      <c r="K396" s="12">
        <v>30</v>
      </c>
      <c r="L396" s="3">
        <v>1</v>
      </c>
      <c r="M396" s="3">
        <v>1</v>
      </c>
      <c r="N396" s="3">
        <v>1.6</v>
      </c>
      <c r="O396" s="3">
        <v>0</v>
      </c>
      <c r="Q396" s="38">
        <f t="shared" si="20"/>
        <v>1.6</v>
      </c>
      <c r="U396" s="3" t="s">
        <v>92</v>
      </c>
      <c r="V396" s="18">
        <v>22</v>
      </c>
    </row>
    <row r="397" spans="1:22" ht="15.75" customHeight="1">
      <c r="A397" s="13">
        <v>1</v>
      </c>
      <c r="B397" s="10">
        <v>14</v>
      </c>
      <c r="C397" s="13">
        <v>2</v>
      </c>
      <c r="E397" s="36">
        <v>4.85</v>
      </c>
      <c r="F397" s="36">
        <v>8.84</v>
      </c>
      <c r="G397" s="36">
        <v>-0.47</v>
      </c>
      <c r="H397" s="13">
        <v>49</v>
      </c>
      <c r="K397" s="12">
        <v>51</v>
      </c>
      <c r="L397" s="3">
        <v>1</v>
      </c>
      <c r="M397" s="3">
        <v>1</v>
      </c>
      <c r="N397" s="3">
        <v>5.1</v>
      </c>
      <c r="O397" s="3">
        <v>0</v>
      </c>
      <c r="Q397" s="38">
        <f t="shared" si="20"/>
        <v>5.1</v>
      </c>
      <c r="U397" s="3" t="s">
        <v>18</v>
      </c>
      <c r="V397" s="18">
        <v>23</v>
      </c>
    </row>
    <row r="398" spans="1:22" ht="15.75" customHeight="1">
      <c r="A398" s="13">
        <v>3</v>
      </c>
      <c r="B398" s="10">
        <v>316</v>
      </c>
      <c r="C398" s="13">
        <v>2</v>
      </c>
      <c r="E398" s="36">
        <v>29.7</v>
      </c>
      <c r="F398" s="36">
        <v>1.7</v>
      </c>
      <c r="G398" s="36">
        <v>-3.56</v>
      </c>
      <c r="H398" s="13">
        <v>34</v>
      </c>
      <c r="K398" s="12">
        <v>39</v>
      </c>
      <c r="L398" s="3">
        <v>1</v>
      </c>
      <c r="M398" s="3">
        <v>1</v>
      </c>
      <c r="N398" s="3">
        <v>3.3</v>
      </c>
      <c r="O398" s="3">
        <v>0</v>
      </c>
      <c r="Q398" s="38">
        <f t="shared" si="20"/>
        <v>3.3</v>
      </c>
      <c r="U398" s="3" t="s">
        <v>93</v>
      </c>
      <c r="V398" s="18">
        <v>23</v>
      </c>
    </row>
    <row r="399" spans="1:22" ht="15.75" customHeight="1">
      <c r="A399" s="13">
        <v>2</v>
      </c>
      <c r="B399" s="10">
        <v>185</v>
      </c>
      <c r="C399" s="13">
        <v>15</v>
      </c>
      <c r="D399" s="13" t="s">
        <v>4</v>
      </c>
      <c r="E399" s="36">
        <v>12.99</v>
      </c>
      <c r="F399" s="36">
        <v>9.71</v>
      </c>
      <c r="G399" s="36">
        <v>-1.63</v>
      </c>
      <c r="H399" s="13">
        <v>50</v>
      </c>
      <c r="K399" s="12">
        <v>50</v>
      </c>
      <c r="L399" s="3">
        <v>1</v>
      </c>
      <c r="M399" s="3">
        <v>1</v>
      </c>
      <c r="N399" s="3">
        <v>5.6</v>
      </c>
      <c r="O399" s="3">
        <v>0</v>
      </c>
      <c r="Q399" s="38">
        <f t="shared" si="20"/>
        <v>5.6</v>
      </c>
      <c r="U399" s="3" t="s">
        <v>18</v>
      </c>
      <c r="V399" s="18">
        <v>23</v>
      </c>
    </row>
    <row r="400" spans="1:22" ht="15.75" customHeight="1">
      <c r="A400" s="13">
        <v>1</v>
      </c>
      <c r="B400" s="10">
        <v>403</v>
      </c>
      <c r="C400" s="13">
        <v>2</v>
      </c>
      <c r="E400" s="36">
        <v>4.37</v>
      </c>
      <c r="F400" s="36">
        <v>8.74</v>
      </c>
      <c r="G400" s="36">
        <v>-1.96</v>
      </c>
      <c r="H400" s="13">
        <v>85</v>
      </c>
      <c r="U400" s="3" t="s">
        <v>17</v>
      </c>
      <c r="V400" s="18">
        <v>41</v>
      </c>
    </row>
  </sheetData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00"/>
  <sheetViews>
    <sheetView workbookViewId="0" topLeftCell="A1">
      <selection activeCell="J28" sqref="J28:K49"/>
    </sheetView>
  </sheetViews>
  <sheetFormatPr defaultColWidth="9.140625" defaultRowHeight="12.75"/>
  <sheetData>
    <row r="1" spans="1:47" ht="12.75">
      <c r="A1" s="10" t="s">
        <v>23</v>
      </c>
      <c r="B1" s="10" t="s">
        <v>11</v>
      </c>
      <c r="C1" s="10" t="s">
        <v>24</v>
      </c>
      <c r="D1" s="11" t="s">
        <v>0</v>
      </c>
      <c r="E1" s="11" t="s">
        <v>1</v>
      </c>
      <c r="F1" s="11" t="s">
        <v>2</v>
      </c>
      <c r="G1" s="10" t="s">
        <v>34</v>
      </c>
      <c r="H1" s="10" t="s">
        <v>6</v>
      </c>
      <c r="I1" s="10" t="s">
        <v>11</v>
      </c>
      <c r="J1" s="19" t="s">
        <v>35</v>
      </c>
      <c r="K1" s="20" t="s">
        <v>50</v>
      </c>
      <c r="L1" s="20" t="s">
        <v>51</v>
      </c>
      <c r="M1" s="20" t="s">
        <v>52</v>
      </c>
      <c r="N1" s="20" t="s">
        <v>53</v>
      </c>
      <c r="O1" s="20" t="s">
        <v>54</v>
      </c>
      <c r="P1" s="21" t="s">
        <v>55</v>
      </c>
      <c r="Q1" s="19" t="s">
        <v>43</v>
      </c>
      <c r="R1" s="20" t="s">
        <v>44</v>
      </c>
      <c r="S1" s="20" t="s">
        <v>45</v>
      </c>
      <c r="T1" s="20" t="s">
        <v>46</v>
      </c>
      <c r="U1" s="20" t="s">
        <v>47</v>
      </c>
      <c r="V1" s="20" t="s">
        <v>48</v>
      </c>
      <c r="W1" s="21" t="s">
        <v>49</v>
      </c>
      <c r="X1" s="5"/>
      <c r="Y1" s="5"/>
      <c r="Z1" s="5"/>
      <c r="AA1" s="5"/>
      <c r="AB1" s="5"/>
      <c r="AC1" s="8"/>
      <c r="AD1" s="8"/>
      <c r="AE1" s="8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3" ht="12.75">
      <c r="A2" s="13">
        <v>1</v>
      </c>
      <c r="B2" s="10">
        <v>59</v>
      </c>
      <c r="C2" s="13">
        <v>2</v>
      </c>
      <c r="D2" s="14">
        <v>5.15</v>
      </c>
      <c r="E2" s="14">
        <v>34.91</v>
      </c>
      <c r="F2" s="14">
        <v>-0.61</v>
      </c>
      <c r="G2" s="13">
        <v>144</v>
      </c>
      <c r="H2" s="13"/>
      <c r="I2" s="10">
        <v>59</v>
      </c>
      <c r="J2" s="22">
        <v>157</v>
      </c>
      <c r="K2" s="3"/>
      <c r="L2" s="3"/>
      <c r="M2" s="3">
        <v>14.4</v>
      </c>
      <c r="N2" s="3">
        <v>0.8</v>
      </c>
      <c r="O2" s="3">
        <v>1.3</v>
      </c>
      <c r="P2" s="27">
        <v>14.9</v>
      </c>
      <c r="Q2" s="22">
        <v>158</v>
      </c>
      <c r="R2" s="3"/>
      <c r="S2" s="3" t="s">
        <v>26</v>
      </c>
      <c r="T2" s="3">
        <v>16.9</v>
      </c>
      <c r="U2" s="3"/>
      <c r="V2" s="3"/>
      <c r="W2" s="23">
        <f>T2-U2+V2</f>
        <v>16.9</v>
      </c>
      <c r="AC2" s="1"/>
      <c r="AD2" s="1"/>
      <c r="AE2" s="1"/>
      <c r="AO2" s="7"/>
      <c r="AP2" s="7"/>
      <c r="AQ2" s="7"/>
    </row>
    <row r="3" spans="1:43" ht="12.75">
      <c r="A3" s="13">
        <v>1</v>
      </c>
      <c r="B3" s="10">
        <v>65</v>
      </c>
      <c r="C3" s="13">
        <v>2</v>
      </c>
      <c r="D3" s="14">
        <v>4.9</v>
      </c>
      <c r="E3" s="14">
        <v>38.02</v>
      </c>
      <c r="F3" s="14">
        <v>-0.58</v>
      </c>
      <c r="G3" s="13">
        <v>158</v>
      </c>
      <c r="H3" s="13"/>
      <c r="I3" s="10">
        <v>65</v>
      </c>
      <c r="J3" s="22">
        <v>175</v>
      </c>
      <c r="K3" s="3">
        <v>17.1</v>
      </c>
      <c r="L3" s="3">
        <v>15</v>
      </c>
      <c r="M3" s="3">
        <v>12.3</v>
      </c>
      <c r="N3" s="3">
        <v>-1.1</v>
      </c>
      <c r="O3" s="3"/>
      <c r="P3" s="27">
        <v>15.276000000000002</v>
      </c>
      <c r="Q3" s="22">
        <v>176</v>
      </c>
      <c r="R3" s="3">
        <v>17.9</v>
      </c>
      <c r="S3" s="3">
        <v>20</v>
      </c>
      <c r="T3" s="3">
        <v>16</v>
      </c>
      <c r="U3" s="3">
        <v>-1.6</v>
      </c>
      <c r="V3" s="3"/>
      <c r="W3" s="23">
        <f>R3/S3*T3-R3/S3*U3+V3</f>
        <v>15.751999999999999</v>
      </c>
      <c r="AC3" s="1"/>
      <c r="AD3" s="1"/>
      <c r="AE3" s="1"/>
      <c r="AO3" s="7"/>
      <c r="AP3" s="7"/>
      <c r="AQ3" s="7"/>
    </row>
    <row r="4" spans="1:43" ht="12.75">
      <c r="A4" s="13">
        <v>1</v>
      </c>
      <c r="B4" s="10">
        <v>76</v>
      </c>
      <c r="C4" s="13">
        <v>2</v>
      </c>
      <c r="D4" s="14">
        <v>1.07</v>
      </c>
      <c r="E4" s="14">
        <v>48.06</v>
      </c>
      <c r="F4" s="14">
        <v>-0.07</v>
      </c>
      <c r="G4" s="13">
        <v>151</v>
      </c>
      <c r="H4" s="13"/>
      <c r="I4" s="10">
        <v>76</v>
      </c>
      <c r="J4" s="22">
        <v>165</v>
      </c>
      <c r="K4" s="3"/>
      <c r="L4" s="3" t="s">
        <v>26</v>
      </c>
      <c r="M4" s="3">
        <v>16.4</v>
      </c>
      <c r="N4" s="3"/>
      <c r="O4" s="3"/>
      <c r="P4" s="27">
        <v>16.4</v>
      </c>
      <c r="Q4" s="22">
        <v>165</v>
      </c>
      <c r="R4" s="3"/>
      <c r="S4" s="3" t="s">
        <v>26</v>
      </c>
      <c r="T4" s="3">
        <v>16.5</v>
      </c>
      <c r="U4" s="3"/>
      <c r="V4" s="3"/>
      <c r="W4" s="23">
        <f aca="true" t="shared" si="0" ref="W4:W23">T4-U4+V4</f>
        <v>16.5</v>
      </c>
      <c r="AC4" s="1"/>
      <c r="AD4" s="1"/>
      <c r="AE4" s="1"/>
      <c r="AO4" s="7"/>
      <c r="AP4" s="7"/>
      <c r="AQ4" s="7"/>
    </row>
    <row r="5" spans="1:43" ht="12.75">
      <c r="A5" s="13">
        <v>2</v>
      </c>
      <c r="B5" s="10">
        <v>189</v>
      </c>
      <c r="C5" s="13">
        <v>2</v>
      </c>
      <c r="D5" s="14">
        <v>10.04</v>
      </c>
      <c r="E5" s="14">
        <v>7.01</v>
      </c>
      <c r="F5" s="14">
        <v>-1.11</v>
      </c>
      <c r="G5" s="13">
        <v>110</v>
      </c>
      <c r="H5" s="13"/>
      <c r="I5" s="10">
        <v>189</v>
      </c>
      <c r="J5" s="22">
        <v>124</v>
      </c>
      <c r="K5" s="3"/>
      <c r="L5" s="3"/>
      <c r="M5" s="3">
        <v>14.25</v>
      </c>
      <c r="N5" s="3">
        <v>1.3</v>
      </c>
      <c r="O5" s="3">
        <v>1.3</v>
      </c>
      <c r="P5" s="27">
        <v>14.25</v>
      </c>
      <c r="Q5" s="22">
        <v>125</v>
      </c>
      <c r="R5" s="3"/>
      <c r="S5" s="3"/>
      <c r="T5" s="3">
        <v>14</v>
      </c>
      <c r="U5" s="3">
        <v>1.25</v>
      </c>
      <c r="V5" s="3"/>
      <c r="W5" s="23">
        <f t="shared" si="0"/>
        <v>12.75</v>
      </c>
      <c r="AC5" s="1"/>
      <c r="AD5" s="1"/>
      <c r="AE5" s="1"/>
      <c r="AO5" s="7"/>
      <c r="AP5" s="7"/>
      <c r="AQ5" s="7"/>
    </row>
    <row r="6" spans="1:43" ht="12.75">
      <c r="A6" s="13">
        <v>2</v>
      </c>
      <c r="B6" s="10">
        <v>146</v>
      </c>
      <c r="C6" s="13">
        <v>3</v>
      </c>
      <c r="D6" s="14">
        <v>11.98</v>
      </c>
      <c r="E6" s="14">
        <v>20.84</v>
      </c>
      <c r="F6" s="14">
        <v>-1.26</v>
      </c>
      <c r="G6" s="13">
        <v>133</v>
      </c>
      <c r="H6" s="13">
        <v>146</v>
      </c>
      <c r="I6" s="10">
        <v>146</v>
      </c>
      <c r="J6" s="22">
        <v>138</v>
      </c>
      <c r="K6" s="3"/>
      <c r="L6" s="3" t="s">
        <v>26</v>
      </c>
      <c r="M6" s="3">
        <v>16.3</v>
      </c>
      <c r="N6" s="3"/>
      <c r="O6" s="3"/>
      <c r="P6" s="27">
        <v>16.3</v>
      </c>
      <c r="Q6" s="22">
        <v>138</v>
      </c>
      <c r="R6" s="3"/>
      <c r="S6" s="3" t="s">
        <v>26</v>
      </c>
      <c r="T6" s="3">
        <v>16.3</v>
      </c>
      <c r="U6" s="3"/>
      <c r="V6" s="3"/>
      <c r="W6" s="23">
        <f t="shared" si="0"/>
        <v>16.3</v>
      </c>
      <c r="AC6" s="1"/>
      <c r="AD6" s="1"/>
      <c r="AE6" s="1"/>
      <c r="AO6" s="7"/>
      <c r="AP6" s="7"/>
      <c r="AQ6" s="7"/>
    </row>
    <row r="7" spans="1:43" ht="12.75">
      <c r="A7" s="13">
        <v>2</v>
      </c>
      <c r="B7" s="10">
        <v>132</v>
      </c>
      <c r="C7" s="13">
        <v>2</v>
      </c>
      <c r="D7" s="14">
        <v>15.65</v>
      </c>
      <c r="E7" s="14">
        <v>25.28</v>
      </c>
      <c r="F7" s="14">
        <v>-1.46</v>
      </c>
      <c r="G7" s="13">
        <v>69</v>
      </c>
      <c r="H7" s="13"/>
      <c r="I7" s="10">
        <v>132</v>
      </c>
      <c r="J7" s="22">
        <v>74</v>
      </c>
      <c r="K7" s="3"/>
      <c r="L7" s="3" t="s">
        <v>26</v>
      </c>
      <c r="M7" s="3">
        <v>10.1</v>
      </c>
      <c r="N7" s="3"/>
      <c r="O7" s="3"/>
      <c r="P7" s="27">
        <v>10.1</v>
      </c>
      <c r="Q7" s="22">
        <v>74</v>
      </c>
      <c r="R7" s="3">
        <v>10</v>
      </c>
      <c r="S7" s="3">
        <v>20</v>
      </c>
      <c r="T7" s="3">
        <v>16</v>
      </c>
      <c r="U7" s="3">
        <v>-3.4</v>
      </c>
      <c r="V7" s="3"/>
      <c r="W7" s="23">
        <f>R7/S7*T7-R7/S7*U7+V7</f>
        <v>9.7</v>
      </c>
      <c r="AC7" s="1"/>
      <c r="AD7" s="1"/>
      <c r="AE7" s="1"/>
      <c r="AO7" s="7"/>
      <c r="AP7" s="7"/>
      <c r="AQ7" s="7"/>
    </row>
    <row r="8" spans="1:43" ht="12.75">
      <c r="A8" s="13">
        <v>2</v>
      </c>
      <c r="B8" s="10">
        <v>123</v>
      </c>
      <c r="C8" s="13">
        <v>2</v>
      </c>
      <c r="D8" s="14">
        <v>17.94</v>
      </c>
      <c r="E8" s="14">
        <v>29.64</v>
      </c>
      <c r="F8" s="14">
        <v>-1.47</v>
      </c>
      <c r="G8" s="13">
        <v>93</v>
      </c>
      <c r="H8" s="13"/>
      <c r="I8" s="10">
        <v>123</v>
      </c>
      <c r="J8" s="22">
        <v>110</v>
      </c>
      <c r="K8" s="3"/>
      <c r="L8" s="3" t="s">
        <v>26</v>
      </c>
      <c r="M8" s="3">
        <v>11.8</v>
      </c>
      <c r="N8" s="3"/>
      <c r="O8" s="3"/>
      <c r="P8" s="27">
        <v>11.8</v>
      </c>
      <c r="Q8" s="22">
        <v>110</v>
      </c>
      <c r="R8" s="3"/>
      <c r="S8" s="3" t="s">
        <v>26</v>
      </c>
      <c r="T8" s="3">
        <v>12</v>
      </c>
      <c r="U8" s="3"/>
      <c r="V8" s="3"/>
      <c r="W8" s="23">
        <f t="shared" si="0"/>
        <v>12</v>
      </c>
      <c r="AC8" s="1"/>
      <c r="AD8" s="1"/>
      <c r="AE8" s="1"/>
      <c r="AO8" s="7"/>
      <c r="AP8" s="7"/>
      <c r="AQ8" s="7"/>
    </row>
    <row r="9" spans="1:43" ht="12.75">
      <c r="A9" s="13">
        <v>2</v>
      </c>
      <c r="B9" s="10">
        <v>258</v>
      </c>
      <c r="C9" s="13">
        <v>2</v>
      </c>
      <c r="D9" s="14">
        <v>19.64</v>
      </c>
      <c r="E9" s="14">
        <v>45.72</v>
      </c>
      <c r="F9" s="14">
        <v>-4.22</v>
      </c>
      <c r="G9" s="13">
        <v>247</v>
      </c>
      <c r="H9" s="13"/>
      <c r="I9" s="10">
        <v>258</v>
      </c>
      <c r="J9" s="22">
        <v>260</v>
      </c>
      <c r="K9" s="3"/>
      <c r="L9" s="3" t="s">
        <v>26</v>
      </c>
      <c r="M9" s="3">
        <v>20.9</v>
      </c>
      <c r="N9" s="3"/>
      <c r="O9" s="3"/>
      <c r="P9" s="27">
        <v>20.9</v>
      </c>
      <c r="Q9" s="22">
        <v>261</v>
      </c>
      <c r="R9" s="3"/>
      <c r="S9" s="3"/>
      <c r="T9" s="3">
        <v>21.5</v>
      </c>
      <c r="U9" s="3">
        <v>0.1</v>
      </c>
      <c r="V9" s="3"/>
      <c r="W9" s="23">
        <f t="shared" si="0"/>
        <v>21.4</v>
      </c>
      <c r="AC9" s="1"/>
      <c r="AD9" s="1"/>
      <c r="AE9" s="1"/>
      <c r="AO9" s="7"/>
      <c r="AP9" s="7"/>
      <c r="AQ9" s="7"/>
    </row>
    <row r="10" spans="1:43" ht="12.75">
      <c r="A10" s="13">
        <v>3</v>
      </c>
      <c r="B10" s="10">
        <v>214</v>
      </c>
      <c r="C10" s="13">
        <v>2</v>
      </c>
      <c r="D10" s="14">
        <v>21.07</v>
      </c>
      <c r="E10" s="14">
        <v>11.66</v>
      </c>
      <c r="F10" s="14">
        <v>-2.41</v>
      </c>
      <c r="G10" s="13">
        <v>167</v>
      </c>
      <c r="H10" s="13">
        <v>130</v>
      </c>
      <c r="I10" s="10">
        <v>214</v>
      </c>
      <c r="J10" s="22">
        <v>192</v>
      </c>
      <c r="K10" s="3">
        <v>18.2</v>
      </c>
      <c r="L10" s="3">
        <v>20</v>
      </c>
      <c r="M10" s="3">
        <v>15.6</v>
      </c>
      <c r="N10" s="3">
        <v>0</v>
      </c>
      <c r="O10" s="3">
        <v>1.3</v>
      </c>
      <c r="P10" s="27">
        <v>15.495999999999999</v>
      </c>
      <c r="Q10" s="22">
        <v>191</v>
      </c>
      <c r="R10" s="3"/>
      <c r="S10" s="3" t="s">
        <v>26</v>
      </c>
      <c r="T10" s="3">
        <v>15.8</v>
      </c>
      <c r="U10" s="3"/>
      <c r="V10" s="3"/>
      <c r="W10" s="23">
        <f t="shared" si="0"/>
        <v>15.8</v>
      </c>
      <c r="AC10" s="1"/>
      <c r="AD10" s="1"/>
      <c r="AE10" s="1"/>
      <c r="AO10" s="7"/>
      <c r="AP10" s="7"/>
      <c r="AQ10" s="7"/>
    </row>
    <row r="11" spans="1:43" ht="12.75">
      <c r="A11" s="13">
        <v>3</v>
      </c>
      <c r="B11" s="10">
        <v>256</v>
      </c>
      <c r="C11" s="13">
        <v>2</v>
      </c>
      <c r="D11" s="14">
        <v>24.95</v>
      </c>
      <c r="E11" s="14">
        <v>46.8</v>
      </c>
      <c r="F11" s="14">
        <v>-4.78</v>
      </c>
      <c r="G11" s="13">
        <v>205</v>
      </c>
      <c r="H11" s="13"/>
      <c r="I11" s="10">
        <v>256</v>
      </c>
      <c r="J11" s="22">
        <v>214</v>
      </c>
      <c r="K11" s="3"/>
      <c r="L11" s="3" t="s">
        <v>26</v>
      </c>
      <c r="M11" s="3">
        <v>19.5</v>
      </c>
      <c r="N11" s="3"/>
      <c r="O11" s="3"/>
      <c r="P11" s="27">
        <v>19.5</v>
      </c>
      <c r="Q11" s="22">
        <v>214</v>
      </c>
      <c r="R11" s="3">
        <v>16.5</v>
      </c>
      <c r="S11" s="3">
        <v>20</v>
      </c>
      <c r="T11" s="3">
        <v>24.5</v>
      </c>
      <c r="U11" s="3">
        <v>0.5</v>
      </c>
      <c r="V11" s="3"/>
      <c r="W11" s="23">
        <f>R11/S11*T11-R11/S11*U11+V11</f>
        <v>19.799999999999997</v>
      </c>
      <c r="AC11" s="1"/>
      <c r="AD11" s="1"/>
      <c r="AE11" s="1"/>
      <c r="AO11" s="7"/>
      <c r="AP11" s="7"/>
      <c r="AQ11" s="7"/>
    </row>
    <row r="12" spans="1:43" ht="12.75">
      <c r="A12" s="13">
        <v>3</v>
      </c>
      <c r="B12" s="10">
        <v>253</v>
      </c>
      <c r="C12" s="13">
        <v>2</v>
      </c>
      <c r="D12" s="14">
        <v>24.27</v>
      </c>
      <c r="E12" s="14">
        <v>48.44</v>
      </c>
      <c r="F12" s="14">
        <v>-4.71</v>
      </c>
      <c r="G12" s="13">
        <v>175</v>
      </c>
      <c r="H12" s="13"/>
      <c r="I12" s="10">
        <v>253</v>
      </c>
      <c r="J12" s="22">
        <v>181</v>
      </c>
      <c r="K12" s="3"/>
      <c r="L12" s="3" t="s">
        <v>26</v>
      </c>
      <c r="M12" s="3">
        <v>18.5</v>
      </c>
      <c r="N12" s="3"/>
      <c r="O12" s="3"/>
      <c r="P12" s="27">
        <v>18.5</v>
      </c>
      <c r="Q12" s="22">
        <v>180</v>
      </c>
      <c r="R12" s="3"/>
      <c r="S12" s="3" t="s">
        <v>26</v>
      </c>
      <c r="T12" s="3">
        <v>18.6</v>
      </c>
      <c r="U12" s="3"/>
      <c r="V12" s="3"/>
      <c r="W12" s="23">
        <f t="shared" si="0"/>
        <v>18.6</v>
      </c>
      <c r="AC12" s="1"/>
      <c r="AD12" s="1"/>
      <c r="AE12" s="1"/>
      <c r="AO12" s="7"/>
      <c r="AP12" s="7"/>
      <c r="AQ12" s="7"/>
    </row>
    <row r="13" spans="1:43" ht="12.75">
      <c r="A13" s="13">
        <v>4</v>
      </c>
      <c r="B13" s="10">
        <v>324</v>
      </c>
      <c r="C13" s="13">
        <v>2</v>
      </c>
      <c r="D13" s="14">
        <v>37.14</v>
      </c>
      <c r="E13" s="14">
        <v>4.37</v>
      </c>
      <c r="F13" s="14">
        <v>-3.72</v>
      </c>
      <c r="G13" s="13">
        <v>209</v>
      </c>
      <c r="H13" s="13"/>
      <c r="I13" s="10">
        <v>324</v>
      </c>
      <c r="J13" s="22">
        <v>227</v>
      </c>
      <c r="K13" s="3"/>
      <c r="L13" s="3" t="s">
        <v>26</v>
      </c>
      <c r="M13" s="3">
        <v>16.4</v>
      </c>
      <c r="N13" s="3"/>
      <c r="O13" s="3"/>
      <c r="P13" s="27">
        <v>16.4</v>
      </c>
      <c r="Q13" s="22">
        <v>228</v>
      </c>
      <c r="R13" s="3">
        <v>10</v>
      </c>
      <c r="S13" s="3">
        <v>20</v>
      </c>
      <c r="T13" s="3">
        <v>31</v>
      </c>
      <c r="U13" s="3">
        <v>0</v>
      </c>
      <c r="V13" s="3">
        <v>1.3</v>
      </c>
      <c r="W13" s="23">
        <f>R13/S13*T13-R13/S13*U13+V13</f>
        <v>16.8</v>
      </c>
      <c r="AC13" s="1"/>
      <c r="AD13" s="1"/>
      <c r="AE13" s="1"/>
      <c r="AO13" s="7"/>
      <c r="AP13" s="7"/>
      <c r="AQ13" s="7"/>
    </row>
    <row r="14" spans="1:43" ht="12.75">
      <c r="A14" s="13">
        <v>4</v>
      </c>
      <c r="B14" s="10">
        <v>306</v>
      </c>
      <c r="C14" s="13">
        <v>2</v>
      </c>
      <c r="D14" s="14">
        <v>30.93</v>
      </c>
      <c r="E14" s="14">
        <v>8.75</v>
      </c>
      <c r="F14" s="14">
        <v>-3.55</v>
      </c>
      <c r="G14" s="13">
        <v>185</v>
      </c>
      <c r="H14" s="13"/>
      <c r="I14" s="10">
        <v>306</v>
      </c>
      <c r="J14" s="22">
        <v>205</v>
      </c>
      <c r="K14" s="3"/>
      <c r="L14" s="3" t="s">
        <v>26</v>
      </c>
      <c r="M14" s="3">
        <v>17.1</v>
      </c>
      <c r="N14" s="3"/>
      <c r="O14" s="3"/>
      <c r="P14" s="27">
        <v>17.1</v>
      </c>
      <c r="Q14" s="22">
        <v>207</v>
      </c>
      <c r="R14" s="3"/>
      <c r="S14" s="3" t="s">
        <v>26</v>
      </c>
      <c r="T14" s="3">
        <v>17.1</v>
      </c>
      <c r="U14" s="3"/>
      <c r="V14" s="3"/>
      <c r="W14" s="23">
        <f t="shared" si="0"/>
        <v>17.1</v>
      </c>
      <c r="AC14" s="1"/>
      <c r="AD14" s="1"/>
      <c r="AE14" s="1"/>
      <c r="AO14" s="7"/>
      <c r="AP14" s="7"/>
      <c r="AQ14" s="7"/>
    </row>
    <row r="15" spans="1:43" ht="12.75">
      <c r="A15" s="13">
        <v>4</v>
      </c>
      <c r="B15" s="10">
        <v>293</v>
      </c>
      <c r="C15" s="13">
        <v>2</v>
      </c>
      <c r="D15" s="14">
        <v>33.94</v>
      </c>
      <c r="E15" s="14">
        <v>15.77</v>
      </c>
      <c r="F15" s="14">
        <v>-4.57</v>
      </c>
      <c r="G15" s="13">
        <v>296</v>
      </c>
      <c r="H15" s="13"/>
      <c r="I15" s="10">
        <v>293</v>
      </c>
      <c r="J15" s="22">
        <v>310</v>
      </c>
      <c r="K15" s="3"/>
      <c r="L15" s="3" t="s">
        <v>26</v>
      </c>
      <c r="M15" s="3">
        <v>19.4</v>
      </c>
      <c r="N15" s="3"/>
      <c r="O15" s="3"/>
      <c r="P15" s="27">
        <v>19.4</v>
      </c>
      <c r="Q15" s="22">
        <v>310</v>
      </c>
      <c r="R15" s="3">
        <v>19.4</v>
      </c>
      <c r="S15" s="3">
        <v>20</v>
      </c>
      <c r="T15" s="3">
        <v>20.2</v>
      </c>
      <c r="U15" s="3">
        <v>0.5</v>
      </c>
      <c r="V15" s="3"/>
      <c r="W15" s="23">
        <f>R15/S15*T15-R15/S15*U15+V15</f>
        <v>19.108999999999998</v>
      </c>
      <c r="AC15" s="1"/>
      <c r="AD15" s="1"/>
      <c r="AE15" s="1"/>
      <c r="AO15" s="7"/>
      <c r="AP15" s="7"/>
      <c r="AQ15" s="7"/>
    </row>
    <row r="16" spans="1:43" ht="12.75">
      <c r="A16" s="13">
        <v>4</v>
      </c>
      <c r="B16" s="10">
        <v>288</v>
      </c>
      <c r="C16" s="13">
        <v>2</v>
      </c>
      <c r="D16" s="14">
        <v>34.51</v>
      </c>
      <c r="E16" s="14">
        <v>23.39</v>
      </c>
      <c r="F16" s="14">
        <v>-5.31</v>
      </c>
      <c r="G16" s="13">
        <v>321</v>
      </c>
      <c r="H16" s="13">
        <v>210</v>
      </c>
      <c r="I16" s="10">
        <v>288</v>
      </c>
      <c r="J16" s="22">
        <v>332</v>
      </c>
      <c r="K16" s="3"/>
      <c r="L16" s="3" t="s">
        <v>26</v>
      </c>
      <c r="M16" s="3">
        <v>22.2</v>
      </c>
      <c r="N16" s="3"/>
      <c r="O16" s="3"/>
      <c r="P16" s="27">
        <v>22.2</v>
      </c>
      <c r="Q16" s="22">
        <v>333</v>
      </c>
      <c r="R16" s="3"/>
      <c r="S16" s="3" t="s">
        <v>26</v>
      </c>
      <c r="T16" s="3">
        <v>22.2</v>
      </c>
      <c r="U16" s="3"/>
      <c r="V16" s="3"/>
      <c r="W16" s="23">
        <f t="shared" si="0"/>
        <v>22.2</v>
      </c>
      <c r="AC16" s="1"/>
      <c r="AD16" s="1"/>
      <c r="AE16" s="1"/>
      <c r="AO16" s="7"/>
      <c r="AP16" s="7"/>
      <c r="AQ16" s="7"/>
    </row>
    <row r="17" spans="1:43" ht="12.75">
      <c r="A17" s="13">
        <v>4</v>
      </c>
      <c r="B17" s="10">
        <v>272</v>
      </c>
      <c r="C17" s="13">
        <v>2</v>
      </c>
      <c r="D17" s="14">
        <v>30.35</v>
      </c>
      <c r="E17" s="14">
        <v>33.66</v>
      </c>
      <c r="F17" s="14">
        <v>-5.36</v>
      </c>
      <c r="G17" s="13">
        <v>254</v>
      </c>
      <c r="H17" s="13">
        <v>192</v>
      </c>
      <c r="I17" s="10">
        <v>272</v>
      </c>
      <c r="J17" s="22">
        <v>269</v>
      </c>
      <c r="K17" s="3"/>
      <c r="L17" s="3" t="s">
        <v>26</v>
      </c>
      <c r="M17" s="3">
        <v>20.4</v>
      </c>
      <c r="N17" s="3"/>
      <c r="O17" s="3"/>
      <c r="P17" s="27">
        <v>20.4</v>
      </c>
      <c r="Q17" s="22">
        <v>269</v>
      </c>
      <c r="R17" s="3"/>
      <c r="S17" s="3"/>
      <c r="T17" s="3">
        <v>18.75</v>
      </c>
      <c r="U17" s="3">
        <v>-1.3</v>
      </c>
      <c r="V17" s="3"/>
      <c r="W17" s="23">
        <f t="shared" si="0"/>
        <v>20.05</v>
      </c>
      <c r="AC17" s="1"/>
      <c r="AD17" s="1"/>
      <c r="AE17" s="1"/>
      <c r="AO17" s="7"/>
      <c r="AP17" s="7"/>
      <c r="AQ17" s="7"/>
    </row>
    <row r="18" spans="1:43" ht="12.75">
      <c r="A18" s="13">
        <v>4</v>
      </c>
      <c r="B18" s="10">
        <v>391</v>
      </c>
      <c r="C18" s="13">
        <v>2</v>
      </c>
      <c r="D18" s="14">
        <v>34.14</v>
      </c>
      <c r="E18" s="14">
        <v>45.36</v>
      </c>
      <c r="F18" s="14">
        <v>-5.53</v>
      </c>
      <c r="G18" s="13">
        <v>260</v>
      </c>
      <c r="H18" s="13"/>
      <c r="I18" s="10">
        <v>391</v>
      </c>
      <c r="J18" s="22">
        <v>280</v>
      </c>
      <c r="K18" s="3"/>
      <c r="L18" s="3" t="s">
        <v>26</v>
      </c>
      <c r="M18" s="3">
        <v>22.3</v>
      </c>
      <c r="N18" s="3"/>
      <c r="O18" s="3"/>
      <c r="P18" s="27">
        <v>22.3</v>
      </c>
      <c r="Q18" s="22">
        <v>279</v>
      </c>
      <c r="R18" s="3"/>
      <c r="S18" s="3" t="s">
        <v>26</v>
      </c>
      <c r="T18" s="3">
        <v>22.5</v>
      </c>
      <c r="U18" s="3"/>
      <c r="V18" s="3"/>
      <c r="W18" s="23">
        <f t="shared" si="0"/>
        <v>22.5</v>
      </c>
      <c r="AC18" s="1"/>
      <c r="AD18" s="1"/>
      <c r="AE18" s="1"/>
      <c r="AO18" s="7"/>
      <c r="AP18" s="7"/>
      <c r="AQ18" s="7"/>
    </row>
    <row r="19" spans="1:43" ht="12.75">
      <c r="A19" s="13">
        <v>5</v>
      </c>
      <c r="B19" s="10">
        <v>368</v>
      </c>
      <c r="C19" s="13">
        <v>2</v>
      </c>
      <c r="D19" s="14">
        <v>45.95</v>
      </c>
      <c r="E19" s="14">
        <v>25.95</v>
      </c>
      <c r="F19" s="14">
        <v>-7.14</v>
      </c>
      <c r="G19" s="13">
        <v>176</v>
      </c>
      <c r="H19" s="13"/>
      <c r="I19" s="10">
        <v>368</v>
      </c>
      <c r="J19" s="22">
        <v>186</v>
      </c>
      <c r="K19" s="3"/>
      <c r="L19" s="3" t="s">
        <v>26</v>
      </c>
      <c r="M19" s="3">
        <v>21.1</v>
      </c>
      <c r="N19" s="3"/>
      <c r="O19" s="3"/>
      <c r="P19" s="27">
        <v>21.1</v>
      </c>
      <c r="Q19" s="22">
        <v>187</v>
      </c>
      <c r="R19" s="3"/>
      <c r="S19" s="3" t="s">
        <v>26</v>
      </c>
      <c r="T19" s="3">
        <v>20.9</v>
      </c>
      <c r="U19" s="3"/>
      <c r="V19" s="3"/>
      <c r="W19" s="23">
        <f t="shared" si="0"/>
        <v>20.9</v>
      </c>
      <c r="AC19" s="1"/>
      <c r="AD19" s="1"/>
      <c r="AE19" s="1"/>
      <c r="AO19" s="7"/>
      <c r="AP19" s="7"/>
      <c r="AQ19" s="7"/>
    </row>
    <row r="20" spans="1:43" ht="12.75">
      <c r="A20" s="13">
        <v>5</v>
      </c>
      <c r="B20" s="10">
        <v>371</v>
      </c>
      <c r="C20" s="13">
        <v>2</v>
      </c>
      <c r="D20" s="14">
        <v>44.7</v>
      </c>
      <c r="E20" s="14">
        <v>32.17</v>
      </c>
      <c r="F20" s="14">
        <v>-6.81</v>
      </c>
      <c r="G20" s="13">
        <v>219</v>
      </c>
      <c r="H20" s="13"/>
      <c r="I20" s="10">
        <v>371</v>
      </c>
      <c r="J20" s="22">
        <v>235</v>
      </c>
      <c r="K20" s="3"/>
      <c r="L20" s="3"/>
      <c r="M20" s="3">
        <v>18</v>
      </c>
      <c r="N20" s="3">
        <v>-1.9</v>
      </c>
      <c r="O20" s="3"/>
      <c r="P20" s="27">
        <v>19.9</v>
      </c>
      <c r="Q20" s="22">
        <v>236</v>
      </c>
      <c r="R20" s="3"/>
      <c r="S20" s="3" t="s">
        <v>26</v>
      </c>
      <c r="T20" s="3">
        <v>20.3</v>
      </c>
      <c r="U20" s="3"/>
      <c r="V20" s="3"/>
      <c r="W20" s="23">
        <f t="shared" si="0"/>
        <v>20.3</v>
      </c>
      <c r="AC20" s="1"/>
      <c r="AD20" s="1"/>
      <c r="AE20" s="1"/>
      <c r="AO20" s="7"/>
      <c r="AP20" s="7"/>
      <c r="AQ20" s="7"/>
    </row>
    <row r="21" spans="1:43" ht="12.75">
      <c r="A21" s="13">
        <v>5</v>
      </c>
      <c r="B21" s="10">
        <v>373</v>
      </c>
      <c r="C21" s="13">
        <v>2</v>
      </c>
      <c r="D21" s="14">
        <v>40.78</v>
      </c>
      <c r="E21" s="14">
        <v>32.86</v>
      </c>
      <c r="F21" s="14">
        <v>-6.46</v>
      </c>
      <c r="G21" s="13">
        <v>143</v>
      </c>
      <c r="H21" s="13"/>
      <c r="I21" s="10">
        <v>373</v>
      </c>
      <c r="J21" s="22">
        <v>148</v>
      </c>
      <c r="K21" s="3"/>
      <c r="L21" s="3"/>
      <c r="M21" s="3">
        <v>16.8</v>
      </c>
      <c r="N21" s="3">
        <v>0.2</v>
      </c>
      <c r="O21" s="3"/>
      <c r="P21" s="27">
        <v>16.6</v>
      </c>
      <c r="Q21" s="22">
        <v>148</v>
      </c>
      <c r="R21" s="3"/>
      <c r="S21" s="3" t="s">
        <v>26</v>
      </c>
      <c r="T21" s="3">
        <v>16.9</v>
      </c>
      <c r="U21" s="3"/>
      <c r="V21" s="3"/>
      <c r="W21" s="23">
        <f t="shared" si="0"/>
        <v>16.9</v>
      </c>
      <c r="AC21" s="1"/>
      <c r="AD21" s="1"/>
      <c r="AE21" s="1"/>
      <c r="AO21" s="7"/>
      <c r="AP21" s="7"/>
      <c r="AQ21" s="7"/>
    </row>
    <row r="22" spans="1:43" ht="12.75">
      <c r="A22" s="13">
        <v>5</v>
      </c>
      <c r="B22" s="10">
        <v>381</v>
      </c>
      <c r="C22" s="13">
        <v>2</v>
      </c>
      <c r="D22" s="14">
        <v>46.68</v>
      </c>
      <c r="E22" s="14">
        <v>37.05</v>
      </c>
      <c r="F22" s="14">
        <v>-6.97</v>
      </c>
      <c r="G22" s="13">
        <v>240</v>
      </c>
      <c r="H22" s="13">
        <v>195</v>
      </c>
      <c r="I22" s="10">
        <v>381</v>
      </c>
      <c r="J22" s="22">
        <v>251</v>
      </c>
      <c r="K22" s="3"/>
      <c r="L22" s="3"/>
      <c r="M22" s="3">
        <v>17.6</v>
      </c>
      <c r="N22" s="3">
        <v>-1.7</v>
      </c>
      <c r="O22" s="3">
        <v>1.3</v>
      </c>
      <c r="P22" s="27">
        <v>20.6</v>
      </c>
      <c r="Q22" s="22">
        <v>252</v>
      </c>
      <c r="R22" s="3"/>
      <c r="S22" s="3" t="s">
        <v>26</v>
      </c>
      <c r="T22" s="3">
        <v>21</v>
      </c>
      <c r="U22" s="3"/>
      <c r="V22" s="3"/>
      <c r="W22" s="23">
        <f t="shared" si="0"/>
        <v>21</v>
      </c>
      <c r="AC22" s="1"/>
      <c r="AD22" s="1"/>
      <c r="AE22" s="1"/>
      <c r="AO22" s="7"/>
      <c r="AP22" s="7"/>
      <c r="AQ22" s="7"/>
    </row>
    <row r="23" spans="1:43" ht="13.5" thickBot="1">
      <c r="A23" s="13">
        <v>5</v>
      </c>
      <c r="B23" s="10">
        <v>397</v>
      </c>
      <c r="C23" s="13">
        <v>2</v>
      </c>
      <c r="D23" s="14">
        <v>42.83</v>
      </c>
      <c r="E23" s="14">
        <v>47.73</v>
      </c>
      <c r="F23" s="14">
        <v>-6.79</v>
      </c>
      <c r="G23" s="13">
        <v>184</v>
      </c>
      <c r="H23" s="13"/>
      <c r="I23" s="10">
        <v>397</v>
      </c>
      <c r="J23" s="24">
        <v>199</v>
      </c>
      <c r="K23" s="25"/>
      <c r="L23" s="25"/>
      <c r="M23" s="25">
        <v>17.5</v>
      </c>
      <c r="N23" s="25">
        <v>-2.7</v>
      </c>
      <c r="O23" s="25"/>
      <c r="P23" s="28">
        <v>20.2</v>
      </c>
      <c r="Q23" s="24">
        <v>199</v>
      </c>
      <c r="R23" s="25"/>
      <c r="S23" s="25" t="s">
        <v>26</v>
      </c>
      <c r="T23" s="25">
        <v>20.7</v>
      </c>
      <c r="U23" s="25"/>
      <c r="V23" s="25"/>
      <c r="W23" s="26">
        <f t="shared" si="0"/>
        <v>20.7</v>
      </c>
      <c r="AC23" s="1"/>
      <c r="AD23" s="1"/>
      <c r="AE23" s="1"/>
      <c r="AO23" s="7"/>
      <c r="AP23" s="7"/>
      <c r="AQ23" s="7"/>
    </row>
    <row r="24" spans="4:43" ht="12.75">
      <c r="D24" s="1"/>
      <c r="E24" s="1"/>
      <c r="F24" s="1"/>
      <c r="J24" s="6"/>
      <c r="K24" s="6"/>
      <c r="L24" s="6"/>
      <c r="M24" s="6"/>
      <c r="N24" s="6"/>
      <c r="O24" s="6"/>
      <c r="P24" s="6"/>
      <c r="AC24" s="1"/>
      <c r="AD24" s="1"/>
      <c r="AE24" s="1"/>
      <c r="AO24" s="7"/>
      <c r="AP24" s="7"/>
      <c r="AQ24" s="7"/>
    </row>
    <row r="25" spans="4:43" ht="12.75">
      <c r="D25" s="1"/>
      <c r="E25" s="1"/>
      <c r="F25" s="1"/>
      <c r="J25" s="6"/>
      <c r="K25" s="6"/>
      <c r="L25" s="6"/>
      <c r="M25" s="6"/>
      <c r="N25" s="6"/>
      <c r="O25" s="6"/>
      <c r="P25" s="6"/>
      <c r="AC25" s="1"/>
      <c r="AD25" s="1"/>
      <c r="AE25" s="1"/>
      <c r="AO25" s="7"/>
      <c r="AP25" s="7"/>
      <c r="AQ25" s="7"/>
    </row>
    <row r="26" spans="1:43" ht="12.75">
      <c r="A26" s="29" t="s">
        <v>56</v>
      </c>
      <c r="B26" s="3"/>
      <c r="C26" s="3"/>
      <c r="D26" s="3"/>
      <c r="E26" s="3"/>
      <c r="F26" s="3"/>
      <c r="G26" s="3"/>
      <c r="H26" s="3"/>
      <c r="I26" s="3"/>
      <c r="J26" s="4" t="s">
        <v>57</v>
      </c>
      <c r="K26" s="3"/>
      <c r="L26" s="3"/>
      <c r="M26" s="3"/>
      <c r="N26" s="4" t="s">
        <v>58</v>
      </c>
      <c r="O26" s="3"/>
      <c r="P26" s="3"/>
      <c r="AC26" s="1"/>
      <c r="AD26" s="1"/>
      <c r="AE26" s="1"/>
      <c r="AO26" s="7"/>
      <c r="AP26" s="7"/>
      <c r="AQ26" s="7"/>
    </row>
    <row r="27" spans="1:43" ht="12.75">
      <c r="A27" s="10"/>
      <c r="B27" s="3"/>
      <c r="C27" s="3"/>
      <c r="D27" s="3"/>
      <c r="E27" s="3"/>
      <c r="F27" s="3"/>
      <c r="G27" s="3"/>
      <c r="H27" s="3" t="s">
        <v>59</v>
      </c>
      <c r="I27" s="3"/>
      <c r="J27" s="12" t="s">
        <v>60</v>
      </c>
      <c r="K27" s="3" t="s">
        <v>33</v>
      </c>
      <c r="L27" s="3" t="s">
        <v>61</v>
      </c>
      <c r="M27" s="3"/>
      <c r="N27" s="3" t="s">
        <v>60</v>
      </c>
      <c r="O27" s="3" t="s">
        <v>33</v>
      </c>
      <c r="P27" s="3" t="s">
        <v>61</v>
      </c>
      <c r="AC27" s="1"/>
      <c r="AD27" s="1"/>
      <c r="AE27" s="1"/>
      <c r="AO27" s="7"/>
      <c r="AP27" s="7"/>
      <c r="AQ27" s="7"/>
    </row>
    <row r="28" spans="1:43" ht="12.75">
      <c r="A28" s="10"/>
      <c r="B28" s="3"/>
      <c r="C28" s="3"/>
      <c r="D28" s="3"/>
      <c r="E28" s="3"/>
      <c r="F28" s="3"/>
      <c r="G28" s="3"/>
      <c r="H28" s="10">
        <v>59</v>
      </c>
      <c r="I28" s="3"/>
      <c r="J28" s="30">
        <f>P2</f>
        <v>14.9</v>
      </c>
      <c r="K28" s="3">
        <f>W2</f>
        <v>16.9</v>
      </c>
      <c r="L28" s="15">
        <f>J28-K28</f>
        <v>-1.9999999999999982</v>
      </c>
      <c r="M28" s="3"/>
      <c r="N28" s="3">
        <f>J2</f>
        <v>157</v>
      </c>
      <c r="O28" s="3">
        <f>Q2</f>
        <v>158</v>
      </c>
      <c r="P28" s="3">
        <f aca="true" t="shared" si="1" ref="P28:P49">N28-O28</f>
        <v>-1</v>
      </c>
      <c r="R28">
        <f>N28/10</f>
        <v>15.7</v>
      </c>
      <c r="S28">
        <f aca="true" t="shared" si="2" ref="S28:S49">O28/10</f>
        <v>15.8</v>
      </c>
      <c r="AC28" s="1"/>
      <c r="AD28" s="1"/>
      <c r="AE28" s="1"/>
      <c r="AO28" s="7"/>
      <c r="AP28" s="7"/>
      <c r="AQ28" s="7"/>
    </row>
    <row r="29" spans="1:43" ht="12.75">
      <c r="A29" s="10"/>
      <c r="B29" s="3"/>
      <c r="C29" s="3"/>
      <c r="D29" s="3"/>
      <c r="E29" s="3"/>
      <c r="F29" s="3"/>
      <c r="G29" s="3"/>
      <c r="H29" s="10">
        <v>65</v>
      </c>
      <c r="I29" s="3"/>
      <c r="J29" s="30">
        <f aca="true" t="shared" si="3" ref="J29:J49">P3</f>
        <v>15.276000000000002</v>
      </c>
      <c r="K29" s="3">
        <f aca="true" t="shared" si="4" ref="K29:K49">W3</f>
        <v>15.751999999999999</v>
      </c>
      <c r="L29" s="3">
        <f aca="true" t="shared" si="5" ref="L29:L49">J29-K29</f>
        <v>-0.4759999999999973</v>
      </c>
      <c r="M29" s="3"/>
      <c r="N29" s="3">
        <f aca="true" t="shared" si="6" ref="N29:N49">J3</f>
        <v>175</v>
      </c>
      <c r="O29" s="3">
        <f aca="true" t="shared" si="7" ref="O29:O49">Q3</f>
        <v>176</v>
      </c>
      <c r="P29" s="3">
        <f t="shared" si="1"/>
        <v>-1</v>
      </c>
      <c r="R29">
        <f aca="true" t="shared" si="8" ref="R29:R49">N29/10</f>
        <v>17.5</v>
      </c>
      <c r="S29">
        <f t="shared" si="2"/>
        <v>17.6</v>
      </c>
      <c r="AC29" s="1"/>
      <c r="AD29" s="1"/>
      <c r="AE29" s="1"/>
      <c r="AO29" s="7"/>
      <c r="AP29" s="7"/>
      <c r="AQ29" s="7"/>
    </row>
    <row r="30" spans="1:43" ht="12.75">
      <c r="A30" s="10"/>
      <c r="B30" s="3"/>
      <c r="C30" s="3"/>
      <c r="D30" s="3"/>
      <c r="E30" s="3"/>
      <c r="F30" s="3"/>
      <c r="G30" s="3"/>
      <c r="H30" s="10">
        <v>76</v>
      </c>
      <c r="I30" s="3"/>
      <c r="J30" s="30">
        <f t="shared" si="3"/>
        <v>16.4</v>
      </c>
      <c r="K30" s="3">
        <f t="shared" si="4"/>
        <v>16.5</v>
      </c>
      <c r="L30" s="3">
        <f t="shared" si="5"/>
        <v>-0.10000000000000142</v>
      </c>
      <c r="M30" s="3"/>
      <c r="N30" s="3">
        <f t="shared" si="6"/>
        <v>165</v>
      </c>
      <c r="O30" s="3">
        <f t="shared" si="7"/>
        <v>165</v>
      </c>
      <c r="P30" s="3">
        <f t="shared" si="1"/>
        <v>0</v>
      </c>
      <c r="R30">
        <f t="shared" si="8"/>
        <v>16.5</v>
      </c>
      <c r="S30">
        <f t="shared" si="2"/>
        <v>16.5</v>
      </c>
      <c r="AC30" s="1"/>
      <c r="AD30" s="1"/>
      <c r="AE30" s="1"/>
      <c r="AO30" s="7"/>
      <c r="AP30" s="7"/>
      <c r="AQ30" s="7"/>
    </row>
    <row r="31" spans="1:43" ht="12.75">
      <c r="A31" s="10"/>
      <c r="B31" s="3"/>
      <c r="C31" s="3"/>
      <c r="D31" s="3"/>
      <c r="E31" s="3"/>
      <c r="F31" s="3"/>
      <c r="G31" s="3"/>
      <c r="H31" s="10">
        <v>189</v>
      </c>
      <c r="I31" s="3"/>
      <c r="J31" s="30">
        <f t="shared" si="3"/>
        <v>14.25</v>
      </c>
      <c r="K31" s="3">
        <f t="shared" si="4"/>
        <v>12.75</v>
      </c>
      <c r="L31" s="3">
        <f t="shared" si="5"/>
        <v>1.5</v>
      </c>
      <c r="M31" s="3"/>
      <c r="N31" s="3">
        <f t="shared" si="6"/>
        <v>124</v>
      </c>
      <c r="O31" s="3">
        <f t="shared" si="7"/>
        <v>125</v>
      </c>
      <c r="P31" s="3">
        <f t="shared" si="1"/>
        <v>-1</v>
      </c>
      <c r="R31">
        <f t="shared" si="8"/>
        <v>12.4</v>
      </c>
      <c r="S31">
        <f t="shared" si="2"/>
        <v>12.5</v>
      </c>
      <c r="AC31" s="1"/>
      <c r="AD31" s="1"/>
      <c r="AE31" s="1"/>
      <c r="AO31" s="7"/>
      <c r="AP31" s="7"/>
      <c r="AQ31" s="7"/>
    </row>
    <row r="32" spans="1:43" ht="12.75">
      <c r="A32" s="10"/>
      <c r="B32" s="3"/>
      <c r="C32" s="3"/>
      <c r="D32" s="3"/>
      <c r="E32" s="3"/>
      <c r="F32" s="3"/>
      <c r="G32" s="3"/>
      <c r="H32" s="10">
        <v>146</v>
      </c>
      <c r="I32" s="3"/>
      <c r="J32" s="30">
        <f t="shared" si="3"/>
        <v>16.3</v>
      </c>
      <c r="K32" s="3">
        <f t="shared" si="4"/>
        <v>16.3</v>
      </c>
      <c r="L32" s="3">
        <f t="shared" si="5"/>
        <v>0</v>
      </c>
      <c r="M32" s="3"/>
      <c r="N32" s="3">
        <f t="shared" si="6"/>
        <v>138</v>
      </c>
      <c r="O32" s="3">
        <f t="shared" si="7"/>
        <v>138</v>
      </c>
      <c r="P32" s="3">
        <f t="shared" si="1"/>
        <v>0</v>
      </c>
      <c r="R32">
        <f t="shared" si="8"/>
        <v>13.8</v>
      </c>
      <c r="S32">
        <f t="shared" si="2"/>
        <v>13.8</v>
      </c>
      <c r="AC32" s="1"/>
      <c r="AD32" s="1"/>
      <c r="AE32" s="1"/>
      <c r="AO32" s="7"/>
      <c r="AP32" s="7"/>
      <c r="AQ32" s="7"/>
    </row>
    <row r="33" spans="1:43" ht="12.75">
      <c r="A33" s="10"/>
      <c r="B33" s="3"/>
      <c r="C33" s="3"/>
      <c r="D33" s="3"/>
      <c r="E33" s="3"/>
      <c r="F33" s="3"/>
      <c r="G33" s="3"/>
      <c r="H33" s="10">
        <v>132</v>
      </c>
      <c r="I33" s="3"/>
      <c r="J33" s="30">
        <f t="shared" si="3"/>
        <v>10.1</v>
      </c>
      <c r="K33" s="3">
        <f t="shared" si="4"/>
        <v>9.7</v>
      </c>
      <c r="L33" s="3">
        <f t="shared" si="5"/>
        <v>0.40000000000000036</v>
      </c>
      <c r="M33" s="3"/>
      <c r="N33" s="3">
        <f t="shared" si="6"/>
        <v>74</v>
      </c>
      <c r="O33" s="3">
        <f t="shared" si="7"/>
        <v>74</v>
      </c>
      <c r="P33" s="3">
        <f t="shared" si="1"/>
        <v>0</v>
      </c>
      <c r="R33">
        <f t="shared" si="8"/>
        <v>7.4</v>
      </c>
      <c r="S33">
        <f t="shared" si="2"/>
        <v>7.4</v>
      </c>
      <c r="AC33" s="1"/>
      <c r="AD33" s="1"/>
      <c r="AE33" s="1"/>
      <c r="AO33" s="7"/>
      <c r="AP33" s="7"/>
      <c r="AQ33" s="7"/>
    </row>
    <row r="34" spans="1:43" ht="12.75">
      <c r="A34" s="10"/>
      <c r="B34" s="3"/>
      <c r="C34" s="3"/>
      <c r="D34" s="3"/>
      <c r="E34" s="3"/>
      <c r="F34" s="3"/>
      <c r="G34" s="3"/>
      <c r="H34" s="10">
        <v>123</v>
      </c>
      <c r="I34" s="3"/>
      <c r="J34" s="30">
        <f t="shared" si="3"/>
        <v>11.8</v>
      </c>
      <c r="K34" s="3">
        <f t="shared" si="4"/>
        <v>12</v>
      </c>
      <c r="L34" s="3">
        <f t="shared" si="5"/>
        <v>-0.1999999999999993</v>
      </c>
      <c r="M34" s="3"/>
      <c r="N34" s="3">
        <f t="shared" si="6"/>
        <v>110</v>
      </c>
      <c r="O34" s="3">
        <f t="shared" si="7"/>
        <v>110</v>
      </c>
      <c r="P34" s="3">
        <f t="shared" si="1"/>
        <v>0</v>
      </c>
      <c r="R34">
        <f t="shared" si="8"/>
        <v>11</v>
      </c>
      <c r="S34">
        <f t="shared" si="2"/>
        <v>11</v>
      </c>
      <c r="AC34" s="1"/>
      <c r="AD34" s="1"/>
      <c r="AE34" s="1"/>
      <c r="AO34" s="7"/>
      <c r="AP34" s="7"/>
      <c r="AQ34" s="7"/>
    </row>
    <row r="35" spans="1:43" ht="12.75">
      <c r="A35" s="10"/>
      <c r="B35" s="3"/>
      <c r="C35" s="3"/>
      <c r="D35" s="3"/>
      <c r="E35" s="3"/>
      <c r="F35" s="3"/>
      <c r="G35" s="3"/>
      <c r="H35" s="10">
        <v>258</v>
      </c>
      <c r="I35" s="3"/>
      <c r="J35" s="30">
        <f t="shared" si="3"/>
        <v>20.9</v>
      </c>
      <c r="K35" s="3">
        <f t="shared" si="4"/>
        <v>21.4</v>
      </c>
      <c r="L35" s="3">
        <f t="shared" si="5"/>
        <v>-0.5</v>
      </c>
      <c r="M35" s="3"/>
      <c r="N35" s="3">
        <f t="shared" si="6"/>
        <v>260</v>
      </c>
      <c r="O35" s="3">
        <f t="shared" si="7"/>
        <v>261</v>
      </c>
      <c r="P35" s="3">
        <f t="shared" si="1"/>
        <v>-1</v>
      </c>
      <c r="R35">
        <f t="shared" si="8"/>
        <v>26</v>
      </c>
      <c r="S35">
        <f t="shared" si="2"/>
        <v>26.1</v>
      </c>
      <c r="AC35" s="1"/>
      <c r="AD35" s="1"/>
      <c r="AE35" s="1"/>
      <c r="AO35" s="7"/>
      <c r="AP35" s="7"/>
      <c r="AQ35" s="7"/>
    </row>
    <row r="36" spans="1:43" ht="12.75">
      <c r="A36" s="10"/>
      <c r="B36" s="3"/>
      <c r="C36" s="3"/>
      <c r="D36" s="3"/>
      <c r="E36" s="3"/>
      <c r="F36" s="3"/>
      <c r="G36" s="3"/>
      <c r="H36" s="10">
        <v>214</v>
      </c>
      <c r="I36" s="3"/>
      <c r="J36" s="30">
        <f t="shared" si="3"/>
        <v>15.495999999999999</v>
      </c>
      <c r="K36" s="3">
        <f t="shared" si="4"/>
        <v>15.8</v>
      </c>
      <c r="L36" s="3">
        <f t="shared" si="5"/>
        <v>-0.30400000000000205</v>
      </c>
      <c r="M36" s="3"/>
      <c r="N36" s="3">
        <f t="shared" si="6"/>
        <v>192</v>
      </c>
      <c r="O36" s="3">
        <f t="shared" si="7"/>
        <v>191</v>
      </c>
      <c r="P36" s="3">
        <f t="shared" si="1"/>
        <v>1</v>
      </c>
      <c r="R36">
        <f t="shared" si="8"/>
        <v>19.2</v>
      </c>
      <c r="S36">
        <f t="shared" si="2"/>
        <v>19.1</v>
      </c>
      <c r="AC36" s="1"/>
      <c r="AD36" s="1"/>
      <c r="AE36" s="1"/>
      <c r="AO36" s="7"/>
      <c r="AP36" s="7"/>
      <c r="AQ36" s="7"/>
    </row>
    <row r="37" spans="1:43" ht="12.75">
      <c r="A37" s="10"/>
      <c r="B37" s="3"/>
      <c r="C37" s="3"/>
      <c r="D37" s="3"/>
      <c r="E37" s="3"/>
      <c r="F37" s="3"/>
      <c r="G37" s="3"/>
      <c r="H37" s="10">
        <v>256</v>
      </c>
      <c r="I37" s="3"/>
      <c r="J37" s="30">
        <f t="shared" si="3"/>
        <v>19.5</v>
      </c>
      <c r="K37" s="3">
        <f t="shared" si="4"/>
        <v>19.799999999999997</v>
      </c>
      <c r="L37" s="3">
        <f t="shared" si="5"/>
        <v>-0.29999999999999716</v>
      </c>
      <c r="M37" s="3"/>
      <c r="N37" s="3">
        <f t="shared" si="6"/>
        <v>214</v>
      </c>
      <c r="O37" s="3">
        <f t="shared" si="7"/>
        <v>214</v>
      </c>
      <c r="P37" s="3">
        <f t="shared" si="1"/>
        <v>0</v>
      </c>
      <c r="R37">
        <f t="shared" si="8"/>
        <v>21.4</v>
      </c>
      <c r="S37">
        <f t="shared" si="2"/>
        <v>21.4</v>
      </c>
      <c r="AC37" s="1"/>
      <c r="AD37" s="1"/>
      <c r="AE37" s="1"/>
      <c r="AO37" s="7"/>
      <c r="AP37" s="7"/>
      <c r="AQ37" s="7"/>
    </row>
    <row r="38" spans="1:43" ht="12.75">
      <c r="A38" s="10"/>
      <c r="B38" s="3"/>
      <c r="C38" s="3"/>
      <c r="D38" s="3"/>
      <c r="E38" s="3"/>
      <c r="F38" s="3"/>
      <c r="G38" s="3"/>
      <c r="H38" s="10">
        <v>253</v>
      </c>
      <c r="I38" s="3"/>
      <c r="J38" s="30">
        <f t="shared" si="3"/>
        <v>18.5</v>
      </c>
      <c r="K38" s="3">
        <f t="shared" si="4"/>
        <v>18.6</v>
      </c>
      <c r="L38" s="3">
        <f t="shared" si="5"/>
        <v>-0.10000000000000142</v>
      </c>
      <c r="M38" s="3"/>
      <c r="N38" s="3">
        <f t="shared" si="6"/>
        <v>181</v>
      </c>
      <c r="O38" s="3">
        <f t="shared" si="7"/>
        <v>180</v>
      </c>
      <c r="P38" s="3">
        <f t="shared" si="1"/>
        <v>1</v>
      </c>
      <c r="R38">
        <f t="shared" si="8"/>
        <v>18.1</v>
      </c>
      <c r="S38">
        <f t="shared" si="2"/>
        <v>18</v>
      </c>
      <c r="AC38" s="1"/>
      <c r="AD38" s="1"/>
      <c r="AE38" s="1"/>
      <c r="AO38" s="7"/>
      <c r="AP38" s="7"/>
      <c r="AQ38" s="7"/>
    </row>
    <row r="39" spans="1:43" ht="12.75">
      <c r="A39" s="10"/>
      <c r="B39" s="3"/>
      <c r="C39" s="3"/>
      <c r="D39" s="3"/>
      <c r="E39" s="3"/>
      <c r="F39" s="3"/>
      <c r="G39" s="3"/>
      <c r="H39" s="10">
        <v>324</v>
      </c>
      <c r="I39" s="3"/>
      <c r="J39" s="30">
        <f t="shared" si="3"/>
        <v>16.4</v>
      </c>
      <c r="K39" s="3">
        <f t="shared" si="4"/>
        <v>16.8</v>
      </c>
      <c r="L39" s="3">
        <f t="shared" si="5"/>
        <v>-0.40000000000000213</v>
      </c>
      <c r="M39" s="3"/>
      <c r="N39" s="3">
        <f t="shared" si="6"/>
        <v>227</v>
      </c>
      <c r="O39" s="3">
        <f t="shared" si="7"/>
        <v>228</v>
      </c>
      <c r="P39" s="3">
        <f t="shared" si="1"/>
        <v>-1</v>
      </c>
      <c r="R39">
        <f t="shared" si="8"/>
        <v>22.7</v>
      </c>
      <c r="S39">
        <f t="shared" si="2"/>
        <v>22.8</v>
      </c>
      <c r="AC39" s="1"/>
      <c r="AD39" s="1"/>
      <c r="AE39" s="1"/>
      <c r="AO39" s="7"/>
      <c r="AP39" s="7"/>
      <c r="AQ39" s="7"/>
    </row>
    <row r="40" spans="1:43" ht="12.75">
      <c r="A40" s="10"/>
      <c r="B40" s="3"/>
      <c r="C40" s="3"/>
      <c r="D40" s="3"/>
      <c r="E40" s="3"/>
      <c r="F40" s="3"/>
      <c r="G40" s="3"/>
      <c r="H40" s="10">
        <v>306</v>
      </c>
      <c r="I40" s="3"/>
      <c r="J40" s="30">
        <f t="shared" si="3"/>
        <v>17.1</v>
      </c>
      <c r="K40" s="3">
        <f t="shared" si="4"/>
        <v>17.1</v>
      </c>
      <c r="L40" s="3">
        <f t="shared" si="5"/>
        <v>0</v>
      </c>
      <c r="M40" s="3"/>
      <c r="N40" s="3">
        <f t="shared" si="6"/>
        <v>205</v>
      </c>
      <c r="O40" s="3">
        <f t="shared" si="7"/>
        <v>207</v>
      </c>
      <c r="P40" s="3">
        <f t="shared" si="1"/>
        <v>-2</v>
      </c>
      <c r="R40">
        <f t="shared" si="8"/>
        <v>20.5</v>
      </c>
      <c r="S40">
        <f t="shared" si="2"/>
        <v>20.7</v>
      </c>
      <c r="AC40" s="1"/>
      <c r="AD40" s="1"/>
      <c r="AE40" s="1"/>
      <c r="AO40" s="7"/>
      <c r="AP40" s="7"/>
      <c r="AQ40" s="7"/>
    </row>
    <row r="41" spans="1:43" ht="12.75">
      <c r="A41" s="10"/>
      <c r="B41" s="3"/>
      <c r="C41" s="3"/>
      <c r="D41" s="3"/>
      <c r="E41" s="3"/>
      <c r="F41" s="3"/>
      <c r="G41" s="3"/>
      <c r="H41" s="10">
        <v>293</v>
      </c>
      <c r="I41" s="3"/>
      <c r="J41" s="30">
        <f t="shared" si="3"/>
        <v>19.4</v>
      </c>
      <c r="K41" s="3">
        <f t="shared" si="4"/>
        <v>19.108999999999998</v>
      </c>
      <c r="L41" s="3">
        <f t="shared" si="5"/>
        <v>0.29100000000000037</v>
      </c>
      <c r="M41" s="3"/>
      <c r="N41" s="3">
        <f t="shared" si="6"/>
        <v>310</v>
      </c>
      <c r="O41" s="3">
        <f t="shared" si="7"/>
        <v>310</v>
      </c>
      <c r="P41" s="3">
        <f t="shared" si="1"/>
        <v>0</v>
      </c>
      <c r="R41">
        <f t="shared" si="8"/>
        <v>31</v>
      </c>
      <c r="S41">
        <f t="shared" si="2"/>
        <v>31</v>
      </c>
      <c r="AC41" s="1"/>
      <c r="AD41" s="1"/>
      <c r="AE41" s="1"/>
      <c r="AO41" s="7"/>
      <c r="AP41" s="7"/>
      <c r="AQ41" s="7"/>
    </row>
    <row r="42" spans="1:43" ht="12.75">
      <c r="A42" s="10"/>
      <c r="B42" s="3"/>
      <c r="C42" s="3"/>
      <c r="D42" s="3"/>
      <c r="E42" s="3"/>
      <c r="F42" s="3"/>
      <c r="G42" s="3"/>
      <c r="H42" s="10">
        <v>288</v>
      </c>
      <c r="I42" s="4"/>
      <c r="J42" s="30">
        <f t="shared" si="3"/>
        <v>22.2</v>
      </c>
      <c r="K42" s="3">
        <f t="shared" si="4"/>
        <v>22.2</v>
      </c>
      <c r="L42" s="3">
        <f t="shared" si="5"/>
        <v>0</v>
      </c>
      <c r="M42" s="3"/>
      <c r="N42" s="3">
        <f t="shared" si="6"/>
        <v>332</v>
      </c>
      <c r="O42" s="3">
        <f t="shared" si="7"/>
        <v>333</v>
      </c>
      <c r="P42" s="3">
        <f t="shared" si="1"/>
        <v>-1</v>
      </c>
      <c r="R42">
        <f t="shared" si="8"/>
        <v>33.2</v>
      </c>
      <c r="S42">
        <f t="shared" si="2"/>
        <v>33.3</v>
      </c>
      <c r="AC42" s="1"/>
      <c r="AD42" s="1"/>
      <c r="AE42" s="1"/>
      <c r="AO42" s="7"/>
      <c r="AP42" s="7"/>
      <c r="AQ42" s="7"/>
    </row>
    <row r="43" spans="1:43" ht="12.75">
      <c r="A43" s="10"/>
      <c r="B43" s="3"/>
      <c r="C43" s="3"/>
      <c r="D43" s="3"/>
      <c r="E43" s="3"/>
      <c r="F43" s="3"/>
      <c r="G43" s="3"/>
      <c r="H43" s="10">
        <v>272</v>
      </c>
      <c r="I43" s="4"/>
      <c r="J43" s="30">
        <f t="shared" si="3"/>
        <v>20.4</v>
      </c>
      <c r="K43" s="3">
        <f t="shared" si="4"/>
        <v>20.05</v>
      </c>
      <c r="L43" s="3">
        <f t="shared" si="5"/>
        <v>0.34999999999999787</v>
      </c>
      <c r="M43" s="3"/>
      <c r="N43" s="3">
        <f t="shared" si="6"/>
        <v>269</v>
      </c>
      <c r="O43" s="3">
        <f t="shared" si="7"/>
        <v>269</v>
      </c>
      <c r="P43" s="3">
        <f t="shared" si="1"/>
        <v>0</v>
      </c>
      <c r="R43">
        <f t="shared" si="8"/>
        <v>26.9</v>
      </c>
      <c r="S43">
        <f t="shared" si="2"/>
        <v>26.9</v>
      </c>
      <c r="AC43" s="1"/>
      <c r="AD43" s="1"/>
      <c r="AE43" s="1"/>
      <c r="AO43" s="7"/>
      <c r="AP43" s="7"/>
      <c r="AQ43" s="7"/>
    </row>
    <row r="44" spans="1:43" ht="12.75">
      <c r="A44" s="10"/>
      <c r="B44" s="3"/>
      <c r="C44" s="3"/>
      <c r="D44" s="3"/>
      <c r="E44" s="3"/>
      <c r="F44" s="3"/>
      <c r="G44" s="3"/>
      <c r="H44" s="10">
        <v>391</v>
      </c>
      <c r="I44" s="4"/>
      <c r="J44" s="30">
        <f t="shared" si="3"/>
        <v>22.3</v>
      </c>
      <c r="K44" s="3">
        <f t="shared" si="4"/>
        <v>22.5</v>
      </c>
      <c r="L44" s="3">
        <f t="shared" si="5"/>
        <v>-0.1999999999999993</v>
      </c>
      <c r="M44" s="3"/>
      <c r="N44" s="3">
        <f t="shared" si="6"/>
        <v>280</v>
      </c>
      <c r="O44" s="3">
        <f t="shared" si="7"/>
        <v>279</v>
      </c>
      <c r="P44" s="3">
        <f t="shared" si="1"/>
        <v>1</v>
      </c>
      <c r="R44">
        <f t="shared" si="8"/>
        <v>28</v>
      </c>
      <c r="S44">
        <f t="shared" si="2"/>
        <v>27.9</v>
      </c>
      <c r="AC44" s="1"/>
      <c r="AD44" s="1"/>
      <c r="AE44" s="1"/>
      <c r="AO44" s="7"/>
      <c r="AP44" s="7"/>
      <c r="AQ44" s="7"/>
    </row>
    <row r="45" spans="1:43" ht="12.75">
      <c r="A45" s="10"/>
      <c r="B45" s="3"/>
      <c r="C45" s="3"/>
      <c r="D45" s="3"/>
      <c r="E45" s="3"/>
      <c r="F45" s="3"/>
      <c r="G45" s="3"/>
      <c r="H45" s="10">
        <v>368</v>
      </c>
      <c r="I45" s="4"/>
      <c r="J45" s="30">
        <f t="shared" si="3"/>
        <v>21.1</v>
      </c>
      <c r="K45" s="3">
        <f t="shared" si="4"/>
        <v>20.9</v>
      </c>
      <c r="L45" s="3">
        <f t="shared" si="5"/>
        <v>0.20000000000000284</v>
      </c>
      <c r="M45" s="3"/>
      <c r="N45" s="3">
        <f t="shared" si="6"/>
        <v>186</v>
      </c>
      <c r="O45" s="3">
        <f t="shared" si="7"/>
        <v>187</v>
      </c>
      <c r="P45" s="3">
        <f t="shared" si="1"/>
        <v>-1</v>
      </c>
      <c r="R45">
        <f t="shared" si="8"/>
        <v>18.6</v>
      </c>
      <c r="S45">
        <f t="shared" si="2"/>
        <v>18.7</v>
      </c>
      <c r="AC45" s="1"/>
      <c r="AD45" s="1"/>
      <c r="AE45" s="1"/>
      <c r="AO45" s="7"/>
      <c r="AP45" s="7"/>
      <c r="AQ45" s="7"/>
    </row>
    <row r="46" spans="1:43" ht="12.75">
      <c r="A46" s="10"/>
      <c r="B46" s="3"/>
      <c r="C46" s="3"/>
      <c r="D46" s="3"/>
      <c r="E46" s="3"/>
      <c r="F46" s="3"/>
      <c r="G46" s="3"/>
      <c r="H46" s="10">
        <v>371</v>
      </c>
      <c r="I46" s="4"/>
      <c r="J46" s="30">
        <f t="shared" si="3"/>
        <v>19.9</v>
      </c>
      <c r="K46" s="3">
        <f t="shared" si="4"/>
        <v>20.3</v>
      </c>
      <c r="L46" s="3">
        <f t="shared" si="5"/>
        <v>-0.40000000000000213</v>
      </c>
      <c r="M46" s="3"/>
      <c r="N46" s="3">
        <f t="shared" si="6"/>
        <v>235</v>
      </c>
      <c r="O46" s="3">
        <f t="shared" si="7"/>
        <v>236</v>
      </c>
      <c r="P46" s="3">
        <f t="shared" si="1"/>
        <v>-1</v>
      </c>
      <c r="R46">
        <f t="shared" si="8"/>
        <v>23.5</v>
      </c>
      <c r="S46">
        <f t="shared" si="2"/>
        <v>23.6</v>
      </c>
      <c r="AC46" s="1"/>
      <c r="AD46" s="1"/>
      <c r="AE46" s="1"/>
      <c r="AO46" s="7"/>
      <c r="AP46" s="7"/>
      <c r="AQ46" s="7"/>
    </row>
    <row r="47" spans="1:43" ht="12.75">
      <c r="A47" s="3"/>
      <c r="B47" s="4"/>
      <c r="C47" s="3"/>
      <c r="D47" s="13"/>
      <c r="E47" s="13"/>
      <c r="F47" s="13"/>
      <c r="G47" s="3"/>
      <c r="H47" s="10">
        <v>373</v>
      </c>
      <c r="I47" s="4"/>
      <c r="J47" s="30">
        <f t="shared" si="3"/>
        <v>16.6</v>
      </c>
      <c r="K47" s="3">
        <f t="shared" si="4"/>
        <v>16.9</v>
      </c>
      <c r="L47" s="3">
        <f t="shared" si="5"/>
        <v>-0.29999999999999716</v>
      </c>
      <c r="M47" s="3"/>
      <c r="N47" s="3">
        <f t="shared" si="6"/>
        <v>148</v>
      </c>
      <c r="O47" s="3">
        <f t="shared" si="7"/>
        <v>148</v>
      </c>
      <c r="P47" s="3">
        <f t="shared" si="1"/>
        <v>0</v>
      </c>
      <c r="R47">
        <f t="shared" si="8"/>
        <v>14.8</v>
      </c>
      <c r="S47">
        <f t="shared" si="2"/>
        <v>14.8</v>
      </c>
      <c r="AC47" s="1"/>
      <c r="AD47" s="1"/>
      <c r="AE47" s="1"/>
      <c r="AO47" s="7"/>
      <c r="AP47" s="7"/>
      <c r="AQ47" s="7"/>
    </row>
    <row r="48" spans="1:43" ht="12.75">
      <c r="A48" s="3"/>
      <c r="B48" s="4"/>
      <c r="C48" s="3"/>
      <c r="D48" s="13"/>
      <c r="E48" s="13"/>
      <c r="F48" s="13"/>
      <c r="G48" s="3"/>
      <c r="H48" s="10">
        <v>381</v>
      </c>
      <c r="I48" s="4"/>
      <c r="J48" s="30">
        <f t="shared" si="3"/>
        <v>20.6</v>
      </c>
      <c r="K48" s="3">
        <f t="shared" si="4"/>
        <v>21</v>
      </c>
      <c r="L48" s="3">
        <f t="shared" si="5"/>
        <v>-0.3999999999999986</v>
      </c>
      <c r="M48" s="3"/>
      <c r="N48" s="3">
        <f t="shared" si="6"/>
        <v>251</v>
      </c>
      <c r="O48" s="3">
        <f t="shared" si="7"/>
        <v>252</v>
      </c>
      <c r="P48" s="3">
        <f t="shared" si="1"/>
        <v>-1</v>
      </c>
      <c r="R48">
        <f t="shared" si="8"/>
        <v>25.1</v>
      </c>
      <c r="S48">
        <f t="shared" si="2"/>
        <v>25.2</v>
      </c>
      <c r="AC48" s="1"/>
      <c r="AD48" s="1"/>
      <c r="AE48" s="1"/>
      <c r="AO48" s="7"/>
      <c r="AP48" s="7"/>
      <c r="AQ48" s="7"/>
    </row>
    <row r="49" spans="1:43" ht="12.75">
      <c r="A49" s="3"/>
      <c r="B49" s="4"/>
      <c r="C49" s="3"/>
      <c r="D49" s="13"/>
      <c r="E49" s="13"/>
      <c r="F49" s="13"/>
      <c r="G49" s="3"/>
      <c r="H49" s="10">
        <v>397</v>
      </c>
      <c r="I49" s="4"/>
      <c r="J49" s="30">
        <f t="shared" si="3"/>
        <v>20.2</v>
      </c>
      <c r="K49" s="3">
        <f t="shared" si="4"/>
        <v>20.7</v>
      </c>
      <c r="L49" s="3">
        <f t="shared" si="5"/>
        <v>-0.5</v>
      </c>
      <c r="M49" s="3"/>
      <c r="N49" s="3">
        <f t="shared" si="6"/>
        <v>199</v>
      </c>
      <c r="O49" s="3">
        <f t="shared" si="7"/>
        <v>199</v>
      </c>
      <c r="P49" s="3">
        <f t="shared" si="1"/>
        <v>0</v>
      </c>
      <c r="R49">
        <f t="shared" si="8"/>
        <v>19.9</v>
      </c>
      <c r="S49">
        <f t="shared" si="2"/>
        <v>19.9</v>
      </c>
      <c r="AC49" s="1"/>
      <c r="AD49" s="1"/>
      <c r="AE49" s="1"/>
      <c r="AO49" s="7"/>
      <c r="AP49" s="7"/>
      <c r="AQ49" s="7"/>
    </row>
    <row r="50" spans="1:43" ht="12.75">
      <c r="A50" s="3"/>
      <c r="B50" s="4"/>
      <c r="C50" s="3"/>
      <c r="D50" s="13"/>
      <c r="E50" s="13"/>
      <c r="F50" s="13"/>
      <c r="G50" s="3"/>
      <c r="H50" s="3"/>
      <c r="I50" s="3"/>
      <c r="J50" s="4"/>
      <c r="K50" s="3" t="s">
        <v>62</v>
      </c>
      <c r="L50" s="3">
        <f>STDEVP(L28:L49)</f>
        <v>0.5915539924918584</v>
      </c>
      <c r="M50" s="3"/>
      <c r="N50" s="3"/>
      <c r="O50" s="3" t="s">
        <v>62</v>
      </c>
      <c r="P50" s="3">
        <f>STDEVP(P28:P49)</f>
        <v>0.7713892158398701</v>
      </c>
      <c r="AC50" s="1"/>
      <c r="AD50" s="1"/>
      <c r="AE50" s="1"/>
      <c r="AO50" s="7"/>
      <c r="AP50" s="7"/>
      <c r="AQ50" s="7"/>
    </row>
    <row r="51" spans="1:43" ht="12.75">
      <c r="A51" s="3"/>
      <c r="B51" s="4"/>
      <c r="C51" s="3"/>
      <c r="D51" s="13"/>
      <c r="E51" s="13"/>
      <c r="F51" s="13"/>
      <c r="G51" s="3"/>
      <c r="H51" s="3"/>
      <c r="I51" s="3"/>
      <c r="J51" s="4"/>
      <c r="K51" s="3" t="s">
        <v>63</v>
      </c>
      <c r="L51" s="3">
        <f>AVERAGE(L28:L49)</f>
        <v>-0.15631818181818158</v>
      </c>
      <c r="M51" s="3"/>
      <c r="N51" s="3"/>
      <c r="O51" s="3" t="s">
        <v>63</v>
      </c>
      <c r="P51" s="3">
        <f>AVERAGE(P28:P49)</f>
        <v>-0.36363636363636365</v>
      </c>
      <c r="AC51" s="1"/>
      <c r="AD51" s="1"/>
      <c r="AE51" s="1"/>
      <c r="AO51" s="7"/>
      <c r="AP51" s="7"/>
      <c r="AQ51" s="7"/>
    </row>
    <row r="52" spans="1:43" ht="12.75">
      <c r="A52" s="3"/>
      <c r="B52" s="4"/>
      <c r="C52" s="3"/>
      <c r="D52" s="13"/>
      <c r="E52" s="13"/>
      <c r="F52" s="13"/>
      <c r="G52" s="3"/>
      <c r="H52" s="3"/>
      <c r="I52" s="3"/>
      <c r="J52" s="4"/>
      <c r="K52" s="3" t="s">
        <v>64</v>
      </c>
      <c r="L52" s="3">
        <f>L50/SQRT(30)</f>
        <v>0.1080024885566775</v>
      </c>
      <c r="M52" s="3"/>
      <c r="N52" s="3"/>
      <c r="O52" s="3" t="s">
        <v>64</v>
      </c>
      <c r="P52" s="3">
        <f>P50/SQRT(30)</f>
        <v>0.14083575804390608</v>
      </c>
      <c r="AC52" s="1"/>
      <c r="AD52" s="1"/>
      <c r="AE52" s="1"/>
      <c r="AO52" s="7"/>
      <c r="AP52" s="7"/>
      <c r="AQ52" s="7"/>
    </row>
    <row r="53" spans="1:43" ht="12.75">
      <c r="A53" s="3"/>
      <c r="B53" s="4"/>
      <c r="C53" s="3"/>
      <c r="D53" s="13"/>
      <c r="E53" s="13"/>
      <c r="F53" s="13"/>
      <c r="G53" s="3"/>
      <c r="H53" s="3"/>
      <c r="I53" s="3"/>
      <c r="J53" s="4"/>
      <c r="K53" s="3" t="s">
        <v>65</v>
      </c>
      <c r="L53" s="3">
        <f>L51-2*L52</f>
        <v>-0.37232315893153656</v>
      </c>
      <c r="M53" s="3"/>
      <c r="N53" s="3"/>
      <c r="O53" s="3" t="s">
        <v>65</v>
      </c>
      <c r="P53" s="3">
        <f>P51-2*P52</f>
        <v>-0.6453078797241758</v>
      </c>
      <c r="AC53" s="1"/>
      <c r="AD53" s="1"/>
      <c r="AE53" s="1"/>
      <c r="AO53" s="7"/>
      <c r="AP53" s="7"/>
      <c r="AQ53" s="7"/>
    </row>
    <row r="54" spans="1:43" ht="12.75">
      <c r="A54" s="3"/>
      <c r="B54" s="4"/>
      <c r="C54" s="3"/>
      <c r="D54" s="13"/>
      <c r="E54" s="13"/>
      <c r="F54" s="13"/>
      <c r="G54" s="3"/>
      <c r="H54" s="3"/>
      <c r="I54" s="3"/>
      <c r="J54" s="4"/>
      <c r="K54" s="3" t="s">
        <v>66</v>
      </c>
      <c r="L54" s="3">
        <f>L51+2*L52</f>
        <v>0.05968679529517343</v>
      </c>
      <c r="M54" s="3"/>
      <c r="N54" s="3"/>
      <c r="O54" s="3" t="s">
        <v>66</v>
      </c>
      <c r="P54" s="3">
        <f>P51+2*P52</f>
        <v>-0.08196484754855149</v>
      </c>
      <c r="AC54" s="1"/>
      <c r="AD54" s="1"/>
      <c r="AE54" s="1"/>
      <c r="AO54" s="7"/>
      <c r="AP54" s="7"/>
      <c r="AQ54" s="7"/>
    </row>
    <row r="55" spans="1:43" ht="12.75">
      <c r="A55" s="3"/>
      <c r="B55" s="4"/>
      <c r="C55" s="3"/>
      <c r="D55" s="13"/>
      <c r="E55" s="13"/>
      <c r="F55" s="13"/>
      <c r="G55" s="3"/>
      <c r="H55" s="3"/>
      <c r="I55" s="3"/>
      <c r="J55" s="4"/>
      <c r="K55" s="3" t="s">
        <v>67</v>
      </c>
      <c r="L55" s="3">
        <f>TTEST(J28:J49,K28:K49,2,1)</f>
        <v>0.23936849723547415</v>
      </c>
      <c r="M55" s="3"/>
      <c r="N55" s="3"/>
      <c r="O55" s="3" t="s">
        <v>67</v>
      </c>
      <c r="P55" s="3">
        <f>TTEST(N28:N49,O28:O49,2,1)</f>
        <v>0.0424631885633981</v>
      </c>
      <c r="AC55" s="1"/>
      <c r="AD55" s="1"/>
      <c r="AE55" s="1"/>
      <c r="AO55" s="7"/>
      <c r="AP55" s="7"/>
      <c r="AQ55" s="7"/>
    </row>
    <row r="56" spans="1:43" ht="12.75">
      <c r="A56" s="2"/>
      <c r="B56" s="6"/>
      <c r="C56" s="2"/>
      <c r="D56" s="1"/>
      <c r="E56" s="1"/>
      <c r="F56" s="1"/>
      <c r="G56" s="2"/>
      <c r="H56" s="2"/>
      <c r="I56" s="6"/>
      <c r="J56" s="6"/>
      <c r="K56" s="6"/>
      <c r="L56" s="35">
        <f>MIN(L28:L49)</f>
        <v>-1.9999999999999982</v>
      </c>
      <c r="M56" s="6"/>
      <c r="N56" s="6"/>
      <c r="O56" s="6"/>
      <c r="P56" s="35">
        <f>MIN(P28:P49)</f>
        <v>-2</v>
      </c>
      <c r="AC56" s="1"/>
      <c r="AD56" s="1"/>
      <c r="AE56" s="1"/>
      <c r="AO56" s="7"/>
      <c r="AP56" s="7"/>
      <c r="AQ56" s="7"/>
    </row>
    <row r="57" spans="1:43" ht="12.75">
      <c r="A57" s="2"/>
      <c r="B57" s="6"/>
      <c r="C57" s="2"/>
      <c r="D57" s="1"/>
      <c r="E57" s="1"/>
      <c r="F57" s="1"/>
      <c r="G57" s="2"/>
      <c r="H57" s="2"/>
      <c r="I57" s="6"/>
      <c r="J57" s="6"/>
      <c r="K57" s="6"/>
      <c r="L57" s="35">
        <f>MAX(L28:L49)</f>
        <v>1.5</v>
      </c>
      <c r="M57" s="6"/>
      <c r="N57" s="6"/>
      <c r="O57" s="6"/>
      <c r="P57" s="35">
        <f>MAX(P28:P49)</f>
        <v>1</v>
      </c>
      <c r="AC57" s="1"/>
      <c r="AD57" s="1"/>
      <c r="AE57" s="1"/>
      <c r="AO57" s="7"/>
      <c r="AP57" s="7"/>
      <c r="AQ57" s="7"/>
    </row>
    <row r="58" spans="1:43" ht="12.75">
      <c r="A58" s="2"/>
      <c r="B58" s="6"/>
      <c r="C58" s="2"/>
      <c r="D58" s="1"/>
      <c r="E58" s="1"/>
      <c r="F58" s="1"/>
      <c r="G58" s="2"/>
      <c r="H58" s="2"/>
      <c r="I58" s="6"/>
      <c r="J58" s="6"/>
      <c r="K58" s="6"/>
      <c r="L58" s="6"/>
      <c r="M58" s="6"/>
      <c r="N58" s="6"/>
      <c r="O58" s="6"/>
      <c r="P58" s="6"/>
      <c r="AC58" s="1"/>
      <c r="AD58" s="1"/>
      <c r="AE58" s="1"/>
      <c r="AO58" s="7"/>
      <c r="AP58" s="7"/>
      <c r="AQ58" s="7"/>
    </row>
    <row r="59" spans="1:43" ht="12.75">
      <c r="A59" s="2"/>
      <c r="B59" s="6"/>
      <c r="C59" s="2"/>
      <c r="D59" s="1"/>
      <c r="E59" s="1"/>
      <c r="F59" s="1"/>
      <c r="G59" s="2"/>
      <c r="H59" s="2"/>
      <c r="I59" s="6"/>
      <c r="J59" s="6"/>
      <c r="K59" s="6"/>
      <c r="L59" s="6"/>
      <c r="M59" s="6"/>
      <c r="N59" s="6"/>
      <c r="O59" s="6"/>
      <c r="P59" s="6"/>
      <c r="AC59" s="1"/>
      <c r="AD59" s="1"/>
      <c r="AE59" s="1"/>
      <c r="AO59" s="7"/>
      <c r="AP59" s="7"/>
      <c r="AQ59" s="7"/>
    </row>
    <row r="60" spans="1:43" ht="12.75">
      <c r="A60" s="2"/>
      <c r="B60" s="6"/>
      <c r="C60" s="2"/>
      <c r="D60" s="1"/>
      <c r="E60" s="1"/>
      <c r="F60" s="1"/>
      <c r="G60" s="2"/>
      <c r="H60" s="2"/>
      <c r="I60" s="6"/>
      <c r="J60" s="6"/>
      <c r="K60" s="6"/>
      <c r="L60" s="6"/>
      <c r="M60" s="6"/>
      <c r="N60" s="6"/>
      <c r="O60" s="6"/>
      <c r="P60" s="6"/>
      <c r="AC60" s="1"/>
      <c r="AD60" s="1"/>
      <c r="AE60" s="1"/>
      <c r="AO60" s="7"/>
      <c r="AP60" s="7"/>
      <c r="AQ60" s="7"/>
    </row>
    <row r="61" spans="1:43" ht="12.75">
      <c r="A61" s="2"/>
      <c r="B61" s="6"/>
      <c r="C61" s="2"/>
      <c r="D61" s="1"/>
      <c r="E61" s="1"/>
      <c r="F61" s="1"/>
      <c r="G61" s="2"/>
      <c r="H61" s="2"/>
      <c r="I61" s="6"/>
      <c r="J61" s="6"/>
      <c r="K61" s="6"/>
      <c r="L61" s="6"/>
      <c r="M61" s="6"/>
      <c r="N61" s="6"/>
      <c r="O61" s="6"/>
      <c r="P61" s="6"/>
      <c r="AC61" s="1"/>
      <c r="AD61" s="1"/>
      <c r="AE61" s="1"/>
      <c r="AO61" s="7"/>
      <c r="AP61" s="7"/>
      <c r="AQ61" s="7"/>
    </row>
    <row r="62" spans="1:43" ht="12.75">
      <c r="A62" s="2"/>
      <c r="B62" s="6"/>
      <c r="C62" s="2"/>
      <c r="D62" s="1"/>
      <c r="E62" s="1"/>
      <c r="F62" s="1"/>
      <c r="G62" s="2"/>
      <c r="H62" s="2"/>
      <c r="I62" s="6"/>
      <c r="J62" s="6"/>
      <c r="K62" s="6"/>
      <c r="L62" s="6"/>
      <c r="M62" s="6"/>
      <c r="N62" s="6"/>
      <c r="O62" s="6"/>
      <c r="P62" s="6"/>
      <c r="AC62" s="1"/>
      <c r="AD62" s="1"/>
      <c r="AE62" s="1"/>
      <c r="AO62" s="7"/>
      <c r="AP62" s="7"/>
      <c r="AQ62" s="7"/>
    </row>
    <row r="63" spans="1:43" ht="12.75">
      <c r="A63" s="2"/>
      <c r="B63" s="6"/>
      <c r="C63" s="2"/>
      <c r="D63" s="1"/>
      <c r="E63" s="1"/>
      <c r="F63" s="1"/>
      <c r="G63" s="2"/>
      <c r="H63" s="2"/>
      <c r="I63" s="6"/>
      <c r="J63" s="6"/>
      <c r="K63" s="6"/>
      <c r="L63" s="6"/>
      <c r="M63" s="6"/>
      <c r="N63" s="6"/>
      <c r="O63" s="6"/>
      <c r="P63" s="6"/>
      <c r="AC63" s="1"/>
      <c r="AD63" s="1"/>
      <c r="AE63" s="1"/>
      <c r="AO63" s="7"/>
      <c r="AP63" s="7"/>
      <c r="AQ63" s="7"/>
    </row>
    <row r="64" spans="1:43" ht="12.75">
      <c r="A64" s="2"/>
      <c r="B64" s="6"/>
      <c r="C64" s="2"/>
      <c r="D64" s="1"/>
      <c r="E64" s="1"/>
      <c r="F64" s="1"/>
      <c r="G64" s="2"/>
      <c r="H64" s="2"/>
      <c r="I64" s="6"/>
      <c r="J64" s="6"/>
      <c r="K64" s="6"/>
      <c r="L64" s="6"/>
      <c r="M64" s="6"/>
      <c r="N64" s="6"/>
      <c r="O64" s="6"/>
      <c r="P64" s="6"/>
      <c r="AC64" s="1"/>
      <c r="AD64" s="1"/>
      <c r="AE64" s="1"/>
      <c r="AO64" s="7"/>
      <c r="AP64" s="7"/>
      <c r="AQ64" s="7"/>
    </row>
    <row r="65" spans="1:43" ht="12.75">
      <c r="A65" s="2"/>
      <c r="B65" s="6"/>
      <c r="C65" s="2"/>
      <c r="D65" s="1"/>
      <c r="E65" s="1"/>
      <c r="F65" s="1"/>
      <c r="G65" s="2"/>
      <c r="H65" s="2"/>
      <c r="I65" s="6"/>
      <c r="J65" s="6"/>
      <c r="K65" s="6"/>
      <c r="L65" s="6"/>
      <c r="M65" s="6"/>
      <c r="N65" s="6"/>
      <c r="O65" s="6"/>
      <c r="P65" s="6"/>
      <c r="AC65" s="1"/>
      <c r="AD65" s="1"/>
      <c r="AE65" s="1"/>
      <c r="AO65" s="7"/>
      <c r="AP65" s="7"/>
      <c r="AQ65" s="7"/>
    </row>
    <row r="66" spans="1:43" ht="12.75">
      <c r="A66" s="2"/>
      <c r="B66" s="6"/>
      <c r="C66" s="2"/>
      <c r="D66" s="1"/>
      <c r="E66" s="1"/>
      <c r="F66" s="1"/>
      <c r="G66" s="2"/>
      <c r="H66" s="2"/>
      <c r="I66" s="6"/>
      <c r="J66" s="6"/>
      <c r="K66" s="6"/>
      <c r="L66" s="6"/>
      <c r="M66" s="6"/>
      <c r="N66" s="6"/>
      <c r="O66" s="6"/>
      <c r="P66" s="6"/>
      <c r="AC66" s="1"/>
      <c r="AD66" s="1"/>
      <c r="AE66" s="1"/>
      <c r="AO66" s="7"/>
      <c r="AP66" s="7"/>
      <c r="AQ66" s="7"/>
    </row>
    <row r="67" spans="1:43" ht="12.75">
      <c r="A67" s="2"/>
      <c r="B67" s="6"/>
      <c r="C67" s="2"/>
      <c r="D67" s="1"/>
      <c r="E67" s="1"/>
      <c r="F67" s="1"/>
      <c r="G67" s="2"/>
      <c r="H67" s="2"/>
      <c r="I67" s="6"/>
      <c r="J67" s="6"/>
      <c r="K67" s="6"/>
      <c r="L67" s="6"/>
      <c r="M67" s="6"/>
      <c r="N67" s="6"/>
      <c r="O67" s="6"/>
      <c r="P67" s="6"/>
      <c r="AC67" s="1"/>
      <c r="AD67" s="1"/>
      <c r="AE67" s="1"/>
      <c r="AO67" s="7"/>
      <c r="AP67" s="7"/>
      <c r="AQ67" s="7"/>
    </row>
    <row r="68" spans="1:43" ht="12.75">
      <c r="A68" s="2"/>
      <c r="B68" s="6"/>
      <c r="C68" s="2"/>
      <c r="D68" s="1"/>
      <c r="E68" s="1"/>
      <c r="F68" s="1"/>
      <c r="G68" s="2"/>
      <c r="H68" s="2"/>
      <c r="I68" s="6"/>
      <c r="J68" s="6"/>
      <c r="K68" s="6"/>
      <c r="L68" s="6"/>
      <c r="M68" s="6"/>
      <c r="N68" s="6"/>
      <c r="O68" s="6"/>
      <c r="P68" s="6"/>
      <c r="AC68" s="1"/>
      <c r="AD68" s="1"/>
      <c r="AE68" s="1"/>
      <c r="AO68" s="7"/>
      <c r="AP68" s="7"/>
      <c r="AQ68" s="7"/>
    </row>
    <row r="69" spans="1:43" ht="12.75">
      <c r="A69" s="2"/>
      <c r="B69" s="6"/>
      <c r="C69" s="2"/>
      <c r="D69" s="1"/>
      <c r="E69" s="1"/>
      <c r="F69" s="1"/>
      <c r="G69" s="2"/>
      <c r="H69" s="2"/>
      <c r="I69" s="6"/>
      <c r="J69" s="6"/>
      <c r="K69" s="6"/>
      <c r="L69" s="6"/>
      <c r="M69" s="6"/>
      <c r="N69" s="6"/>
      <c r="O69" s="6"/>
      <c r="P69" s="6"/>
      <c r="AC69" s="1"/>
      <c r="AD69" s="1"/>
      <c r="AE69" s="1"/>
      <c r="AO69" s="7"/>
      <c r="AP69" s="7"/>
      <c r="AQ69" s="7"/>
    </row>
    <row r="70" spans="1:43" ht="12.75">
      <c r="A70" s="2"/>
      <c r="B70" s="6"/>
      <c r="C70" s="2"/>
      <c r="D70" s="1"/>
      <c r="E70" s="1"/>
      <c r="F70" s="1"/>
      <c r="G70" s="2"/>
      <c r="H70" s="2"/>
      <c r="I70" s="6"/>
      <c r="J70" s="6"/>
      <c r="K70" s="6"/>
      <c r="L70" s="6"/>
      <c r="M70" s="6"/>
      <c r="N70" s="6"/>
      <c r="O70" s="6"/>
      <c r="P70" s="6"/>
      <c r="AC70" s="1"/>
      <c r="AD70" s="1"/>
      <c r="AE70" s="1"/>
      <c r="AO70" s="7"/>
      <c r="AP70" s="7"/>
      <c r="AQ70" s="7"/>
    </row>
    <row r="71" spans="1:43" ht="12.75">
      <c r="A71" s="2"/>
      <c r="B71" s="6"/>
      <c r="C71" s="2"/>
      <c r="D71" s="1"/>
      <c r="E71" s="1"/>
      <c r="F71" s="1"/>
      <c r="G71" s="2"/>
      <c r="H71" s="2"/>
      <c r="I71" s="6"/>
      <c r="J71" s="6"/>
      <c r="K71" s="6"/>
      <c r="L71" s="6"/>
      <c r="M71" s="6"/>
      <c r="N71" s="6"/>
      <c r="O71" s="6"/>
      <c r="P71" s="6"/>
      <c r="AC71" s="1"/>
      <c r="AD71" s="1"/>
      <c r="AE71" s="1"/>
      <c r="AO71" s="7"/>
      <c r="AP71" s="7"/>
      <c r="AQ71" s="7"/>
    </row>
    <row r="72" spans="1:43" ht="12.75">
      <c r="A72" s="2"/>
      <c r="B72" s="6"/>
      <c r="C72" s="2"/>
      <c r="D72" s="1"/>
      <c r="E72" s="1"/>
      <c r="F72" s="1"/>
      <c r="G72" s="2"/>
      <c r="H72" s="2"/>
      <c r="I72" s="6"/>
      <c r="J72" s="6"/>
      <c r="K72" s="6"/>
      <c r="L72" s="6"/>
      <c r="M72" s="6"/>
      <c r="N72" s="6"/>
      <c r="O72" s="6"/>
      <c r="P72" s="6"/>
      <c r="AC72" s="1"/>
      <c r="AD72" s="1"/>
      <c r="AE72" s="1"/>
      <c r="AO72" s="7"/>
      <c r="AP72" s="7"/>
      <c r="AQ72" s="7"/>
    </row>
    <row r="73" spans="1:43" ht="12.75">
      <c r="A73" s="2"/>
      <c r="B73" s="6"/>
      <c r="C73" s="2"/>
      <c r="D73" s="1"/>
      <c r="E73" s="1"/>
      <c r="F73" s="1"/>
      <c r="G73" s="2"/>
      <c r="H73" s="2"/>
      <c r="I73" s="6"/>
      <c r="J73" s="6"/>
      <c r="K73" s="6"/>
      <c r="L73" s="6"/>
      <c r="M73" s="6"/>
      <c r="N73" s="6"/>
      <c r="O73" s="6"/>
      <c r="P73" s="6"/>
      <c r="AC73" s="1"/>
      <c r="AD73" s="1"/>
      <c r="AE73" s="1"/>
      <c r="AO73" s="7"/>
      <c r="AP73" s="7"/>
      <c r="AQ73" s="7"/>
    </row>
    <row r="74" spans="1:43" ht="12.75">
      <c r="A74" s="2"/>
      <c r="B74" s="6"/>
      <c r="C74" s="2"/>
      <c r="D74" s="1"/>
      <c r="E74" s="1"/>
      <c r="F74" s="1"/>
      <c r="G74" s="2"/>
      <c r="H74" s="2"/>
      <c r="I74" s="6"/>
      <c r="J74" s="6"/>
      <c r="K74" s="6"/>
      <c r="L74" s="6"/>
      <c r="M74" s="6"/>
      <c r="N74" s="6"/>
      <c r="O74" s="6"/>
      <c r="P74" s="6"/>
      <c r="AC74" s="1"/>
      <c r="AD74" s="1"/>
      <c r="AE74" s="1"/>
      <c r="AO74" s="7"/>
      <c r="AP74" s="7"/>
      <c r="AQ74" s="7"/>
    </row>
    <row r="75" spans="1:43" ht="12.75">
      <c r="A75" s="2"/>
      <c r="B75" s="6"/>
      <c r="C75" s="2"/>
      <c r="D75" s="1"/>
      <c r="E75" s="1"/>
      <c r="F75" s="1"/>
      <c r="G75" s="2"/>
      <c r="H75" s="2"/>
      <c r="I75" s="6"/>
      <c r="J75" s="6"/>
      <c r="K75" s="6"/>
      <c r="L75" s="6"/>
      <c r="M75" s="6"/>
      <c r="N75" s="6"/>
      <c r="O75" s="6"/>
      <c r="P75" s="6"/>
      <c r="AC75" s="1"/>
      <c r="AD75" s="1"/>
      <c r="AE75" s="1"/>
      <c r="AO75" s="7"/>
      <c r="AP75" s="7"/>
      <c r="AQ75" s="7"/>
    </row>
    <row r="76" spans="1:43" ht="12.75">
      <c r="A76" s="2"/>
      <c r="B76" s="6"/>
      <c r="C76" s="2"/>
      <c r="D76" s="1"/>
      <c r="E76" s="1"/>
      <c r="F76" s="1"/>
      <c r="G76" s="2"/>
      <c r="H76" s="2"/>
      <c r="I76" s="6"/>
      <c r="J76" s="6"/>
      <c r="K76" s="6"/>
      <c r="L76" s="6"/>
      <c r="M76" s="6"/>
      <c r="N76" s="6"/>
      <c r="O76" s="6"/>
      <c r="P76" s="6"/>
      <c r="AC76" s="1"/>
      <c r="AD76" s="1"/>
      <c r="AE76" s="1"/>
      <c r="AO76" s="7"/>
      <c r="AP76" s="7"/>
      <c r="AQ76" s="7"/>
    </row>
    <row r="77" spans="1:43" ht="12.75">
      <c r="A77" s="2"/>
      <c r="B77" s="6"/>
      <c r="C77" s="2"/>
      <c r="D77" s="1"/>
      <c r="E77" s="1"/>
      <c r="F77" s="1"/>
      <c r="G77" s="2"/>
      <c r="H77" s="2"/>
      <c r="I77" s="6"/>
      <c r="J77" s="6"/>
      <c r="K77" s="6"/>
      <c r="L77" s="6"/>
      <c r="M77" s="6"/>
      <c r="N77" s="6"/>
      <c r="O77" s="6"/>
      <c r="P77" s="6"/>
      <c r="AC77" s="1"/>
      <c r="AD77" s="1"/>
      <c r="AE77" s="1"/>
      <c r="AO77" s="7"/>
      <c r="AP77" s="7"/>
      <c r="AQ77" s="7"/>
    </row>
    <row r="78" spans="1:43" ht="12.75">
      <c r="A78" s="2"/>
      <c r="B78" s="6"/>
      <c r="C78" s="2"/>
      <c r="D78" s="1"/>
      <c r="E78" s="1"/>
      <c r="F78" s="1"/>
      <c r="G78" s="2"/>
      <c r="H78" s="2"/>
      <c r="I78" s="6"/>
      <c r="J78" s="6"/>
      <c r="K78" s="6"/>
      <c r="L78" s="6"/>
      <c r="M78" s="6"/>
      <c r="N78" s="6"/>
      <c r="O78" s="6"/>
      <c r="P78" s="6"/>
      <c r="AC78" s="1"/>
      <c r="AD78" s="1"/>
      <c r="AE78" s="1"/>
      <c r="AO78" s="7"/>
      <c r="AP78" s="7"/>
      <c r="AQ78" s="7"/>
    </row>
    <row r="79" spans="1:43" ht="12.75">
      <c r="A79" s="2"/>
      <c r="B79" s="6"/>
      <c r="C79" s="2"/>
      <c r="D79" s="1"/>
      <c r="E79" s="1"/>
      <c r="F79" s="1"/>
      <c r="G79" s="2"/>
      <c r="H79" s="2"/>
      <c r="I79" s="6"/>
      <c r="J79" s="6"/>
      <c r="K79" s="6"/>
      <c r="L79" s="6"/>
      <c r="M79" s="6"/>
      <c r="N79" s="6"/>
      <c r="O79" s="6"/>
      <c r="P79" s="6"/>
      <c r="AC79" s="1"/>
      <c r="AD79" s="1"/>
      <c r="AE79" s="1"/>
      <c r="AO79" s="7"/>
      <c r="AP79" s="7"/>
      <c r="AQ79" s="7"/>
    </row>
    <row r="80" spans="1:43" ht="12.75">
      <c r="A80" s="2"/>
      <c r="B80" s="6"/>
      <c r="C80" s="2"/>
      <c r="D80" s="1"/>
      <c r="E80" s="1"/>
      <c r="F80" s="1"/>
      <c r="G80" s="2"/>
      <c r="H80" s="2"/>
      <c r="I80" s="6"/>
      <c r="J80" s="6"/>
      <c r="K80" s="6"/>
      <c r="L80" s="6"/>
      <c r="M80" s="6"/>
      <c r="N80" s="6"/>
      <c r="O80" s="6"/>
      <c r="P80" s="6"/>
      <c r="AC80" s="1"/>
      <c r="AD80" s="1"/>
      <c r="AE80" s="1"/>
      <c r="AO80" s="7"/>
      <c r="AP80" s="7"/>
      <c r="AQ80" s="7"/>
    </row>
    <row r="81" spans="1:43" ht="12.75">
      <c r="A81" s="2"/>
      <c r="B81" s="6"/>
      <c r="C81" s="2"/>
      <c r="D81" s="1"/>
      <c r="E81" s="1"/>
      <c r="F81" s="1"/>
      <c r="G81" s="2"/>
      <c r="H81" s="2"/>
      <c r="I81" s="6"/>
      <c r="J81" s="6"/>
      <c r="K81" s="6"/>
      <c r="L81" s="6"/>
      <c r="M81" s="6"/>
      <c r="N81" s="6"/>
      <c r="O81" s="6"/>
      <c r="P81" s="6"/>
      <c r="AC81" s="1"/>
      <c r="AD81" s="1"/>
      <c r="AE81" s="1"/>
      <c r="AO81" s="7"/>
      <c r="AP81" s="7"/>
      <c r="AQ81" s="7"/>
    </row>
    <row r="82" spans="1:43" ht="12.75">
      <c r="A82" s="2"/>
      <c r="B82" s="6"/>
      <c r="C82" s="2"/>
      <c r="D82" s="1"/>
      <c r="E82" s="1"/>
      <c r="F82" s="1"/>
      <c r="G82" s="2"/>
      <c r="H82" s="2"/>
      <c r="I82" s="6"/>
      <c r="J82" s="6"/>
      <c r="K82" s="6"/>
      <c r="L82" s="6"/>
      <c r="M82" s="6"/>
      <c r="N82" s="6"/>
      <c r="O82" s="6"/>
      <c r="P82" s="6"/>
      <c r="AC82" s="1"/>
      <c r="AD82" s="1"/>
      <c r="AE82" s="1"/>
      <c r="AO82" s="7"/>
      <c r="AP82" s="7"/>
      <c r="AQ82" s="7"/>
    </row>
    <row r="83" spans="1:43" ht="12.75">
      <c r="A83" s="2"/>
      <c r="B83" s="6"/>
      <c r="C83" s="2"/>
      <c r="D83" s="1"/>
      <c r="E83" s="1"/>
      <c r="F83" s="1"/>
      <c r="G83" s="2"/>
      <c r="H83" s="2"/>
      <c r="I83" s="6"/>
      <c r="J83" s="6"/>
      <c r="K83" s="6"/>
      <c r="L83" s="6"/>
      <c r="M83" s="6"/>
      <c r="N83" s="6"/>
      <c r="O83" s="6"/>
      <c r="P83" s="6"/>
      <c r="AC83" s="1"/>
      <c r="AD83" s="1"/>
      <c r="AE83" s="1"/>
      <c r="AO83" s="7"/>
      <c r="AP83" s="7"/>
      <c r="AQ83" s="7"/>
    </row>
    <row r="84" spans="1:43" ht="12.75">
      <c r="A84" s="2"/>
      <c r="B84" s="6"/>
      <c r="C84" s="2"/>
      <c r="D84" s="1"/>
      <c r="E84" s="1"/>
      <c r="F84" s="1"/>
      <c r="G84" s="2"/>
      <c r="H84" s="2"/>
      <c r="I84" s="6"/>
      <c r="J84" s="6"/>
      <c r="K84" s="6"/>
      <c r="L84" s="6"/>
      <c r="M84" s="6"/>
      <c r="N84" s="6"/>
      <c r="O84" s="6"/>
      <c r="P84" s="6"/>
      <c r="AC84" s="1"/>
      <c r="AD84" s="1"/>
      <c r="AE84" s="1"/>
      <c r="AO84" s="7"/>
      <c r="AP84" s="7"/>
      <c r="AQ84" s="7"/>
    </row>
    <row r="85" spans="1:43" ht="12.75">
      <c r="A85" s="2"/>
      <c r="B85" s="6"/>
      <c r="C85" s="2"/>
      <c r="D85" s="1"/>
      <c r="E85" s="1"/>
      <c r="F85" s="1"/>
      <c r="G85" s="2"/>
      <c r="H85" s="2"/>
      <c r="I85" s="6"/>
      <c r="J85" s="6"/>
      <c r="K85" s="6"/>
      <c r="L85" s="6"/>
      <c r="M85" s="6"/>
      <c r="N85" s="6"/>
      <c r="O85" s="6"/>
      <c r="P85" s="6"/>
      <c r="AC85" s="1"/>
      <c r="AD85" s="1"/>
      <c r="AE85" s="1"/>
      <c r="AO85" s="7"/>
      <c r="AP85" s="7"/>
      <c r="AQ85" s="7"/>
    </row>
    <row r="86" spans="1:43" ht="12.75">
      <c r="A86" s="2"/>
      <c r="B86" s="6"/>
      <c r="C86" s="2"/>
      <c r="D86" s="1"/>
      <c r="E86" s="1"/>
      <c r="F86" s="1"/>
      <c r="G86" s="2"/>
      <c r="H86" s="2"/>
      <c r="I86" s="6"/>
      <c r="J86" s="6"/>
      <c r="K86" s="6"/>
      <c r="L86" s="6"/>
      <c r="M86" s="6"/>
      <c r="N86" s="6"/>
      <c r="O86" s="6"/>
      <c r="P86" s="6"/>
      <c r="AC86" s="1"/>
      <c r="AD86" s="1"/>
      <c r="AE86" s="1"/>
      <c r="AO86" s="7"/>
      <c r="AP86" s="7"/>
      <c r="AQ86" s="7"/>
    </row>
    <row r="87" spans="1:43" ht="12.75">
      <c r="A87" s="2"/>
      <c r="B87" s="6"/>
      <c r="C87" s="2"/>
      <c r="D87" s="1"/>
      <c r="E87" s="1"/>
      <c r="F87" s="1"/>
      <c r="G87" s="2"/>
      <c r="H87" s="2"/>
      <c r="I87" s="6"/>
      <c r="J87" s="6"/>
      <c r="K87" s="6"/>
      <c r="L87" s="6"/>
      <c r="M87" s="6"/>
      <c r="N87" s="6"/>
      <c r="O87" s="6"/>
      <c r="P87" s="6"/>
      <c r="AC87" s="1"/>
      <c r="AD87" s="1"/>
      <c r="AE87" s="1"/>
      <c r="AO87" s="7"/>
      <c r="AP87" s="7"/>
      <c r="AQ87" s="7"/>
    </row>
    <row r="88" spans="1:43" ht="12.75">
      <c r="A88" s="2"/>
      <c r="B88" s="6"/>
      <c r="C88" s="2"/>
      <c r="D88" s="1"/>
      <c r="E88" s="1"/>
      <c r="F88" s="1"/>
      <c r="G88" s="2"/>
      <c r="H88" s="2"/>
      <c r="I88" s="6"/>
      <c r="J88" s="6"/>
      <c r="K88" s="6"/>
      <c r="L88" s="6"/>
      <c r="M88" s="6"/>
      <c r="N88" s="6"/>
      <c r="O88" s="6"/>
      <c r="P88" s="6"/>
      <c r="AC88" s="1"/>
      <c r="AD88" s="1"/>
      <c r="AE88" s="1"/>
      <c r="AO88" s="7"/>
      <c r="AP88" s="7"/>
      <c r="AQ88" s="7"/>
    </row>
    <row r="89" spans="1:43" ht="12.75">
      <c r="A89" s="2"/>
      <c r="B89" s="6"/>
      <c r="C89" s="2"/>
      <c r="D89" s="1"/>
      <c r="E89" s="1"/>
      <c r="F89" s="1"/>
      <c r="G89" s="2"/>
      <c r="H89" s="2"/>
      <c r="I89" s="6"/>
      <c r="J89" s="6"/>
      <c r="K89" s="6"/>
      <c r="L89" s="6"/>
      <c r="M89" s="6"/>
      <c r="N89" s="6"/>
      <c r="O89" s="6"/>
      <c r="P89" s="6"/>
      <c r="AC89" s="1"/>
      <c r="AD89" s="1"/>
      <c r="AE89" s="1"/>
      <c r="AO89" s="7"/>
      <c r="AP89" s="7"/>
      <c r="AQ89" s="7"/>
    </row>
    <row r="90" spans="1:43" ht="12.75">
      <c r="A90" s="2"/>
      <c r="B90" s="6"/>
      <c r="C90" s="2"/>
      <c r="D90" s="1"/>
      <c r="E90" s="1"/>
      <c r="F90" s="1"/>
      <c r="G90" s="2"/>
      <c r="H90" s="2"/>
      <c r="I90" s="6"/>
      <c r="J90" s="6"/>
      <c r="K90" s="6"/>
      <c r="L90" s="6"/>
      <c r="M90" s="6"/>
      <c r="N90" s="6"/>
      <c r="O90" s="6"/>
      <c r="P90" s="6"/>
      <c r="AC90" s="1"/>
      <c r="AD90" s="1"/>
      <c r="AE90" s="1"/>
      <c r="AO90" s="7"/>
      <c r="AP90" s="7"/>
      <c r="AQ90" s="7"/>
    </row>
    <row r="91" spans="1:43" ht="12.75">
      <c r="A91" s="2"/>
      <c r="B91" s="6"/>
      <c r="C91" s="2"/>
      <c r="D91" s="1"/>
      <c r="E91" s="1"/>
      <c r="F91" s="1"/>
      <c r="G91" s="2"/>
      <c r="H91" s="2"/>
      <c r="I91" s="6"/>
      <c r="J91" s="6"/>
      <c r="K91" s="6"/>
      <c r="L91" s="6"/>
      <c r="M91" s="6"/>
      <c r="N91" s="6"/>
      <c r="O91" s="6"/>
      <c r="P91" s="6"/>
      <c r="AC91" s="1"/>
      <c r="AD91" s="1"/>
      <c r="AE91" s="1"/>
      <c r="AO91" s="7"/>
      <c r="AP91" s="7"/>
      <c r="AQ91" s="7"/>
    </row>
    <row r="92" spans="1:43" ht="12.75">
      <c r="A92" s="2"/>
      <c r="B92" s="6"/>
      <c r="C92" s="2"/>
      <c r="D92" s="1"/>
      <c r="E92" s="1"/>
      <c r="F92" s="1"/>
      <c r="G92" s="2"/>
      <c r="H92" s="2"/>
      <c r="I92" s="6"/>
      <c r="J92" s="6"/>
      <c r="K92" s="6"/>
      <c r="L92" s="6"/>
      <c r="M92" s="6"/>
      <c r="N92" s="6"/>
      <c r="O92" s="6"/>
      <c r="P92" s="6"/>
      <c r="AC92" s="1"/>
      <c r="AD92" s="1"/>
      <c r="AE92" s="1"/>
      <c r="AO92" s="7"/>
      <c r="AP92" s="7"/>
      <c r="AQ92" s="7"/>
    </row>
    <row r="93" spans="1:43" ht="12.75">
      <c r="A93" s="2"/>
      <c r="B93" s="6"/>
      <c r="C93" s="2"/>
      <c r="D93" s="1"/>
      <c r="E93" s="1"/>
      <c r="F93" s="1"/>
      <c r="G93" s="2"/>
      <c r="H93" s="2"/>
      <c r="I93" s="6"/>
      <c r="J93" s="6"/>
      <c r="K93" s="6"/>
      <c r="L93" s="6"/>
      <c r="M93" s="6"/>
      <c r="N93" s="6"/>
      <c r="O93" s="6"/>
      <c r="P93" s="6"/>
      <c r="AC93" s="1"/>
      <c r="AD93" s="1"/>
      <c r="AE93" s="1"/>
      <c r="AO93" s="7"/>
      <c r="AP93" s="7"/>
      <c r="AQ93" s="7"/>
    </row>
    <row r="94" spans="1:43" ht="12.75">
      <c r="A94" s="2"/>
      <c r="B94" s="6"/>
      <c r="C94" s="2"/>
      <c r="D94" s="1"/>
      <c r="E94" s="1"/>
      <c r="F94" s="1"/>
      <c r="G94" s="2"/>
      <c r="H94" s="2"/>
      <c r="I94" s="6"/>
      <c r="J94" s="6"/>
      <c r="K94" s="6"/>
      <c r="L94" s="6"/>
      <c r="M94" s="6"/>
      <c r="N94" s="6"/>
      <c r="O94" s="6"/>
      <c r="P94" s="6"/>
      <c r="AC94" s="1"/>
      <c r="AD94" s="1"/>
      <c r="AE94" s="1"/>
      <c r="AO94" s="7"/>
      <c r="AP94" s="7"/>
      <c r="AQ94" s="7"/>
    </row>
    <row r="95" spans="1:43" ht="12.75">
      <c r="A95" s="2"/>
      <c r="B95" s="6"/>
      <c r="C95" s="2"/>
      <c r="D95" s="1"/>
      <c r="E95" s="1"/>
      <c r="F95" s="1"/>
      <c r="G95" s="2"/>
      <c r="H95" s="2"/>
      <c r="I95" s="6"/>
      <c r="J95" s="6"/>
      <c r="K95" s="6"/>
      <c r="L95" s="6"/>
      <c r="M95" s="6"/>
      <c r="N95" s="6"/>
      <c r="O95" s="6"/>
      <c r="P95" s="6"/>
      <c r="AC95" s="1"/>
      <c r="AD95" s="1"/>
      <c r="AE95" s="1"/>
      <c r="AO95" s="7"/>
      <c r="AP95" s="7"/>
      <c r="AQ95" s="7"/>
    </row>
    <row r="96" spans="1:43" ht="12.75">
      <c r="A96" s="2"/>
      <c r="B96" s="6"/>
      <c r="C96" s="2"/>
      <c r="D96" s="1"/>
      <c r="E96" s="1"/>
      <c r="F96" s="1"/>
      <c r="G96" s="2"/>
      <c r="H96" s="2"/>
      <c r="I96" s="6"/>
      <c r="J96" s="6"/>
      <c r="K96" s="6"/>
      <c r="L96" s="6"/>
      <c r="M96" s="6"/>
      <c r="N96" s="6"/>
      <c r="O96" s="6"/>
      <c r="P96" s="6"/>
      <c r="AC96" s="1"/>
      <c r="AD96" s="1"/>
      <c r="AE96" s="1"/>
      <c r="AO96" s="7"/>
      <c r="AP96" s="7"/>
      <c r="AQ96" s="7"/>
    </row>
    <row r="97" spans="1:43" ht="12.75">
      <c r="A97" s="2"/>
      <c r="B97" s="6"/>
      <c r="C97" s="2"/>
      <c r="D97" s="1"/>
      <c r="E97" s="1"/>
      <c r="F97" s="1"/>
      <c r="G97" s="2"/>
      <c r="H97" s="2"/>
      <c r="I97" s="6"/>
      <c r="J97" s="6"/>
      <c r="K97" s="6"/>
      <c r="L97" s="6"/>
      <c r="M97" s="6"/>
      <c r="N97" s="6"/>
      <c r="O97" s="6"/>
      <c r="P97" s="6"/>
      <c r="AC97" s="1"/>
      <c r="AD97" s="1"/>
      <c r="AE97" s="1"/>
      <c r="AO97" s="7"/>
      <c r="AP97" s="7"/>
      <c r="AQ97" s="7"/>
    </row>
    <row r="98" spans="1:43" ht="12.75">
      <c r="A98" s="2"/>
      <c r="B98" s="6"/>
      <c r="C98" s="2"/>
      <c r="D98" s="1"/>
      <c r="E98" s="1"/>
      <c r="F98" s="1"/>
      <c r="G98" s="2"/>
      <c r="H98" s="2"/>
      <c r="I98" s="6"/>
      <c r="J98" s="6"/>
      <c r="K98" s="6"/>
      <c r="L98" s="6"/>
      <c r="M98" s="6"/>
      <c r="N98" s="6"/>
      <c r="O98" s="6"/>
      <c r="P98" s="6"/>
      <c r="AC98" s="1"/>
      <c r="AD98" s="1"/>
      <c r="AE98" s="1"/>
      <c r="AO98" s="7"/>
      <c r="AP98" s="7"/>
      <c r="AQ98" s="7"/>
    </row>
    <row r="99" spans="1:43" ht="12.75">
      <c r="A99" s="2"/>
      <c r="B99" s="6"/>
      <c r="C99" s="2"/>
      <c r="D99" s="1"/>
      <c r="E99" s="1"/>
      <c r="F99" s="1"/>
      <c r="G99" s="2"/>
      <c r="H99" s="2"/>
      <c r="I99" s="6"/>
      <c r="J99" s="6"/>
      <c r="K99" s="6"/>
      <c r="L99" s="6"/>
      <c r="M99" s="6"/>
      <c r="N99" s="6"/>
      <c r="O99" s="6"/>
      <c r="P99" s="6"/>
      <c r="AC99" s="1"/>
      <c r="AD99" s="1"/>
      <c r="AE99" s="1"/>
      <c r="AO99" s="7"/>
      <c r="AP99" s="7"/>
      <c r="AQ99" s="7"/>
    </row>
    <row r="100" spans="1:43" ht="12.75">
      <c r="A100" s="2"/>
      <c r="B100" s="6"/>
      <c r="C100" s="2"/>
      <c r="D100" s="1"/>
      <c r="E100" s="1"/>
      <c r="F100" s="1"/>
      <c r="G100" s="2"/>
      <c r="H100" s="2"/>
      <c r="I100" s="6"/>
      <c r="J100" s="6"/>
      <c r="K100" s="6"/>
      <c r="L100" s="6"/>
      <c r="M100" s="6"/>
      <c r="N100" s="6"/>
      <c r="O100" s="6"/>
      <c r="P100" s="6"/>
      <c r="AC100" s="1"/>
      <c r="AD100" s="1"/>
      <c r="AE100" s="1"/>
      <c r="AO100" s="7"/>
      <c r="AP100" s="7"/>
      <c r="AQ100" s="7"/>
    </row>
    <row r="101" spans="1:43" ht="12.75">
      <c r="A101" s="2"/>
      <c r="B101" s="6"/>
      <c r="C101" s="2"/>
      <c r="D101" s="1"/>
      <c r="E101" s="1"/>
      <c r="F101" s="1"/>
      <c r="G101" s="2"/>
      <c r="H101" s="2"/>
      <c r="I101" s="6"/>
      <c r="J101" s="6"/>
      <c r="K101" s="6"/>
      <c r="L101" s="6"/>
      <c r="M101" s="6"/>
      <c r="N101" s="6"/>
      <c r="O101" s="6"/>
      <c r="P101" s="6"/>
      <c r="AC101" s="1"/>
      <c r="AD101" s="1"/>
      <c r="AE101" s="1"/>
      <c r="AO101" s="7"/>
      <c r="AP101" s="7"/>
      <c r="AQ101" s="7"/>
    </row>
    <row r="102" spans="1:43" ht="12.75">
      <c r="A102" s="2"/>
      <c r="B102" s="6"/>
      <c r="C102" s="2"/>
      <c r="D102" s="1"/>
      <c r="E102" s="1"/>
      <c r="F102" s="1"/>
      <c r="G102" s="2"/>
      <c r="H102" s="2"/>
      <c r="I102" s="6"/>
      <c r="J102" s="6"/>
      <c r="K102" s="6"/>
      <c r="L102" s="6"/>
      <c r="M102" s="6"/>
      <c r="N102" s="6"/>
      <c r="O102" s="6"/>
      <c r="P102" s="6"/>
      <c r="AC102" s="1"/>
      <c r="AD102" s="1"/>
      <c r="AE102" s="1"/>
      <c r="AO102" s="7"/>
      <c r="AP102" s="7"/>
      <c r="AQ102" s="7"/>
    </row>
    <row r="103" spans="1:43" ht="12.75">
      <c r="A103" s="2"/>
      <c r="B103" s="6"/>
      <c r="C103" s="2"/>
      <c r="D103" s="1"/>
      <c r="E103" s="1"/>
      <c r="F103" s="1"/>
      <c r="G103" s="2"/>
      <c r="H103" s="2"/>
      <c r="I103" s="6"/>
      <c r="J103" s="6"/>
      <c r="K103" s="6"/>
      <c r="L103" s="6"/>
      <c r="M103" s="6"/>
      <c r="N103" s="6"/>
      <c r="O103" s="6"/>
      <c r="P103" s="6"/>
      <c r="AC103" s="1"/>
      <c r="AD103" s="1"/>
      <c r="AE103" s="1"/>
      <c r="AO103" s="7"/>
      <c r="AP103" s="7"/>
      <c r="AQ103" s="7"/>
    </row>
    <row r="104" spans="1:43" ht="12.75">
      <c r="A104" s="2"/>
      <c r="B104" s="6"/>
      <c r="C104" s="2"/>
      <c r="D104" s="1"/>
      <c r="E104" s="1"/>
      <c r="F104" s="1"/>
      <c r="G104" s="2"/>
      <c r="H104" s="2"/>
      <c r="I104" s="6"/>
      <c r="J104" s="6"/>
      <c r="K104" s="6"/>
      <c r="L104" s="6"/>
      <c r="M104" s="6"/>
      <c r="N104" s="6"/>
      <c r="O104" s="6"/>
      <c r="P104" s="6"/>
      <c r="AC104" s="1"/>
      <c r="AD104" s="1"/>
      <c r="AE104" s="1"/>
      <c r="AO104" s="7"/>
      <c r="AP104" s="7"/>
      <c r="AQ104" s="7"/>
    </row>
    <row r="105" spans="1:43" ht="12.75">
      <c r="A105" s="2"/>
      <c r="B105" s="6"/>
      <c r="C105" s="2"/>
      <c r="D105" s="1"/>
      <c r="E105" s="1"/>
      <c r="F105" s="1"/>
      <c r="G105" s="2"/>
      <c r="H105" s="2"/>
      <c r="I105" s="6"/>
      <c r="J105" s="6"/>
      <c r="K105" s="6"/>
      <c r="L105" s="6"/>
      <c r="M105" s="6"/>
      <c r="N105" s="6"/>
      <c r="O105" s="6"/>
      <c r="P105" s="6"/>
      <c r="AC105" s="1"/>
      <c r="AD105" s="1"/>
      <c r="AE105" s="1"/>
      <c r="AO105" s="7"/>
      <c r="AP105" s="7"/>
      <c r="AQ105" s="7"/>
    </row>
    <row r="106" spans="1:43" ht="12.75">
      <c r="A106" s="2"/>
      <c r="B106" s="6"/>
      <c r="C106" s="2"/>
      <c r="D106" s="1"/>
      <c r="E106" s="1"/>
      <c r="F106" s="1"/>
      <c r="G106" s="2"/>
      <c r="H106" s="2"/>
      <c r="I106" s="6"/>
      <c r="J106" s="6"/>
      <c r="K106" s="6"/>
      <c r="L106" s="6"/>
      <c r="M106" s="6"/>
      <c r="N106" s="6"/>
      <c r="O106" s="6"/>
      <c r="P106" s="6"/>
      <c r="AC106" s="1"/>
      <c r="AD106" s="1"/>
      <c r="AE106" s="1"/>
      <c r="AO106" s="7"/>
      <c r="AP106" s="7"/>
      <c r="AQ106" s="7"/>
    </row>
    <row r="107" spans="1:43" ht="12.75">
      <c r="A107" s="2"/>
      <c r="B107" s="6"/>
      <c r="C107" s="2"/>
      <c r="D107" s="1"/>
      <c r="E107" s="1"/>
      <c r="F107" s="1"/>
      <c r="G107" s="2"/>
      <c r="H107" s="2"/>
      <c r="I107" s="6"/>
      <c r="J107" s="6"/>
      <c r="K107" s="6"/>
      <c r="L107" s="6"/>
      <c r="M107" s="6"/>
      <c r="N107" s="6"/>
      <c r="O107" s="6"/>
      <c r="P107" s="6"/>
      <c r="AC107" s="1"/>
      <c r="AD107" s="1"/>
      <c r="AE107" s="1"/>
      <c r="AO107" s="7"/>
      <c r="AP107" s="7"/>
      <c r="AQ107" s="7"/>
    </row>
    <row r="108" spans="1:43" ht="12.75">
      <c r="A108" s="2"/>
      <c r="B108" s="6"/>
      <c r="C108" s="2"/>
      <c r="D108" s="1"/>
      <c r="E108" s="1"/>
      <c r="F108" s="1"/>
      <c r="G108" s="2"/>
      <c r="H108" s="2"/>
      <c r="I108" s="6"/>
      <c r="J108" s="6"/>
      <c r="K108" s="6"/>
      <c r="L108" s="6"/>
      <c r="M108" s="6"/>
      <c r="N108" s="6"/>
      <c r="O108" s="6"/>
      <c r="P108" s="6"/>
      <c r="AC108" s="1"/>
      <c r="AD108" s="1"/>
      <c r="AE108" s="1"/>
      <c r="AO108" s="7"/>
      <c r="AP108" s="7"/>
      <c r="AQ108" s="7"/>
    </row>
    <row r="109" spans="1:43" ht="12.75">
      <c r="A109" s="2"/>
      <c r="B109" s="6"/>
      <c r="C109" s="2"/>
      <c r="D109" s="1"/>
      <c r="E109" s="1"/>
      <c r="F109" s="1"/>
      <c r="G109" s="2"/>
      <c r="H109" s="2"/>
      <c r="I109" s="6"/>
      <c r="J109" s="6"/>
      <c r="K109" s="6"/>
      <c r="L109" s="6"/>
      <c r="M109" s="6"/>
      <c r="N109" s="6"/>
      <c r="O109" s="6"/>
      <c r="P109" s="6"/>
      <c r="AC109" s="1"/>
      <c r="AD109" s="1"/>
      <c r="AE109" s="1"/>
      <c r="AO109" s="7"/>
      <c r="AP109" s="7"/>
      <c r="AQ109" s="7"/>
    </row>
    <row r="110" spans="1:43" ht="12.75">
      <c r="A110" s="2"/>
      <c r="B110" s="6"/>
      <c r="C110" s="2"/>
      <c r="D110" s="1"/>
      <c r="E110" s="1"/>
      <c r="F110" s="1"/>
      <c r="G110" s="2"/>
      <c r="H110" s="2"/>
      <c r="I110" s="6"/>
      <c r="J110" s="6"/>
      <c r="K110" s="6"/>
      <c r="L110" s="6"/>
      <c r="M110" s="6"/>
      <c r="N110" s="6"/>
      <c r="O110" s="6"/>
      <c r="P110" s="6"/>
      <c r="AC110" s="1"/>
      <c r="AD110" s="1"/>
      <c r="AE110" s="1"/>
      <c r="AO110" s="7"/>
      <c r="AP110" s="7"/>
      <c r="AQ110" s="7"/>
    </row>
    <row r="111" spans="1:43" ht="12.75">
      <c r="A111" s="2"/>
      <c r="B111" s="6"/>
      <c r="C111" s="2"/>
      <c r="D111" s="1"/>
      <c r="E111" s="1"/>
      <c r="F111" s="1"/>
      <c r="G111" s="2"/>
      <c r="H111" s="2"/>
      <c r="I111" s="6"/>
      <c r="J111" s="6"/>
      <c r="K111" s="6"/>
      <c r="L111" s="6"/>
      <c r="M111" s="6"/>
      <c r="N111" s="6"/>
      <c r="O111" s="6"/>
      <c r="P111" s="6"/>
      <c r="AC111" s="1"/>
      <c r="AD111" s="1"/>
      <c r="AE111" s="1"/>
      <c r="AO111" s="7"/>
      <c r="AP111" s="7"/>
      <c r="AQ111" s="7"/>
    </row>
    <row r="112" spans="1:43" ht="12.75">
      <c r="A112" s="2"/>
      <c r="B112" s="6"/>
      <c r="C112" s="2"/>
      <c r="D112" s="1"/>
      <c r="E112" s="1"/>
      <c r="F112" s="1"/>
      <c r="G112" s="2"/>
      <c r="H112" s="2"/>
      <c r="I112" s="6"/>
      <c r="J112" s="6"/>
      <c r="K112" s="6"/>
      <c r="L112" s="6"/>
      <c r="M112" s="6"/>
      <c r="N112" s="6"/>
      <c r="O112" s="6"/>
      <c r="P112" s="6"/>
      <c r="AC112" s="1"/>
      <c r="AD112" s="1"/>
      <c r="AE112" s="1"/>
      <c r="AO112" s="7"/>
      <c r="AP112" s="7"/>
      <c r="AQ112" s="7"/>
    </row>
    <row r="113" spans="1:43" ht="12.75">
      <c r="A113" s="2"/>
      <c r="B113" s="6"/>
      <c r="C113" s="2"/>
      <c r="D113" s="1"/>
      <c r="E113" s="1"/>
      <c r="F113" s="1"/>
      <c r="G113" s="2"/>
      <c r="H113" s="2"/>
      <c r="I113" s="6"/>
      <c r="J113" s="6"/>
      <c r="K113" s="6"/>
      <c r="L113" s="6"/>
      <c r="M113" s="6"/>
      <c r="N113" s="6"/>
      <c r="O113" s="6"/>
      <c r="P113" s="6"/>
      <c r="AC113" s="1"/>
      <c r="AD113" s="1"/>
      <c r="AE113" s="1"/>
      <c r="AO113" s="7"/>
      <c r="AP113" s="7"/>
      <c r="AQ113" s="7"/>
    </row>
    <row r="114" spans="1:43" ht="12.75">
      <c r="A114" s="2"/>
      <c r="B114" s="6"/>
      <c r="C114" s="2"/>
      <c r="D114" s="1"/>
      <c r="E114" s="1"/>
      <c r="F114" s="1"/>
      <c r="G114" s="2"/>
      <c r="H114" s="2"/>
      <c r="I114" s="6"/>
      <c r="J114" s="6"/>
      <c r="K114" s="6"/>
      <c r="L114" s="6"/>
      <c r="M114" s="6"/>
      <c r="N114" s="6"/>
      <c r="O114" s="6"/>
      <c r="P114" s="6"/>
      <c r="AC114" s="1"/>
      <c r="AD114" s="1"/>
      <c r="AE114" s="1"/>
      <c r="AO114" s="7"/>
      <c r="AP114" s="7"/>
      <c r="AQ114" s="7"/>
    </row>
    <row r="115" spans="1:43" ht="12.75">
      <c r="A115" s="2"/>
      <c r="B115" s="6"/>
      <c r="C115" s="2"/>
      <c r="D115" s="1"/>
      <c r="E115" s="1"/>
      <c r="F115" s="1"/>
      <c r="G115" s="2"/>
      <c r="H115" s="2"/>
      <c r="I115" s="6"/>
      <c r="J115" s="6"/>
      <c r="K115" s="6"/>
      <c r="L115" s="6"/>
      <c r="M115" s="6"/>
      <c r="N115" s="6"/>
      <c r="O115" s="6"/>
      <c r="P115" s="6"/>
      <c r="AC115" s="1"/>
      <c r="AD115" s="1"/>
      <c r="AE115" s="1"/>
      <c r="AO115" s="7"/>
      <c r="AP115" s="7"/>
      <c r="AQ115" s="7"/>
    </row>
    <row r="116" spans="1:43" ht="12.75">
      <c r="A116" s="2"/>
      <c r="B116" s="6"/>
      <c r="C116" s="2"/>
      <c r="D116" s="1"/>
      <c r="E116" s="1"/>
      <c r="F116" s="1"/>
      <c r="G116" s="2"/>
      <c r="H116" s="2"/>
      <c r="I116" s="6"/>
      <c r="J116" s="6"/>
      <c r="K116" s="6"/>
      <c r="L116" s="6"/>
      <c r="M116" s="6"/>
      <c r="N116" s="6"/>
      <c r="O116" s="6"/>
      <c r="P116" s="6"/>
      <c r="AC116" s="1"/>
      <c r="AD116" s="1"/>
      <c r="AE116" s="1"/>
      <c r="AO116" s="7"/>
      <c r="AP116" s="7"/>
      <c r="AQ116" s="7"/>
    </row>
    <row r="117" spans="1:43" ht="12.75">
      <c r="A117" s="2"/>
      <c r="B117" s="6"/>
      <c r="C117" s="2"/>
      <c r="D117" s="1"/>
      <c r="E117" s="1"/>
      <c r="F117" s="1"/>
      <c r="G117" s="2"/>
      <c r="H117" s="2"/>
      <c r="I117" s="6"/>
      <c r="J117" s="6"/>
      <c r="K117" s="6"/>
      <c r="L117" s="6"/>
      <c r="M117" s="6"/>
      <c r="N117" s="6"/>
      <c r="O117" s="6"/>
      <c r="P117" s="6"/>
      <c r="AC117" s="1"/>
      <c r="AD117" s="1"/>
      <c r="AE117" s="1"/>
      <c r="AO117" s="7"/>
      <c r="AP117" s="7"/>
      <c r="AQ117" s="7"/>
    </row>
    <row r="118" spans="1:43" ht="12.75">
      <c r="A118" s="2"/>
      <c r="B118" s="6"/>
      <c r="C118" s="2"/>
      <c r="D118" s="1"/>
      <c r="E118" s="1"/>
      <c r="F118" s="1"/>
      <c r="G118" s="2"/>
      <c r="H118" s="2"/>
      <c r="I118" s="6"/>
      <c r="J118" s="6"/>
      <c r="K118" s="6"/>
      <c r="L118" s="6"/>
      <c r="M118" s="6"/>
      <c r="N118" s="6"/>
      <c r="O118" s="6"/>
      <c r="P118" s="6"/>
      <c r="AC118" s="1"/>
      <c r="AD118" s="1"/>
      <c r="AE118" s="1"/>
      <c r="AO118" s="7"/>
      <c r="AP118" s="7"/>
      <c r="AQ118" s="7"/>
    </row>
    <row r="119" spans="1:43" ht="12.75">
      <c r="A119" s="2"/>
      <c r="B119" s="6"/>
      <c r="C119" s="2"/>
      <c r="D119" s="1"/>
      <c r="E119" s="1"/>
      <c r="F119" s="1"/>
      <c r="G119" s="2"/>
      <c r="H119" s="2"/>
      <c r="I119" s="6"/>
      <c r="J119" s="6"/>
      <c r="K119" s="6"/>
      <c r="L119" s="6"/>
      <c r="M119" s="6"/>
      <c r="N119" s="6"/>
      <c r="O119" s="6"/>
      <c r="P119" s="6"/>
      <c r="AC119" s="1"/>
      <c r="AD119" s="1"/>
      <c r="AE119" s="1"/>
      <c r="AO119" s="7"/>
      <c r="AP119" s="7"/>
      <c r="AQ119" s="7"/>
    </row>
    <row r="120" spans="1:43" ht="12.75">
      <c r="A120" s="2"/>
      <c r="B120" s="6"/>
      <c r="C120" s="2"/>
      <c r="D120" s="1"/>
      <c r="E120" s="1"/>
      <c r="F120" s="1"/>
      <c r="G120" s="2"/>
      <c r="H120" s="2"/>
      <c r="I120" s="6"/>
      <c r="J120" s="6"/>
      <c r="K120" s="6"/>
      <c r="L120" s="6"/>
      <c r="M120" s="6"/>
      <c r="N120" s="6"/>
      <c r="O120" s="6"/>
      <c r="P120" s="6"/>
      <c r="AC120" s="1"/>
      <c r="AD120" s="1"/>
      <c r="AE120" s="1"/>
      <c r="AO120" s="7"/>
      <c r="AP120" s="7"/>
      <c r="AQ120" s="7"/>
    </row>
    <row r="121" spans="1:43" ht="12.75">
      <c r="A121" s="2"/>
      <c r="B121" s="6"/>
      <c r="C121" s="2"/>
      <c r="D121" s="1"/>
      <c r="E121" s="1"/>
      <c r="F121" s="1"/>
      <c r="G121" s="2"/>
      <c r="H121" s="2"/>
      <c r="I121" s="6"/>
      <c r="J121" s="6"/>
      <c r="K121" s="6"/>
      <c r="L121" s="6"/>
      <c r="M121" s="6"/>
      <c r="N121" s="6"/>
      <c r="O121" s="6"/>
      <c r="P121" s="6"/>
      <c r="AC121" s="1"/>
      <c r="AD121" s="1"/>
      <c r="AE121" s="1"/>
      <c r="AO121" s="7"/>
      <c r="AP121" s="7"/>
      <c r="AQ121" s="7"/>
    </row>
    <row r="122" spans="1:43" ht="12.75">
      <c r="A122" s="2"/>
      <c r="B122" s="6"/>
      <c r="C122" s="2"/>
      <c r="D122" s="1"/>
      <c r="E122" s="1"/>
      <c r="F122" s="1"/>
      <c r="G122" s="2"/>
      <c r="H122" s="2"/>
      <c r="I122" s="6"/>
      <c r="J122" s="6"/>
      <c r="K122" s="6"/>
      <c r="L122" s="6"/>
      <c r="M122" s="6"/>
      <c r="N122" s="6"/>
      <c r="O122" s="6"/>
      <c r="P122" s="6"/>
      <c r="AC122" s="1"/>
      <c r="AD122" s="1"/>
      <c r="AE122" s="1"/>
      <c r="AO122" s="7"/>
      <c r="AP122" s="7"/>
      <c r="AQ122" s="7"/>
    </row>
    <row r="123" spans="1:43" ht="12.75">
      <c r="A123" s="2"/>
      <c r="B123" s="6"/>
      <c r="C123" s="2"/>
      <c r="D123" s="1"/>
      <c r="E123" s="1"/>
      <c r="F123" s="1"/>
      <c r="G123" s="2"/>
      <c r="H123" s="2"/>
      <c r="I123" s="6"/>
      <c r="J123" s="6"/>
      <c r="K123" s="6"/>
      <c r="L123" s="6"/>
      <c r="M123" s="6"/>
      <c r="N123" s="6"/>
      <c r="O123" s="6"/>
      <c r="P123" s="6"/>
      <c r="AC123" s="1"/>
      <c r="AD123" s="1"/>
      <c r="AE123" s="1"/>
      <c r="AO123" s="7"/>
      <c r="AP123" s="7"/>
      <c r="AQ123" s="7"/>
    </row>
    <row r="124" spans="1:43" ht="12.75">
      <c r="A124" s="2"/>
      <c r="B124" s="6"/>
      <c r="C124" s="2"/>
      <c r="D124" s="1"/>
      <c r="E124" s="1"/>
      <c r="F124" s="1"/>
      <c r="G124" s="2"/>
      <c r="H124" s="2"/>
      <c r="I124" s="6"/>
      <c r="J124" s="6"/>
      <c r="K124" s="6"/>
      <c r="L124" s="6"/>
      <c r="M124" s="6"/>
      <c r="N124" s="6"/>
      <c r="O124" s="6"/>
      <c r="P124" s="6"/>
      <c r="AC124" s="1"/>
      <c r="AD124" s="1"/>
      <c r="AE124" s="1"/>
      <c r="AO124" s="7"/>
      <c r="AP124" s="7"/>
      <c r="AQ124" s="7"/>
    </row>
    <row r="125" spans="1:43" ht="12.75">
      <c r="A125" s="2"/>
      <c r="B125" s="6"/>
      <c r="C125" s="2"/>
      <c r="D125" s="1"/>
      <c r="E125" s="1"/>
      <c r="F125" s="1"/>
      <c r="G125" s="2"/>
      <c r="H125" s="2"/>
      <c r="I125" s="6"/>
      <c r="J125" s="6"/>
      <c r="K125" s="6"/>
      <c r="L125" s="6"/>
      <c r="M125" s="6"/>
      <c r="N125" s="6"/>
      <c r="O125" s="6"/>
      <c r="P125" s="6"/>
      <c r="AC125" s="1"/>
      <c r="AD125" s="1"/>
      <c r="AE125" s="1"/>
      <c r="AO125" s="7"/>
      <c r="AP125" s="7"/>
      <c r="AQ125" s="7"/>
    </row>
    <row r="126" spans="1:43" ht="12.75">
      <c r="A126" s="2"/>
      <c r="B126" s="6"/>
      <c r="C126" s="2"/>
      <c r="D126" s="1"/>
      <c r="E126" s="1"/>
      <c r="F126" s="1"/>
      <c r="G126" s="2"/>
      <c r="H126" s="2"/>
      <c r="I126" s="6"/>
      <c r="J126" s="6"/>
      <c r="K126" s="6"/>
      <c r="L126" s="6"/>
      <c r="M126" s="6"/>
      <c r="N126" s="6"/>
      <c r="O126" s="6"/>
      <c r="P126" s="6"/>
      <c r="AC126" s="1"/>
      <c r="AD126" s="1"/>
      <c r="AE126" s="1"/>
      <c r="AO126" s="7"/>
      <c r="AP126" s="7"/>
      <c r="AQ126" s="7"/>
    </row>
    <row r="127" spans="1:43" ht="12.75">
      <c r="A127" s="2"/>
      <c r="B127" s="6"/>
      <c r="C127" s="2"/>
      <c r="D127" s="1"/>
      <c r="E127" s="1"/>
      <c r="F127" s="1"/>
      <c r="G127" s="2"/>
      <c r="H127" s="2"/>
      <c r="I127" s="6"/>
      <c r="J127" s="6"/>
      <c r="K127" s="6"/>
      <c r="L127" s="6"/>
      <c r="M127" s="6"/>
      <c r="N127" s="6"/>
      <c r="O127" s="6"/>
      <c r="P127" s="6"/>
      <c r="AC127" s="1"/>
      <c r="AD127" s="1"/>
      <c r="AE127" s="1"/>
      <c r="AO127" s="7"/>
      <c r="AP127" s="7"/>
      <c r="AQ127" s="7"/>
    </row>
    <row r="128" spans="1:43" ht="12.75">
      <c r="A128" s="2"/>
      <c r="B128" s="6"/>
      <c r="C128" s="2"/>
      <c r="D128" s="1"/>
      <c r="E128" s="1"/>
      <c r="F128" s="1"/>
      <c r="G128" s="2"/>
      <c r="H128" s="2"/>
      <c r="I128" s="6"/>
      <c r="J128" s="6"/>
      <c r="K128" s="6"/>
      <c r="L128" s="6"/>
      <c r="M128" s="6"/>
      <c r="N128" s="6"/>
      <c r="O128" s="6"/>
      <c r="P128" s="6"/>
      <c r="AC128" s="1"/>
      <c r="AD128" s="1"/>
      <c r="AE128" s="1"/>
      <c r="AO128" s="7"/>
      <c r="AP128" s="7"/>
      <c r="AQ128" s="7"/>
    </row>
    <row r="129" spans="1:43" ht="12.75">
      <c r="A129" s="2"/>
      <c r="B129" s="6"/>
      <c r="C129" s="2"/>
      <c r="D129" s="1"/>
      <c r="E129" s="1"/>
      <c r="F129" s="1"/>
      <c r="G129" s="2"/>
      <c r="H129" s="2"/>
      <c r="I129" s="6"/>
      <c r="J129" s="6"/>
      <c r="K129" s="6"/>
      <c r="L129" s="6"/>
      <c r="M129" s="6"/>
      <c r="N129" s="6"/>
      <c r="O129" s="6"/>
      <c r="P129" s="6"/>
      <c r="AC129" s="1"/>
      <c r="AD129" s="1"/>
      <c r="AE129" s="1"/>
      <c r="AO129" s="7"/>
      <c r="AP129" s="7"/>
      <c r="AQ129" s="7"/>
    </row>
    <row r="130" spans="1:43" ht="12.75">
      <c r="A130" s="2"/>
      <c r="B130" s="6"/>
      <c r="C130" s="2"/>
      <c r="D130" s="1"/>
      <c r="E130" s="1"/>
      <c r="F130" s="1"/>
      <c r="G130" s="2"/>
      <c r="H130" s="2"/>
      <c r="I130" s="6"/>
      <c r="J130" s="6"/>
      <c r="K130" s="6"/>
      <c r="L130" s="6"/>
      <c r="M130" s="6"/>
      <c r="N130" s="6"/>
      <c r="O130" s="6"/>
      <c r="P130" s="6"/>
      <c r="AC130" s="1"/>
      <c r="AD130" s="1"/>
      <c r="AE130" s="1"/>
      <c r="AO130" s="7"/>
      <c r="AP130" s="7"/>
      <c r="AQ130" s="7"/>
    </row>
    <row r="131" spans="1:43" ht="12.75">
      <c r="A131" s="2"/>
      <c r="B131" s="6"/>
      <c r="C131" s="2"/>
      <c r="D131" s="1"/>
      <c r="E131" s="1"/>
      <c r="F131" s="1"/>
      <c r="G131" s="2"/>
      <c r="H131" s="2"/>
      <c r="I131" s="6"/>
      <c r="J131" s="6"/>
      <c r="K131" s="6"/>
      <c r="L131" s="6"/>
      <c r="M131" s="6"/>
      <c r="N131" s="6"/>
      <c r="O131" s="6"/>
      <c r="P131" s="6"/>
      <c r="AC131" s="1"/>
      <c r="AD131" s="1"/>
      <c r="AE131" s="1"/>
      <c r="AO131" s="7"/>
      <c r="AP131" s="7"/>
      <c r="AQ131" s="7"/>
    </row>
    <row r="132" spans="1:43" ht="12.75">
      <c r="A132" s="2"/>
      <c r="B132" s="6"/>
      <c r="C132" s="2"/>
      <c r="D132" s="1"/>
      <c r="E132" s="1"/>
      <c r="F132" s="1"/>
      <c r="G132" s="2"/>
      <c r="H132" s="2"/>
      <c r="I132" s="6"/>
      <c r="J132" s="6"/>
      <c r="K132" s="6"/>
      <c r="L132" s="6"/>
      <c r="M132" s="6"/>
      <c r="N132" s="6"/>
      <c r="O132" s="6"/>
      <c r="P132" s="6"/>
      <c r="AC132" s="1"/>
      <c r="AD132" s="1"/>
      <c r="AE132" s="1"/>
      <c r="AO132" s="7"/>
      <c r="AP132" s="7"/>
      <c r="AQ132" s="7"/>
    </row>
    <row r="133" spans="1:43" ht="12.75">
      <c r="A133" s="2"/>
      <c r="B133" s="6"/>
      <c r="C133" s="2"/>
      <c r="D133" s="1"/>
      <c r="E133" s="1"/>
      <c r="F133" s="1"/>
      <c r="G133" s="2"/>
      <c r="H133" s="2"/>
      <c r="I133" s="6"/>
      <c r="J133" s="6"/>
      <c r="K133" s="6"/>
      <c r="L133" s="6"/>
      <c r="M133" s="6"/>
      <c r="N133" s="6"/>
      <c r="O133" s="6"/>
      <c r="P133" s="6"/>
      <c r="AC133" s="1"/>
      <c r="AD133" s="1"/>
      <c r="AE133" s="1"/>
      <c r="AO133" s="7"/>
      <c r="AP133" s="7"/>
      <c r="AQ133" s="7"/>
    </row>
    <row r="134" spans="1:43" ht="12.75">
      <c r="A134" s="2"/>
      <c r="B134" s="6"/>
      <c r="C134" s="2"/>
      <c r="D134" s="1"/>
      <c r="E134" s="1"/>
      <c r="F134" s="1"/>
      <c r="G134" s="2"/>
      <c r="H134" s="2"/>
      <c r="I134" s="6"/>
      <c r="J134" s="6"/>
      <c r="K134" s="6"/>
      <c r="L134" s="6"/>
      <c r="M134" s="6"/>
      <c r="N134" s="6"/>
      <c r="O134" s="6"/>
      <c r="P134" s="6"/>
      <c r="AC134" s="1"/>
      <c r="AD134" s="1"/>
      <c r="AE134" s="1"/>
      <c r="AO134" s="7"/>
      <c r="AP134" s="7"/>
      <c r="AQ134" s="7"/>
    </row>
    <row r="135" spans="1:43" ht="12.75">
      <c r="A135" s="2"/>
      <c r="B135" s="6"/>
      <c r="C135" s="2"/>
      <c r="D135" s="1"/>
      <c r="E135" s="1"/>
      <c r="F135" s="1"/>
      <c r="G135" s="2"/>
      <c r="H135" s="2"/>
      <c r="I135" s="6"/>
      <c r="J135" s="6"/>
      <c r="K135" s="6"/>
      <c r="L135" s="6"/>
      <c r="M135" s="6"/>
      <c r="N135" s="6"/>
      <c r="O135" s="6"/>
      <c r="P135" s="6"/>
      <c r="AC135" s="1"/>
      <c r="AD135" s="1"/>
      <c r="AE135" s="1"/>
      <c r="AO135" s="7"/>
      <c r="AP135" s="7"/>
      <c r="AQ135" s="7"/>
    </row>
    <row r="136" spans="1:43" ht="12.75">
      <c r="A136" s="2"/>
      <c r="B136" s="6"/>
      <c r="C136" s="2"/>
      <c r="D136" s="1"/>
      <c r="E136" s="1"/>
      <c r="F136" s="1"/>
      <c r="G136" s="2"/>
      <c r="H136" s="2"/>
      <c r="I136" s="6"/>
      <c r="J136" s="6"/>
      <c r="K136" s="6"/>
      <c r="L136" s="6"/>
      <c r="M136" s="6"/>
      <c r="N136" s="6"/>
      <c r="O136" s="6"/>
      <c r="P136" s="6"/>
      <c r="AC136" s="1"/>
      <c r="AD136" s="1"/>
      <c r="AE136" s="1"/>
      <c r="AO136" s="7"/>
      <c r="AP136" s="7"/>
      <c r="AQ136" s="7"/>
    </row>
    <row r="137" spans="1:43" ht="12.75">
      <c r="A137" s="2"/>
      <c r="B137" s="6"/>
      <c r="C137" s="2"/>
      <c r="D137" s="1"/>
      <c r="E137" s="1"/>
      <c r="F137" s="1"/>
      <c r="G137" s="2"/>
      <c r="H137" s="2"/>
      <c r="I137" s="6"/>
      <c r="J137" s="6"/>
      <c r="K137" s="6"/>
      <c r="L137" s="6"/>
      <c r="M137" s="6"/>
      <c r="N137" s="6"/>
      <c r="O137" s="6"/>
      <c r="P137" s="6"/>
      <c r="AC137" s="1"/>
      <c r="AD137" s="1"/>
      <c r="AE137" s="1"/>
      <c r="AO137" s="7"/>
      <c r="AP137" s="7"/>
      <c r="AQ137" s="7"/>
    </row>
    <row r="138" spans="1:43" ht="12.75">
      <c r="A138" s="2"/>
      <c r="B138" s="6"/>
      <c r="C138" s="2"/>
      <c r="D138" s="1"/>
      <c r="E138" s="1"/>
      <c r="F138" s="1"/>
      <c r="G138" s="2"/>
      <c r="H138" s="2"/>
      <c r="I138" s="6"/>
      <c r="J138" s="6"/>
      <c r="K138" s="6"/>
      <c r="L138" s="6"/>
      <c r="M138" s="6"/>
      <c r="N138" s="6"/>
      <c r="O138" s="6"/>
      <c r="P138" s="6"/>
      <c r="AC138" s="1"/>
      <c r="AD138" s="1"/>
      <c r="AE138" s="1"/>
      <c r="AO138" s="7"/>
      <c r="AP138" s="7"/>
      <c r="AQ138" s="7"/>
    </row>
    <row r="139" spans="1:43" ht="12.75">
      <c r="A139" s="2"/>
      <c r="B139" s="6"/>
      <c r="C139" s="2"/>
      <c r="D139" s="1"/>
      <c r="E139" s="1"/>
      <c r="F139" s="1"/>
      <c r="G139" s="2"/>
      <c r="H139" s="2"/>
      <c r="I139" s="6"/>
      <c r="J139" s="6"/>
      <c r="K139" s="6"/>
      <c r="L139" s="6"/>
      <c r="M139" s="6"/>
      <c r="N139" s="6"/>
      <c r="O139" s="6"/>
      <c r="P139" s="6"/>
      <c r="AC139" s="1"/>
      <c r="AD139" s="1"/>
      <c r="AE139" s="1"/>
      <c r="AO139" s="7"/>
      <c r="AP139" s="7"/>
      <c r="AQ139" s="7"/>
    </row>
    <row r="140" spans="1:43" ht="12.75">
      <c r="A140" s="2"/>
      <c r="B140" s="6"/>
      <c r="C140" s="2"/>
      <c r="D140" s="1"/>
      <c r="E140" s="1"/>
      <c r="F140" s="1"/>
      <c r="G140" s="2"/>
      <c r="H140" s="2"/>
      <c r="I140" s="6"/>
      <c r="J140" s="6"/>
      <c r="K140" s="6"/>
      <c r="L140" s="6"/>
      <c r="M140" s="6"/>
      <c r="N140" s="6"/>
      <c r="O140" s="6"/>
      <c r="P140" s="6"/>
      <c r="AC140" s="1"/>
      <c r="AD140" s="1"/>
      <c r="AE140" s="1"/>
      <c r="AO140" s="7"/>
      <c r="AP140" s="7"/>
      <c r="AQ140" s="7"/>
    </row>
    <row r="141" spans="1:43" ht="12.75">
      <c r="A141" s="2"/>
      <c r="B141" s="6"/>
      <c r="C141" s="2"/>
      <c r="D141" s="1"/>
      <c r="E141" s="1"/>
      <c r="F141" s="1"/>
      <c r="G141" s="2"/>
      <c r="H141" s="2"/>
      <c r="I141" s="6"/>
      <c r="J141" s="6"/>
      <c r="K141" s="6"/>
      <c r="L141" s="6"/>
      <c r="M141" s="6"/>
      <c r="N141" s="6"/>
      <c r="O141" s="6"/>
      <c r="P141" s="6"/>
      <c r="AC141" s="1"/>
      <c r="AD141" s="1"/>
      <c r="AE141" s="1"/>
      <c r="AO141" s="7"/>
      <c r="AP141" s="7"/>
      <c r="AQ141" s="7"/>
    </row>
    <row r="142" spans="1:43" ht="12.75">
      <c r="A142" s="2"/>
      <c r="B142" s="6"/>
      <c r="C142" s="2"/>
      <c r="D142" s="1"/>
      <c r="E142" s="1"/>
      <c r="F142" s="1"/>
      <c r="G142" s="2"/>
      <c r="H142" s="2"/>
      <c r="I142" s="6"/>
      <c r="J142" s="6"/>
      <c r="K142" s="6"/>
      <c r="L142" s="6"/>
      <c r="M142" s="6"/>
      <c r="N142" s="6"/>
      <c r="O142" s="6"/>
      <c r="P142" s="6"/>
      <c r="AC142" s="1"/>
      <c r="AD142" s="1"/>
      <c r="AE142" s="1"/>
      <c r="AO142" s="7"/>
      <c r="AP142" s="7"/>
      <c r="AQ142" s="7"/>
    </row>
    <row r="143" spans="1:43" ht="12.75">
      <c r="A143" s="2"/>
      <c r="B143" s="6"/>
      <c r="C143" s="2"/>
      <c r="D143" s="1"/>
      <c r="E143" s="1"/>
      <c r="F143" s="1"/>
      <c r="G143" s="2"/>
      <c r="H143" s="2"/>
      <c r="I143" s="6"/>
      <c r="J143" s="6"/>
      <c r="K143" s="6"/>
      <c r="L143" s="6"/>
      <c r="M143" s="6"/>
      <c r="N143" s="6"/>
      <c r="O143" s="6"/>
      <c r="P143" s="6"/>
      <c r="AC143" s="1"/>
      <c r="AD143" s="1"/>
      <c r="AE143" s="1"/>
      <c r="AO143" s="7"/>
      <c r="AP143" s="7"/>
      <c r="AQ143" s="7"/>
    </row>
    <row r="144" spans="1:43" ht="12.75">
      <c r="A144" s="2"/>
      <c r="B144" s="6"/>
      <c r="C144" s="2"/>
      <c r="D144" s="1"/>
      <c r="E144" s="1"/>
      <c r="F144" s="1"/>
      <c r="G144" s="2"/>
      <c r="H144" s="2"/>
      <c r="I144" s="6"/>
      <c r="J144" s="6"/>
      <c r="K144" s="6"/>
      <c r="L144" s="6"/>
      <c r="M144" s="6"/>
      <c r="N144" s="6"/>
      <c r="O144" s="6"/>
      <c r="P144" s="6"/>
      <c r="AC144" s="1"/>
      <c r="AD144" s="1"/>
      <c r="AE144" s="1"/>
      <c r="AO144" s="7"/>
      <c r="AP144" s="7"/>
      <c r="AQ144" s="7"/>
    </row>
    <row r="145" spans="1:43" ht="12.75">
      <c r="A145" s="2"/>
      <c r="B145" s="6"/>
      <c r="C145" s="2"/>
      <c r="D145" s="1"/>
      <c r="E145" s="1"/>
      <c r="F145" s="1"/>
      <c r="G145" s="2"/>
      <c r="H145" s="2"/>
      <c r="I145" s="6"/>
      <c r="J145" s="6"/>
      <c r="K145" s="6"/>
      <c r="L145" s="6"/>
      <c r="M145" s="6"/>
      <c r="N145" s="6"/>
      <c r="O145" s="6"/>
      <c r="P145" s="6"/>
      <c r="AC145" s="1"/>
      <c r="AD145" s="1"/>
      <c r="AE145" s="1"/>
      <c r="AO145" s="7"/>
      <c r="AP145" s="7"/>
      <c r="AQ145" s="7"/>
    </row>
    <row r="146" spans="1:43" ht="12.75">
      <c r="A146" s="2"/>
      <c r="B146" s="6"/>
      <c r="C146" s="2"/>
      <c r="D146" s="1"/>
      <c r="E146" s="1"/>
      <c r="F146" s="1"/>
      <c r="G146" s="2"/>
      <c r="H146" s="2"/>
      <c r="I146" s="6"/>
      <c r="J146" s="6"/>
      <c r="K146" s="6"/>
      <c r="L146" s="6"/>
      <c r="M146" s="6"/>
      <c r="N146" s="6"/>
      <c r="O146" s="6"/>
      <c r="P146" s="6"/>
      <c r="AC146" s="1"/>
      <c r="AD146" s="1"/>
      <c r="AE146" s="1"/>
      <c r="AO146" s="7"/>
      <c r="AP146" s="7"/>
      <c r="AQ146" s="7"/>
    </row>
    <row r="147" spans="1:43" ht="12.75">
      <c r="A147" s="2"/>
      <c r="B147" s="6"/>
      <c r="C147" s="2"/>
      <c r="D147" s="1"/>
      <c r="E147" s="1"/>
      <c r="F147" s="1"/>
      <c r="G147" s="2"/>
      <c r="H147" s="2"/>
      <c r="I147" s="6"/>
      <c r="J147" s="6"/>
      <c r="K147" s="6"/>
      <c r="L147" s="6"/>
      <c r="M147" s="6"/>
      <c r="N147" s="6"/>
      <c r="O147" s="6"/>
      <c r="P147" s="6"/>
      <c r="AC147" s="1"/>
      <c r="AD147" s="1"/>
      <c r="AE147" s="1"/>
      <c r="AO147" s="7"/>
      <c r="AP147" s="7"/>
      <c r="AQ147" s="7"/>
    </row>
    <row r="148" spans="1:43" ht="12.75">
      <c r="A148" s="2"/>
      <c r="B148" s="6"/>
      <c r="C148" s="2"/>
      <c r="D148" s="1"/>
      <c r="E148" s="1"/>
      <c r="F148" s="1"/>
      <c r="G148" s="2"/>
      <c r="H148" s="2"/>
      <c r="I148" s="6"/>
      <c r="J148" s="6"/>
      <c r="K148" s="6"/>
      <c r="L148" s="6"/>
      <c r="M148" s="6"/>
      <c r="N148" s="6"/>
      <c r="O148" s="6"/>
      <c r="P148" s="6"/>
      <c r="AC148" s="1"/>
      <c r="AD148" s="1"/>
      <c r="AE148" s="1"/>
      <c r="AO148" s="7"/>
      <c r="AP148" s="7"/>
      <c r="AQ148" s="7"/>
    </row>
    <row r="149" spans="1:43" ht="12.75">
      <c r="A149" s="2"/>
      <c r="B149" s="6"/>
      <c r="C149" s="2"/>
      <c r="D149" s="1"/>
      <c r="E149" s="1"/>
      <c r="F149" s="1"/>
      <c r="G149" s="2"/>
      <c r="H149" s="2"/>
      <c r="I149" s="6"/>
      <c r="J149" s="6"/>
      <c r="K149" s="6"/>
      <c r="L149" s="6"/>
      <c r="M149" s="6"/>
      <c r="N149" s="6"/>
      <c r="O149" s="6"/>
      <c r="P149" s="6"/>
      <c r="AC149" s="1"/>
      <c r="AD149" s="1"/>
      <c r="AE149" s="1"/>
      <c r="AO149" s="7"/>
      <c r="AP149" s="7"/>
      <c r="AQ149" s="7"/>
    </row>
    <row r="150" spans="1:43" ht="12.75">
      <c r="A150" s="2"/>
      <c r="B150" s="6"/>
      <c r="C150" s="2"/>
      <c r="D150" s="1"/>
      <c r="E150" s="1"/>
      <c r="F150" s="1"/>
      <c r="G150" s="2"/>
      <c r="H150" s="2"/>
      <c r="I150" s="6"/>
      <c r="J150" s="6"/>
      <c r="K150" s="6"/>
      <c r="L150" s="6"/>
      <c r="M150" s="6"/>
      <c r="N150" s="6"/>
      <c r="O150" s="6"/>
      <c r="P150" s="6"/>
      <c r="AC150" s="1"/>
      <c r="AD150" s="1"/>
      <c r="AE150" s="1"/>
      <c r="AO150" s="7"/>
      <c r="AP150" s="7"/>
      <c r="AQ150" s="7"/>
    </row>
    <row r="151" spans="1:43" ht="12.75">
      <c r="A151" s="2"/>
      <c r="B151" s="6"/>
      <c r="C151" s="2"/>
      <c r="D151" s="1"/>
      <c r="E151" s="1"/>
      <c r="F151" s="1"/>
      <c r="G151" s="2"/>
      <c r="H151" s="2"/>
      <c r="I151" s="6"/>
      <c r="J151" s="6"/>
      <c r="K151" s="6"/>
      <c r="L151" s="6"/>
      <c r="M151" s="6"/>
      <c r="N151" s="6"/>
      <c r="O151" s="6"/>
      <c r="P151" s="6"/>
      <c r="AC151" s="1"/>
      <c r="AD151" s="1"/>
      <c r="AE151" s="1"/>
      <c r="AO151" s="7"/>
      <c r="AP151" s="7"/>
      <c r="AQ151" s="7"/>
    </row>
    <row r="152" spans="1:43" ht="12.75">
      <c r="A152" s="2"/>
      <c r="B152" s="6"/>
      <c r="C152" s="2"/>
      <c r="D152" s="1"/>
      <c r="E152" s="1"/>
      <c r="F152" s="1"/>
      <c r="G152" s="2"/>
      <c r="H152" s="2"/>
      <c r="I152" s="6"/>
      <c r="J152" s="6"/>
      <c r="K152" s="6"/>
      <c r="L152" s="6"/>
      <c r="M152" s="6"/>
      <c r="N152" s="6"/>
      <c r="O152" s="6"/>
      <c r="P152" s="6"/>
      <c r="AC152" s="1"/>
      <c r="AD152" s="1"/>
      <c r="AE152" s="1"/>
      <c r="AO152" s="7"/>
      <c r="AP152" s="7"/>
      <c r="AQ152" s="7"/>
    </row>
    <row r="153" spans="1:43" ht="12.75">
      <c r="A153" s="2"/>
      <c r="B153" s="6"/>
      <c r="C153" s="2"/>
      <c r="D153" s="1"/>
      <c r="E153" s="1"/>
      <c r="F153" s="1"/>
      <c r="G153" s="2"/>
      <c r="H153" s="2"/>
      <c r="I153" s="6"/>
      <c r="J153" s="6"/>
      <c r="K153" s="6"/>
      <c r="L153" s="6"/>
      <c r="M153" s="6"/>
      <c r="N153" s="6"/>
      <c r="O153" s="6"/>
      <c r="P153" s="6"/>
      <c r="AC153" s="1"/>
      <c r="AD153" s="1"/>
      <c r="AE153" s="1"/>
      <c r="AO153" s="7"/>
      <c r="AP153" s="7"/>
      <c r="AQ153" s="7"/>
    </row>
    <row r="154" spans="1:43" ht="12.75">
      <c r="A154" s="2"/>
      <c r="B154" s="6"/>
      <c r="C154" s="2"/>
      <c r="D154" s="1"/>
      <c r="E154" s="1"/>
      <c r="F154" s="1"/>
      <c r="G154" s="2"/>
      <c r="H154" s="2"/>
      <c r="I154" s="6"/>
      <c r="J154" s="6"/>
      <c r="K154" s="6"/>
      <c r="L154" s="6"/>
      <c r="M154" s="6"/>
      <c r="N154" s="6"/>
      <c r="O154" s="6"/>
      <c r="P154" s="6"/>
      <c r="AC154" s="1"/>
      <c r="AD154" s="1"/>
      <c r="AE154" s="1"/>
      <c r="AO154" s="7"/>
      <c r="AP154" s="7"/>
      <c r="AQ154" s="7"/>
    </row>
    <row r="155" spans="1:43" ht="12.75">
      <c r="A155" s="2"/>
      <c r="B155" s="6"/>
      <c r="C155" s="2"/>
      <c r="D155" s="1"/>
      <c r="E155" s="1"/>
      <c r="F155" s="1"/>
      <c r="G155" s="2"/>
      <c r="H155" s="2"/>
      <c r="I155" s="6"/>
      <c r="J155" s="6"/>
      <c r="K155" s="6"/>
      <c r="L155" s="6"/>
      <c r="M155" s="6"/>
      <c r="N155" s="6"/>
      <c r="O155" s="6"/>
      <c r="P155" s="6"/>
      <c r="AC155" s="1"/>
      <c r="AD155" s="1"/>
      <c r="AE155" s="1"/>
      <c r="AO155" s="7"/>
      <c r="AP155" s="7"/>
      <c r="AQ155" s="7"/>
    </row>
    <row r="156" spans="1:43" ht="12.75">
      <c r="A156" s="2"/>
      <c r="B156" s="6"/>
      <c r="C156" s="2"/>
      <c r="D156" s="1"/>
      <c r="E156" s="1"/>
      <c r="F156" s="1"/>
      <c r="G156" s="2"/>
      <c r="H156" s="2"/>
      <c r="I156" s="6"/>
      <c r="J156" s="6"/>
      <c r="K156" s="6"/>
      <c r="L156" s="6"/>
      <c r="M156" s="6"/>
      <c r="N156" s="6"/>
      <c r="O156" s="6"/>
      <c r="P156" s="6"/>
      <c r="AC156" s="1"/>
      <c r="AD156" s="1"/>
      <c r="AE156" s="1"/>
      <c r="AO156" s="7"/>
      <c r="AP156" s="7"/>
      <c r="AQ156" s="7"/>
    </row>
    <row r="157" spans="1:43" ht="12.75">
      <c r="A157" s="2"/>
      <c r="B157" s="6"/>
      <c r="C157" s="2"/>
      <c r="D157" s="1"/>
      <c r="E157" s="1"/>
      <c r="F157" s="1"/>
      <c r="G157" s="2"/>
      <c r="H157" s="2"/>
      <c r="I157" s="6"/>
      <c r="J157" s="6"/>
      <c r="K157" s="6"/>
      <c r="L157" s="6"/>
      <c r="M157" s="6"/>
      <c r="N157" s="6"/>
      <c r="O157" s="6"/>
      <c r="P157" s="6"/>
      <c r="AC157" s="1"/>
      <c r="AD157" s="1"/>
      <c r="AE157" s="1"/>
      <c r="AO157" s="7"/>
      <c r="AP157" s="7"/>
      <c r="AQ157" s="7"/>
    </row>
    <row r="158" spans="1:43" ht="12.75">
      <c r="A158" s="2"/>
      <c r="B158" s="6"/>
      <c r="C158" s="2"/>
      <c r="D158" s="1"/>
      <c r="E158" s="1"/>
      <c r="F158" s="1"/>
      <c r="G158" s="2"/>
      <c r="H158" s="2"/>
      <c r="I158" s="6"/>
      <c r="J158" s="6"/>
      <c r="K158" s="6"/>
      <c r="L158" s="6"/>
      <c r="M158" s="6"/>
      <c r="N158" s="6"/>
      <c r="O158" s="6"/>
      <c r="P158" s="6"/>
      <c r="AC158" s="1"/>
      <c r="AD158" s="1"/>
      <c r="AE158" s="1"/>
      <c r="AO158" s="7"/>
      <c r="AP158" s="7"/>
      <c r="AQ158" s="7"/>
    </row>
    <row r="159" spans="1:43" ht="12.75">
      <c r="A159" s="2"/>
      <c r="B159" s="6"/>
      <c r="C159" s="2"/>
      <c r="D159" s="1"/>
      <c r="E159" s="1"/>
      <c r="F159" s="1"/>
      <c r="G159" s="2"/>
      <c r="H159" s="2"/>
      <c r="I159" s="6"/>
      <c r="J159" s="6"/>
      <c r="K159" s="6"/>
      <c r="L159" s="6"/>
      <c r="M159" s="6"/>
      <c r="N159" s="6"/>
      <c r="O159" s="6"/>
      <c r="P159" s="6"/>
      <c r="AC159" s="1"/>
      <c r="AD159" s="1"/>
      <c r="AE159" s="1"/>
      <c r="AO159" s="7"/>
      <c r="AP159" s="7"/>
      <c r="AQ159" s="7"/>
    </row>
    <row r="160" spans="1:43" ht="12.75">
      <c r="A160" s="2"/>
      <c r="B160" s="6"/>
      <c r="C160" s="2"/>
      <c r="D160" s="1"/>
      <c r="E160" s="1"/>
      <c r="F160" s="1"/>
      <c r="G160" s="2"/>
      <c r="H160" s="2"/>
      <c r="I160" s="6"/>
      <c r="J160" s="6"/>
      <c r="K160" s="6"/>
      <c r="L160" s="6"/>
      <c r="M160" s="6"/>
      <c r="N160" s="6"/>
      <c r="O160" s="6"/>
      <c r="P160" s="6"/>
      <c r="AC160" s="1"/>
      <c r="AD160" s="1"/>
      <c r="AE160" s="1"/>
      <c r="AO160" s="7"/>
      <c r="AP160" s="7"/>
      <c r="AQ160" s="7"/>
    </row>
    <row r="161" spans="1:43" ht="12.75">
      <c r="A161" s="2"/>
      <c r="B161" s="6"/>
      <c r="C161" s="2"/>
      <c r="D161" s="1"/>
      <c r="E161" s="1"/>
      <c r="F161" s="1"/>
      <c r="G161" s="2"/>
      <c r="H161" s="2"/>
      <c r="I161" s="6"/>
      <c r="J161" s="6"/>
      <c r="K161" s="6"/>
      <c r="L161" s="6"/>
      <c r="M161" s="6"/>
      <c r="N161" s="6"/>
      <c r="O161" s="6"/>
      <c r="P161" s="6"/>
      <c r="AC161" s="1"/>
      <c r="AD161" s="1"/>
      <c r="AE161" s="1"/>
      <c r="AO161" s="7"/>
      <c r="AP161" s="7"/>
      <c r="AQ161" s="7"/>
    </row>
    <row r="162" spans="1:43" ht="12.75">
      <c r="A162" s="2"/>
      <c r="B162" s="6"/>
      <c r="C162" s="2"/>
      <c r="D162" s="1"/>
      <c r="E162" s="1"/>
      <c r="F162" s="1"/>
      <c r="G162" s="2"/>
      <c r="H162" s="2"/>
      <c r="I162" s="6"/>
      <c r="J162" s="6"/>
      <c r="K162" s="6"/>
      <c r="L162" s="6"/>
      <c r="M162" s="6"/>
      <c r="N162" s="6"/>
      <c r="O162" s="6"/>
      <c r="P162" s="6"/>
      <c r="AC162" s="1"/>
      <c r="AD162" s="1"/>
      <c r="AE162" s="1"/>
      <c r="AO162" s="7"/>
      <c r="AP162" s="7"/>
      <c r="AQ162" s="7"/>
    </row>
    <row r="163" spans="1:43" ht="12.75">
      <c r="A163" s="2"/>
      <c r="B163" s="6"/>
      <c r="C163" s="2"/>
      <c r="D163" s="1"/>
      <c r="E163" s="1"/>
      <c r="F163" s="1"/>
      <c r="G163" s="2"/>
      <c r="H163" s="2"/>
      <c r="I163" s="6"/>
      <c r="J163" s="6"/>
      <c r="K163" s="6"/>
      <c r="L163" s="6"/>
      <c r="M163" s="6"/>
      <c r="N163" s="6"/>
      <c r="O163" s="6"/>
      <c r="P163" s="6"/>
      <c r="AC163" s="1"/>
      <c r="AD163" s="1"/>
      <c r="AE163" s="1"/>
      <c r="AO163" s="7"/>
      <c r="AP163" s="7"/>
      <c r="AQ163" s="7"/>
    </row>
    <row r="164" spans="1:43" ht="12.75">
      <c r="A164" s="2"/>
      <c r="B164" s="6"/>
      <c r="C164" s="2"/>
      <c r="D164" s="1"/>
      <c r="E164" s="1"/>
      <c r="F164" s="1"/>
      <c r="G164" s="2"/>
      <c r="H164" s="2"/>
      <c r="I164" s="6"/>
      <c r="J164" s="6"/>
      <c r="K164" s="6"/>
      <c r="L164" s="6"/>
      <c r="M164" s="6"/>
      <c r="N164" s="6"/>
      <c r="O164" s="6"/>
      <c r="P164" s="6"/>
      <c r="AC164" s="1"/>
      <c r="AD164" s="1"/>
      <c r="AE164" s="1"/>
      <c r="AO164" s="7"/>
      <c r="AP164" s="7"/>
      <c r="AQ164" s="7"/>
    </row>
    <row r="165" spans="1:43" ht="12.75">
      <c r="A165" s="2"/>
      <c r="B165" s="6"/>
      <c r="C165" s="2"/>
      <c r="D165" s="1"/>
      <c r="E165" s="1"/>
      <c r="F165" s="1"/>
      <c r="G165" s="2"/>
      <c r="H165" s="2"/>
      <c r="I165" s="6"/>
      <c r="J165" s="6"/>
      <c r="K165" s="6"/>
      <c r="L165" s="6"/>
      <c r="M165" s="6"/>
      <c r="N165" s="6"/>
      <c r="O165" s="6"/>
      <c r="P165" s="6"/>
      <c r="AC165" s="1"/>
      <c r="AD165" s="1"/>
      <c r="AE165" s="1"/>
      <c r="AO165" s="7"/>
      <c r="AP165" s="7"/>
      <c r="AQ165" s="7"/>
    </row>
    <row r="166" spans="1:43" ht="12.75">
      <c r="A166" s="2"/>
      <c r="B166" s="6"/>
      <c r="C166" s="2"/>
      <c r="D166" s="1"/>
      <c r="E166" s="1"/>
      <c r="F166" s="1"/>
      <c r="G166" s="2"/>
      <c r="H166" s="2"/>
      <c r="I166" s="6"/>
      <c r="J166" s="6"/>
      <c r="K166" s="6"/>
      <c r="L166" s="6"/>
      <c r="M166" s="6"/>
      <c r="N166" s="6"/>
      <c r="O166" s="6"/>
      <c r="P166" s="6"/>
      <c r="AC166" s="1"/>
      <c r="AD166" s="1"/>
      <c r="AE166" s="1"/>
      <c r="AO166" s="7"/>
      <c r="AP166" s="7"/>
      <c r="AQ166" s="7"/>
    </row>
    <row r="167" spans="1:43" ht="12.75">
      <c r="A167" s="2"/>
      <c r="B167" s="6"/>
      <c r="C167" s="2"/>
      <c r="D167" s="1"/>
      <c r="E167" s="1"/>
      <c r="F167" s="1"/>
      <c r="G167" s="2"/>
      <c r="H167" s="2"/>
      <c r="I167" s="6"/>
      <c r="J167" s="6"/>
      <c r="K167" s="6"/>
      <c r="L167" s="6"/>
      <c r="M167" s="6"/>
      <c r="N167" s="6"/>
      <c r="O167" s="6"/>
      <c r="P167" s="6"/>
      <c r="AC167" s="1"/>
      <c r="AD167" s="1"/>
      <c r="AE167" s="1"/>
      <c r="AO167" s="7"/>
      <c r="AP167" s="7"/>
      <c r="AQ167" s="7"/>
    </row>
    <row r="168" spans="1:43" ht="12.75">
      <c r="A168" s="2"/>
      <c r="B168" s="6"/>
      <c r="C168" s="2"/>
      <c r="D168" s="1"/>
      <c r="E168" s="1"/>
      <c r="F168" s="1"/>
      <c r="G168" s="2"/>
      <c r="H168" s="2"/>
      <c r="I168" s="6"/>
      <c r="J168" s="6"/>
      <c r="K168" s="6"/>
      <c r="L168" s="6"/>
      <c r="M168" s="6"/>
      <c r="N168" s="6"/>
      <c r="O168" s="6"/>
      <c r="P168" s="6"/>
      <c r="AC168" s="1"/>
      <c r="AD168" s="1"/>
      <c r="AE168" s="1"/>
      <c r="AO168" s="7"/>
      <c r="AP168" s="7"/>
      <c r="AQ168" s="7"/>
    </row>
    <row r="169" spans="1:43" ht="12.75">
      <c r="A169" s="2"/>
      <c r="B169" s="6"/>
      <c r="C169" s="2"/>
      <c r="D169" s="1"/>
      <c r="E169" s="1"/>
      <c r="F169" s="1"/>
      <c r="G169" s="2"/>
      <c r="H169" s="2"/>
      <c r="I169" s="6"/>
      <c r="J169" s="6"/>
      <c r="K169" s="6"/>
      <c r="L169" s="6"/>
      <c r="M169" s="6"/>
      <c r="N169" s="6"/>
      <c r="O169" s="6"/>
      <c r="P169" s="6"/>
      <c r="AC169" s="1"/>
      <c r="AD169" s="1"/>
      <c r="AE169" s="1"/>
      <c r="AO169" s="7"/>
      <c r="AP169" s="7"/>
      <c r="AQ169" s="7"/>
    </row>
    <row r="170" spans="1:43" ht="12.75">
      <c r="A170" s="2"/>
      <c r="B170" s="6"/>
      <c r="C170" s="2"/>
      <c r="D170" s="1"/>
      <c r="E170" s="1"/>
      <c r="F170" s="1"/>
      <c r="G170" s="2"/>
      <c r="H170" s="2"/>
      <c r="I170" s="6"/>
      <c r="J170" s="6"/>
      <c r="K170" s="6"/>
      <c r="L170" s="6"/>
      <c r="M170" s="6"/>
      <c r="N170" s="6"/>
      <c r="O170" s="6"/>
      <c r="P170" s="6"/>
      <c r="AC170" s="1"/>
      <c r="AD170" s="1"/>
      <c r="AE170" s="1"/>
      <c r="AO170" s="7"/>
      <c r="AP170" s="7"/>
      <c r="AQ170" s="7"/>
    </row>
    <row r="171" spans="1:43" ht="12.75">
      <c r="A171" s="2"/>
      <c r="B171" s="6"/>
      <c r="C171" s="2"/>
      <c r="D171" s="1"/>
      <c r="E171" s="1"/>
      <c r="F171" s="1"/>
      <c r="G171" s="2"/>
      <c r="H171" s="2"/>
      <c r="I171" s="6"/>
      <c r="J171" s="6"/>
      <c r="K171" s="6"/>
      <c r="L171" s="6"/>
      <c r="M171" s="6"/>
      <c r="N171" s="6"/>
      <c r="O171" s="6"/>
      <c r="P171" s="6"/>
      <c r="AC171" s="1"/>
      <c r="AD171" s="1"/>
      <c r="AE171" s="1"/>
      <c r="AO171" s="7"/>
      <c r="AP171" s="7"/>
      <c r="AQ171" s="7"/>
    </row>
    <row r="172" spans="1:43" ht="12.75">
      <c r="A172" s="2"/>
      <c r="B172" s="6"/>
      <c r="C172" s="2"/>
      <c r="D172" s="1"/>
      <c r="E172" s="1"/>
      <c r="F172" s="1"/>
      <c r="G172" s="2"/>
      <c r="H172" s="2"/>
      <c r="I172" s="6"/>
      <c r="J172" s="6"/>
      <c r="K172" s="6"/>
      <c r="L172" s="6"/>
      <c r="M172" s="6"/>
      <c r="N172" s="6"/>
      <c r="O172" s="6"/>
      <c r="P172" s="6"/>
      <c r="AC172" s="1"/>
      <c r="AD172" s="1"/>
      <c r="AE172" s="1"/>
      <c r="AO172" s="7"/>
      <c r="AP172" s="7"/>
      <c r="AQ172" s="7"/>
    </row>
    <row r="173" spans="1:43" ht="12.75">
      <c r="A173" s="2"/>
      <c r="B173" s="6"/>
      <c r="C173" s="2"/>
      <c r="D173" s="1"/>
      <c r="E173" s="1"/>
      <c r="F173" s="1"/>
      <c r="G173" s="2"/>
      <c r="H173" s="2"/>
      <c r="I173" s="6"/>
      <c r="J173" s="6"/>
      <c r="K173" s="6"/>
      <c r="L173" s="6"/>
      <c r="M173" s="6"/>
      <c r="N173" s="6"/>
      <c r="O173" s="6"/>
      <c r="P173" s="6"/>
      <c r="AC173" s="1"/>
      <c r="AD173" s="1"/>
      <c r="AE173" s="1"/>
      <c r="AO173" s="7"/>
      <c r="AP173" s="7"/>
      <c r="AQ173" s="7"/>
    </row>
    <row r="174" spans="1:43" ht="12.75">
      <c r="A174" s="2"/>
      <c r="B174" s="6"/>
      <c r="C174" s="2"/>
      <c r="D174" s="1"/>
      <c r="E174" s="1"/>
      <c r="F174" s="1"/>
      <c r="G174" s="2"/>
      <c r="H174" s="2"/>
      <c r="I174" s="6"/>
      <c r="J174" s="6"/>
      <c r="K174" s="6"/>
      <c r="L174" s="6"/>
      <c r="M174" s="6"/>
      <c r="N174" s="6"/>
      <c r="O174" s="6"/>
      <c r="P174" s="6"/>
      <c r="AC174" s="1"/>
      <c r="AD174" s="1"/>
      <c r="AE174" s="1"/>
      <c r="AO174" s="7"/>
      <c r="AP174" s="7"/>
      <c r="AQ174" s="7"/>
    </row>
    <row r="175" spans="1:43" ht="12.75">
      <c r="A175" s="2"/>
      <c r="B175" s="6"/>
      <c r="C175" s="2"/>
      <c r="D175" s="1"/>
      <c r="E175" s="1"/>
      <c r="F175" s="1"/>
      <c r="G175" s="2"/>
      <c r="H175" s="2"/>
      <c r="I175" s="6"/>
      <c r="J175" s="6"/>
      <c r="K175" s="6"/>
      <c r="L175" s="6"/>
      <c r="M175" s="6"/>
      <c r="N175" s="6"/>
      <c r="O175" s="6"/>
      <c r="P175" s="6"/>
      <c r="AC175" s="1"/>
      <c r="AD175" s="1"/>
      <c r="AE175" s="1"/>
      <c r="AO175" s="7"/>
      <c r="AP175" s="7"/>
      <c r="AQ175" s="7"/>
    </row>
    <row r="176" spans="1:43" ht="12.75">
      <c r="A176" s="2"/>
      <c r="B176" s="6"/>
      <c r="C176" s="2"/>
      <c r="D176" s="1"/>
      <c r="E176" s="1"/>
      <c r="F176" s="1"/>
      <c r="G176" s="2"/>
      <c r="H176" s="2"/>
      <c r="I176" s="6"/>
      <c r="J176" s="6"/>
      <c r="K176" s="6"/>
      <c r="L176" s="6"/>
      <c r="M176" s="6"/>
      <c r="N176" s="6"/>
      <c r="O176" s="6"/>
      <c r="P176" s="6"/>
      <c r="AC176" s="1"/>
      <c r="AD176" s="1"/>
      <c r="AE176" s="1"/>
      <c r="AO176" s="7"/>
      <c r="AP176" s="7"/>
      <c r="AQ176" s="7"/>
    </row>
    <row r="177" spans="1:43" ht="12.75">
      <c r="A177" s="2"/>
      <c r="B177" s="6"/>
      <c r="C177" s="2"/>
      <c r="D177" s="1"/>
      <c r="E177" s="1"/>
      <c r="F177" s="1"/>
      <c r="G177" s="2"/>
      <c r="H177" s="2"/>
      <c r="I177" s="6"/>
      <c r="J177" s="6"/>
      <c r="K177" s="6"/>
      <c r="L177" s="6"/>
      <c r="M177" s="6"/>
      <c r="N177" s="6"/>
      <c r="O177" s="6"/>
      <c r="P177" s="6"/>
      <c r="AC177" s="1"/>
      <c r="AD177" s="1"/>
      <c r="AE177" s="1"/>
      <c r="AO177" s="7"/>
      <c r="AP177" s="7"/>
      <c r="AQ177" s="7"/>
    </row>
    <row r="178" spans="1:43" ht="12.75">
      <c r="A178" s="2"/>
      <c r="B178" s="6"/>
      <c r="C178" s="2"/>
      <c r="D178" s="1"/>
      <c r="E178" s="1"/>
      <c r="F178" s="1"/>
      <c r="G178" s="2"/>
      <c r="H178" s="2"/>
      <c r="I178" s="6"/>
      <c r="J178" s="6"/>
      <c r="K178" s="6"/>
      <c r="L178" s="6"/>
      <c r="M178" s="6"/>
      <c r="N178" s="6"/>
      <c r="O178" s="6"/>
      <c r="P178" s="6"/>
      <c r="AC178" s="1"/>
      <c r="AD178" s="1"/>
      <c r="AE178" s="1"/>
      <c r="AO178" s="7"/>
      <c r="AP178" s="7"/>
      <c r="AQ178" s="7"/>
    </row>
    <row r="179" spans="1:43" ht="12.75">
      <c r="A179" s="2"/>
      <c r="B179" s="6"/>
      <c r="C179" s="2"/>
      <c r="D179" s="1"/>
      <c r="E179" s="1"/>
      <c r="F179" s="1"/>
      <c r="G179" s="2"/>
      <c r="H179" s="2"/>
      <c r="I179" s="6"/>
      <c r="J179" s="6"/>
      <c r="K179" s="6"/>
      <c r="L179" s="6"/>
      <c r="M179" s="6"/>
      <c r="N179" s="6"/>
      <c r="O179" s="6"/>
      <c r="P179" s="6"/>
      <c r="AC179" s="1"/>
      <c r="AD179" s="1"/>
      <c r="AE179" s="1"/>
      <c r="AO179" s="7"/>
      <c r="AP179" s="7"/>
      <c r="AQ179" s="7"/>
    </row>
    <row r="180" spans="1:43" ht="12.75">
      <c r="A180" s="2"/>
      <c r="B180" s="6"/>
      <c r="C180" s="2"/>
      <c r="D180" s="1"/>
      <c r="E180" s="1"/>
      <c r="F180" s="1"/>
      <c r="G180" s="2"/>
      <c r="H180" s="2"/>
      <c r="I180" s="6"/>
      <c r="J180" s="6"/>
      <c r="K180" s="6"/>
      <c r="L180" s="6"/>
      <c r="M180" s="6"/>
      <c r="N180" s="6"/>
      <c r="O180" s="6"/>
      <c r="P180" s="6"/>
      <c r="AC180" s="1"/>
      <c r="AD180" s="1"/>
      <c r="AE180" s="1"/>
      <c r="AO180" s="7"/>
      <c r="AP180" s="7"/>
      <c r="AQ180" s="7"/>
    </row>
    <row r="181" spans="1:43" ht="12.75">
      <c r="A181" s="2"/>
      <c r="B181" s="6"/>
      <c r="C181" s="2"/>
      <c r="D181" s="1"/>
      <c r="E181" s="1"/>
      <c r="F181" s="1"/>
      <c r="G181" s="2"/>
      <c r="H181" s="2"/>
      <c r="I181" s="6"/>
      <c r="J181" s="6"/>
      <c r="K181" s="6"/>
      <c r="L181" s="6"/>
      <c r="M181" s="6"/>
      <c r="N181" s="6"/>
      <c r="O181" s="6"/>
      <c r="P181" s="6"/>
      <c r="AC181" s="1"/>
      <c r="AD181" s="1"/>
      <c r="AE181" s="1"/>
      <c r="AO181" s="7"/>
      <c r="AP181" s="7"/>
      <c r="AQ181" s="7"/>
    </row>
    <row r="182" spans="1:43" ht="12.75">
      <c r="A182" s="2"/>
      <c r="B182" s="6"/>
      <c r="C182" s="2"/>
      <c r="D182" s="1"/>
      <c r="E182" s="1"/>
      <c r="F182" s="1"/>
      <c r="G182" s="2"/>
      <c r="H182" s="2"/>
      <c r="I182" s="6"/>
      <c r="J182" s="6"/>
      <c r="K182" s="6"/>
      <c r="L182" s="6"/>
      <c r="M182" s="6"/>
      <c r="N182" s="6"/>
      <c r="O182" s="6"/>
      <c r="P182" s="6"/>
      <c r="AC182" s="1"/>
      <c r="AD182" s="1"/>
      <c r="AE182" s="1"/>
      <c r="AO182" s="7"/>
      <c r="AP182" s="7"/>
      <c r="AQ182" s="7"/>
    </row>
    <row r="183" spans="1:43" ht="12.75">
      <c r="A183" s="2"/>
      <c r="B183" s="6"/>
      <c r="C183" s="2"/>
      <c r="D183" s="1"/>
      <c r="E183" s="1"/>
      <c r="F183" s="1"/>
      <c r="G183" s="2"/>
      <c r="H183" s="2"/>
      <c r="I183" s="6"/>
      <c r="J183" s="6"/>
      <c r="K183" s="6"/>
      <c r="L183" s="6"/>
      <c r="M183" s="6"/>
      <c r="N183" s="6"/>
      <c r="O183" s="6"/>
      <c r="P183" s="6"/>
      <c r="AC183" s="1"/>
      <c r="AD183" s="1"/>
      <c r="AE183" s="1"/>
      <c r="AO183" s="7"/>
      <c r="AP183" s="7"/>
      <c r="AQ183" s="7"/>
    </row>
    <row r="184" spans="1:43" ht="12.75">
      <c r="A184" s="2"/>
      <c r="B184" s="6"/>
      <c r="C184" s="2"/>
      <c r="D184" s="1"/>
      <c r="E184" s="1"/>
      <c r="F184" s="1"/>
      <c r="G184" s="2"/>
      <c r="H184" s="2"/>
      <c r="I184" s="6"/>
      <c r="J184" s="6"/>
      <c r="K184" s="6"/>
      <c r="L184" s="6"/>
      <c r="M184" s="6"/>
      <c r="N184" s="6"/>
      <c r="O184" s="6"/>
      <c r="P184" s="6"/>
      <c r="AC184" s="1"/>
      <c r="AD184" s="1"/>
      <c r="AE184" s="1"/>
      <c r="AO184" s="7"/>
      <c r="AP184" s="7"/>
      <c r="AQ184" s="7"/>
    </row>
    <row r="185" spans="1:43" ht="12.75">
      <c r="A185" s="2"/>
      <c r="B185" s="6"/>
      <c r="C185" s="2"/>
      <c r="D185" s="1"/>
      <c r="E185" s="1"/>
      <c r="F185" s="1"/>
      <c r="G185" s="2"/>
      <c r="H185" s="2"/>
      <c r="I185" s="6"/>
      <c r="J185" s="6"/>
      <c r="K185" s="6"/>
      <c r="L185" s="6"/>
      <c r="M185" s="6"/>
      <c r="N185" s="6"/>
      <c r="O185" s="6"/>
      <c r="P185" s="6"/>
      <c r="AC185" s="1"/>
      <c r="AD185" s="1"/>
      <c r="AE185" s="1"/>
      <c r="AO185" s="7"/>
      <c r="AP185" s="7"/>
      <c r="AQ185" s="7"/>
    </row>
    <row r="186" spans="1:43" ht="12.75">
      <c r="A186" s="2"/>
      <c r="B186" s="6"/>
      <c r="C186" s="2"/>
      <c r="D186" s="1"/>
      <c r="E186" s="1"/>
      <c r="F186" s="1"/>
      <c r="G186" s="2"/>
      <c r="H186" s="2"/>
      <c r="I186" s="6"/>
      <c r="J186" s="6"/>
      <c r="K186" s="6"/>
      <c r="L186" s="6"/>
      <c r="M186" s="6"/>
      <c r="N186" s="6"/>
      <c r="O186" s="6"/>
      <c r="P186" s="6"/>
      <c r="AC186" s="1"/>
      <c r="AD186" s="1"/>
      <c r="AE186" s="1"/>
      <c r="AO186" s="7"/>
      <c r="AP186" s="7"/>
      <c r="AQ186" s="7"/>
    </row>
    <row r="187" spans="1:43" ht="12.75">
      <c r="A187" s="2"/>
      <c r="B187" s="6"/>
      <c r="C187" s="2"/>
      <c r="D187" s="1"/>
      <c r="E187" s="1"/>
      <c r="F187" s="1"/>
      <c r="G187" s="2"/>
      <c r="H187" s="2"/>
      <c r="I187" s="6"/>
      <c r="J187" s="6"/>
      <c r="K187" s="6"/>
      <c r="L187" s="6"/>
      <c r="M187" s="6"/>
      <c r="N187" s="6"/>
      <c r="O187" s="6"/>
      <c r="P187" s="6"/>
      <c r="AC187" s="1"/>
      <c r="AD187" s="1"/>
      <c r="AE187" s="1"/>
      <c r="AO187" s="7"/>
      <c r="AP187" s="7"/>
      <c r="AQ187" s="7"/>
    </row>
    <row r="188" spans="1:43" ht="12.75">
      <c r="A188" s="2"/>
      <c r="B188" s="6"/>
      <c r="C188" s="2"/>
      <c r="D188" s="1"/>
      <c r="E188" s="1"/>
      <c r="F188" s="1"/>
      <c r="G188" s="2"/>
      <c r="H188" s="2"/>
      <c r="I188" s="6"/>
      <c r="J188" s="6"/>
      <c r="K188" s="6"/>
      <c r="L188" s="6"/>
      <c r="M188" s="6"/>
      <c r="N188" s="6"/>
      <c r="O188" s="6"/>
      <c r="P188" s="6"/>
      <c r="AC188" s="1"/>
      <c r="AD188" s="1"/>
      <c r="AE188" s="1"/>
      <c r="AO188" s="7"/>
      <c r="AP188" s="7"/>
      <c r="AQ188" s="7"/>
    </row>
    <row r="189" spans="1:43" ht="12.75">
      <c r="A189" s="2"/>
      <c r="B189" s="6"/>
      <c r="C189" s="2"/>
      <c r="D189" s="1"/>
      <c r="E189" s="1"/>
      <c r="F189" s="1"/>
      <c r="G189" s="2"/>
      <c r="H189" s="2"/>
      <c r="I189" s="6"/>
      <c r="J189" s="6"/>
      <c r="K189" s="6"/>
      <c r="L189" s="6"/>
      <c r="M189" s="6"/>
      <c r="N189" s="6"/>
      <c r="O189" s="6"/>
      <c r="P189" s="6"/>
      <c r="AC189" s="1"/>
      <c r="AD189" s="1"/>
      <c r="AE189" s="1"/>
      <c r="AO189" s="7"/>
      <c r="AP189" s="7"/>
      <c r="AQ189" s="7"/>
    </row>
    <row r="190" spans="1:43" ht="12.75">
      <c r="A190" s="2"/>
      <c r="B190" s="6"/>
      <c r="C190" s="2"/>
      <c r="D190" s="1"/>
      <c r="E190" s="1"/>
      <c r="F190" s="1"/>
      <c r="G190" s="2"/>
      <c r="H190" s="2"/>
      <c r="I190" s="6"/>
      <c r="J190" s="6"/>
      <c r="K190" s="6"/>
      <c r="L190" s="6"/>
      <c r="M190" s="6"/>
      <c r="N190" s="6"/>
      <c r="O190" s="6"/>
      <c r="P190" s="6"/>
      <c r="AC190" s="1"/>
      <c r="AD190" s="1"/>
      <c r="AE190" s="1"/>
      <c r="AO190" s="7"/>
      <c r="AP190" s="7"/>
      <c r="AQ190" s="7"/>
    </row>
    <row r="191" spans="1:43" ht="12.75">
      <c r="A191" s="2"/>
      <c r="B191" s="6"/>
      <c r="C191" s="2"/>
      <c r="D191" s="1"/>
      <c r="E191" s="1"/>
      <c r="F191" s="1"/>
      <c r="G191" s="2"/>
      <c r="H191" s="2"/>
      <c r="I191" s="6"/>
      <c r="J191" s="6"/>
      <c r="K191" s="6"/>
      <c r="L191" s="6"/>
      <c r="M191" s="6"/>
      <c r="N191" s="6"/>
      <c r="O191" s="6"/>
      <c r="P191" s="6"/>
      <c r="AC191" s="1"/>
      <c r="AD191" s="1"/>
      <c r="AE191" s="1"/>
      <c r="AO191" s="7"/>
      <c r="AP191" s="7"/>
      <c r="AQ191" s="7"/>
    </row>
    <row r="192" spans="1:43" ht="12.75">
      <c r="A192" s="2"/>
      <c r="B192" s="6"/>
      <c r="C192" s="2"/>
      <c r="D192" s="1"/>
      <c r="E192" s="1"/>
      <c r="F192" s="1"/>
      <c r="G192" s="2"/>
      <c r="H192" s="2"/>
      <c r="I192" s="6"/>
      <c r="J192" s="6"/>
      <c r="K192" s="6"/>
      <c r="L192" s="6"/>
      <c r="M192" s="6"/>
      <c r="N192" s="6"/>
      <c r="O192" s="6"/>
      <c r="P192" s="6"/>
      <c r="AC192" s="1"/>
      <c r="AD192" s="1"/>
      <c r="AE192" s="1"/>
      <c r="AO192" s="7"/>
      <c r="AP192" s="7"/>
      <c r="AQ192" s="7"/>
    </row>
    <row r="193" spans="1:43" ht="12.75">
      <c r="A193" s="2"/>
      <c r="B193" s="6"/>
      <c r="C193" s="2"/>
      <c r="D193" s="1"/>
      <c r="E193" s="1"/>
      <c r="F193" s="1"/>
      <c r="G193" s="2"/>
      <c r="H193" s="2"/>
      <c r="I193" s="6"/>
      <c r="J193" s="6"/>
      <c r="K193" s="6"/>
      <c r="L193" s="6"/>
      <c r="M193" s="6"/>
      <c r="N193" s="6"/>
      <c r="O193" s="6"/>
      <c r="P193" s="6"/>
      <c r="AC193" s="1"/>
      <c r="AD193" s="1"/>
      <c r="AE193" s="1"/>
      <c r="AO193" s="7"/>
      <c r="AP193" s="7"/>
      <c r="AQ193" s="7"/>
    </row>
    <row r="194" spans="1:43" ht="12.75">
      <c r="A194" s="2"/>
      <c r="B194" s="6"/>
      <c r="C194" s="2"/>
      <c r="D194" s="1"/>
      <c r="E194" s="1"/>
      <c r="F194" s="1"/>
      <c r="G194" s="2"/>
      <c r="H194" s="2"/>
      <c r="I194" s="6"/>
      <c r="J194" s="6"/>
      <c r="K194" s="6"/>
      <c r="L194" s="6"/>
      <c r="M194" s="6"/>
      <c r="N194" s="6"/>
      <c r="O194" s="6"/>
      <c r="P194" s="6"/>
      <c r="AC194" s="1"/>
      <c r="AD194" s="1"/>
      <c r="AE194" s="1"/>
      <c r="AO194" s="7"/>
      <c r="AP194" s="7"/>
      <c r="AQ194" s="7"/>
    </row>
    <row r="195" spans="1:43" ht="12.75">
      <c r="A195" s="2"/>
      <c r="B195" s="6"/>
      <c r="C195" s="2"/>
      <c r="D195" s="1"/>
      <c r="E195" s="1"/>
      <c r="F195" s="1"/>
      <c r="G195" s="2"/>
      <c r="H195" s="2"/>
      <c r="I195" s="6"/>
      <c r="J195" s="6"/>
      <c r="K195" s="6"/>
      <c r="L195" s="6"/>
      <c r="M195" s="6"/>
      <c r="N195" s="6"/>
      <c r="O195" s="6"/>
      <c r="P195" s="6"/>
      <c r="AC195" s="1"/>
      <c r="AD195" s="1"/>
      <c r="AE195" s="1"/>
      <c r="AO195" s="7"/>
      <c r="AP195" s="7"/>
      <c r="AQ195" s="7"/>
    </row>
    <row r="196" spans="1:43" ht="12.75">
      <c r="A196" s="2"/>
      <c r="B196" s="6"/>
      <c r="C196" s="2"/>
      <c r="D196" s="1"/>
      <c r="E196" s="1"/>
      <c r="F196" s="1"/>
      <c r="G196" s="2"/>
      <c r="H196" s="2"/>
      <c r="I196" s="6"/>
      <c r="J196" s="6"/>
      <c r="K196" s="6"/>
      <c r="L196" s="6"/>
      <c r="M196" s="6"/>
      <c r="N196" s="6"/>
      <c r="O196" s="6"/>
      <c r="P196" s="6"/>
      <c r="AC196" s="1"/>
      <c r="AD196" s="1"/>
      <c r="AE196" s="1"/>
      <c r="AO196" s="7"/>
      <c r="AP196" s="7"/>
      <c r="AQ196" s="7"/>
    </row>
    <row r="197" spans="1:43" ht="12.75">
      <c r="A197" s="2"/>
      <c r="B197" s="6"/>
      <c r="C197" s="2"/>
      <c r="D197" s="1"/>
      <c r="E197" s="1"/>
      <c r="F197" s="1"/>
      <c r="G197" s="2"/>
      <c r="H197" s="2"/>
      <c r="I197" s="6"/>
      <c r="J197" s="6"/>
      <c r="K197" s="6"/>
      <c r="L197" s="6"/>
      <c r="M197" s="6"/>
      <c r="N197" s="6"/>
      <c r="O197" s="6"/>
      <c r="P197" s="6"/>
      <c r="AC197" s="1"/>
      <c r="AD197" s="1"/>
      <c r="AE197" s="1"/>
      <c r="AO197" s="7"/>
      <c r="AP197" s="7"/>
      <c r="AQ197" s="7"/>
    </row>
    <row r="198" spans="1:43" ht="12.75">
      <c r="A198" s="2"/>
      <c r="B198" s="6"/>
      <c r="C198" s="2"/>
      <c r="D198" s="1"/>
      <c r="E198" s="1"/>
      <c r="F198" s="1"/>
      <c r="G198" s="2"/>
      <c r="H198" s="2"/>
      <c r="I198" s="6"/>
      <c r="J198" s="6"/>
      <c r="K198" s="6"/>
      <c r="L198" s="6"/>
      <c r="M198" s="6"/>
      <c r="N198" s="6"/>
      <c r="O198" s="6"/>
      <c r="P198" s="6"/>
      <c r="AC198" s="1"/>
      <c r="AD198" s="1"/>
      <c r="AE198" s="1"/>
      <c r="AO198" s="7"/>
      <c r="AP198" s="7"/>
      <c r="AQ198" s="7"/>
    </row>
    <row r="199" spans="1:43" ht="12.75">
      <c r="A199" s="2"/>
      <c r="B199" s="6"/>
      <c r="C199" s="2"/>
      <c r="D199" s="1"/>
      <c r="E199" s="1"/>
      <c r="F199" s="1"/>
      <c r="G199" s="2"/>
      <c r="H199" s="2"/>
      <c r="I199" s="6"/>
      <c r="J199" s="6"/>
      <c r="K199" s="6"/>
      <c r="L199" s="6"/>
      <c r="M199" s="6"/>
      <c r="N199" s="6"/>
      <c r="O199" s="6"/>
      <c r="P199" s="6"/>
      <c r="AC199" s="1"/>
      <c r="AD199" s="1"/>
      <c r="AE199" s="1"/>
      <c r="AO199" s="7"/>
      <c r="AP199" s="7"/>
      <c r="AQ199" s="7"/>
    </row>
    <row r="200" spans="1:43" ht="12.75">
      <c r="A200" s="2"/>
      <c r="B200" s="6"/>
      <c r="C200" s="2"/>
      <c r="D200" s="1"/>
      <c r="E200" s="1"/>
      <c r="F200" s="1"/>
      <c r="G200" s="2"/>
      <c r="H200" s="2"/>
      <c r="I200" s="6"/>
      <c r="J200" s="6"/>
      <c r="K200" s="6"/>
      <c r="L200" s="6"/>
      <c r="M200" s="6"/>
      <c r="N200" s="6"/>
      <c r="O200" s="6"/>
      <c r="P200" s="6"/>
      <c r="AC200" s="1"/>
      <c r="AD200" s="1"/>
      <c r="AE200" s="1"/>
      <c r="AO200" s="7"/>
      <c r="AP200" s="7"/>
      <c r="AQ200" s="7"/>
    </row>
    <row r="201" spans="1:43" ht="12.75">
      <c r="A201" s="2"/>
      <c r="B201" s="6"/>
      <c r="C201" s="2"/>
      <c r="D201" s="1"/>
      <c r="E201" s="1"/>
      <c r="F201" s="1"/>
      <c r="G201" s="2"/>
      <c r="H201" s="2"/>
      <c r="I201" s="6"/>
      <c r="J201" s="6"/>
      <c r="K201" s="6"/>
      <c r="L201" s="6"/>
      <c r="M201" s="6"/>
      <c r="N201" s="6"/>
      <c r="O201" s="6"/>
      <c r="P201" s="6"/>
      <c r="AC201" s="1"/>
      <c r="AD201" s="1"/>
      <c r="AE201" s="1"/>
      <c r="AO201" s="7"/>
      <c r="AP201" s="7"/>
      <c r="AQ201" s="7"/>
    </row>
    <row r="202" spans="1:43" ht="12.75">
      <c r="A202" s="2"/>
      <c r="B202" s="6"/>
      <c r="C202" s="2"/>
      <c r="D202" s="1"/>
      <c r="E202" s="1"/>
      <c r="F202" s="1"/>
      <c r="G202" s="2"/>
      <c r="H202" s="2"/>
      <c r="I202" s="6"/>
      <c r="J202" s="6"/>
      <c r="K202" s="6"/>
      <c r="L202" s="6"/>
      <c r="M202" s="6"/>
      <c r="N202" s="6"/>
      <c r="O202" s="6"/>
      <c r="P202" s="6"/>
      <c r="AC202" s="1"/>
      <c r="AD202" s="1"/>
      <c r="AE202" s="1"/>
      <c r="AO202" s="7"/>
      <c r="AP202" s="7"/>
      <c r="AQ202" s="7"/>
    </row>
    <row r="203" spans="1:43" ht="12.75">
      <c r="A203" s="2"/>
      <c r="B203" s="6"/>
      <c r="C203" s="2"/>
      <c r="D203" s="1"/>
      <c r="E203" s="1"/>
      <c r="F203" s="1"/>
      <c r="G203" s="2"/>
      <c r="H203" s="2"/>
      <c r="I203" s="6"/>
      <c r="J203" s="6"/>
      <c r="K203" s="6"/>
      <c r="L203" s="6"/>
      <c r="M203" s="6"/>
      <c r="N203" s="6"/>
      <c r="O203" s="6"/>
      <c r="P203" s="6"/>
      <c r="AC203" s="1"/>
      <c r="AD203" s="1"/>
      <c r="AE203" s="1"/>
      <c r="AO203" s="7"/>
      <c r="AP203" s="7"/>
      <c r="AQ203" s="7"/>
    </row>
    <row r="204" spans="1:43" ht="12.75">
      <c r="A204" s="2"/>
      <c r="B204" s="6"/>
      <c r="C204" s="2"/>
      <c r="D204" s="1"/>
      <c r="E204" s="1"/>
      <c r="F204" s="1"/>
      <c r="G204" s="2"/>
      <c r="H204" s="2"/>
      <c r="I204" s="6"/>
      <c r="J204" s="6"/>
      <c r="K204" s="6"/>
      <c r="L204" s="6"/>
      <c r="M204" s="6"/>
      <c r="N204" s="6"/>
      <c r="O204" s="6"/>
      <c r="P204" s="6"/>
      <c r="AC204" s="1"/>
      <c r="AD204" s="1"/>
      <c r="AE204" s="1"/>
      <c r="AO204" s="7"/>
      <c r="AP204" s="7"/>
      <c r="AQ204" s="7"/>
    </row>
    <row r="205" spans="1:43" ht="12.75">
      <c r="A205" s="2"/>
      <c r="B205" s="6"/>
      <c r="C205" s="2"/>
      <c r="D205" s="1"/>
      <c r="E205" s="1"/>
      <c r="F205" s="1"/>
      <c r="G205" s="2"/>
      <c r="H205" s="2"/>
      <c r="I205" s="6"/>
      <c r="J205" s="6"/>
      <c r="K205" s="6"/>
      <c r="L205" s="6"/>
      <c r="M205" s="6"/>
      <c r="N205" s="6"/>
      <c r="O205" s="6"/>
      <c r="P205" s="6"/>
      <c r="AC205" s="1"/>
      <c r="AD205" s="1"/>
      <c r="AE205" s="1"/>
      <c r="AO205" s="7"/>
      <c r="AP205" s="7"/>
      <c r="AQ205" s="7"/>
    </row>
    <row r="206" spans="1:43" ht="12.75">
      <c r="A206" s="2"/>
      <c r="B206" s="6"/>
      <c r="C206" s="2"/>
      <c r="D206" s="1"/>
      <c r="E206" s="1"/>
      <c r="F206" s="1"/>
      <c r="G206" s="2"/>
      <c r="H206" s="2"/>
      <c r="I206" s="6"/>
      <c r="J206" s="6"/>
      <c r="K206" s="6"/>
      <c r="L206" s="6"/>
      <c r="M206" s="6"/>
      <c r="N206" s="6"/>
      <c r="O206" s="6"/>
      <c r="P206" s="6"/>
      <c r="AC206" s="1"/>
      <c r="AD206" s="1"/>
      <c r="AE206" s="1"/>
      <c r="AO206" s="7"/>
      <c r="AP206" s="7"/>
      <c r="AQ206" s="7"/>
    </row>
    <row r="207" spans="1:43" ht="12.75">
      <c r="A207" s="2"/>
      <c r="B207" s="6"/>
      <c r="C207" s="2"/>
      <c r="D207" s="1"/>
      <c r="E207" s="1"/>
      <c r="F207" s="1"/>
      <c r="G207" s="2"/>
      <c r="H207" s="2"/>
      <c r="I207" s="6"/>
      <c r="J207" s="6"/>
      <c r="K207" s="6"/>
      <c r="L207" s="6"/>
      <c r="M207" s="6"/>
      <c r="N207" s="6"/>
      <c r="O207" s="6"/>
      <c r="P207" s="6"/>
      <c r="AC207" s="1"/>
      <c r="AD207" s="1"/>
      <c r="AE207" s="1"/>
      <c r="AO207" s="7"/>
      <c r="AP207" s="7"/>
      <c r="AQ207" s="7"/>
    </row>
    <row r="208" spans="1:43" ht="12.75">
      <c r="A208" s="2"/>
      <c r="B208" s="6"/>
      <c r="C208" s="2"/>
      <c r="D208" s="1"/>
      <c r="E208" s="1"/>
      <c r="F208" s="1"/>
      <c r="G208" s="2"/>
      <c r="H208" s="2"/>
      <c r="I208" s="6"/>
      <c r="J208" s="6"/>
      <c r="K208" s="6"/>
      <c r="L208" s="6"/>
      <c r="M208" s="6"/>
      <c r="N208" s="6"/>
      <c r="O208" s="6"/>
      <c r="P208" s="6"/>
      <c r="AC208" s="1"/>
      <c r="AD208" s="1"/>
      <c r="AE208" s="1"/>
      <c r="AO208" s="7"/>
      <c r="AP208" s="7"/>
      <c r="AQ208" s="7"/>
    </row>
    <row r="209" spans="1:43" ht="12.75">
      <c r="A209" s="2"/>
      <c r="B209" s="6"/>
      <c r="C209" s="2"/>
      <c r="D209" s="1"/>
      <c r="E209" s="1"/>
      <c r="F209" s="1"/>
      <c r="G209" s="2"/>
      <c r="H209" s="2"/>
      <c r="I209" s="6"/>
      <c r="J209" s="6"/>
      <c r="K209" s="6"/>
      <c r="L209" s="6"/>
      <c r="M209" s="6"/>
      <c r="N209" s="6"/>
      <c r="O209" s="6"/>
      <c r="P209" s="6"/>
      <c r="AC209" s="1"/>
      <c r="AD209" s="1"/>
      <c r="AE209" s="1"/>
      <c r="AO209" s="7"/>
      <c r="AP209" s="7"/>
      <c r="AQ209" s="7"/>
    </row>
    <row r="210" spans="1:43" ht="12.75">
      <c r="A210" s="2"/>
      <c r="B210" s="6"/>
      <c r="C210" s="2"/>
      <c r="D210" s="1"/>
      <c r="E210" s="1"/>
      <c r="F210" s="1"/>
      <c r="G210" s="2"/>
      <c r="H210" s="2"/>
      <c r="I210" s="6"/>
      <c r="J210" s="6"/>
      <c r="K210" s="6"/>
      <c r="L210" s="6"/>
      <c r="M210" s="6"/>
      <c r="N210" s="6"/>
      <c r="O210" s="6"/>
      <c r="P210" s="6"/>
      <c r="AC210" s="1"/>
      <c r="AD210" s="1"/>
      <c r="AE210" s="1"/>
      <c r="AO210" s="7"/>
      <c r="AP210" s="7"/>
      <c r="AQ210" s="7"/>
    </row>
    <row r="211" spans="1:43" ht="12.75">
      <c r="A211" s="2"/>
      <c r="B211" s="6"/>
      <c r="C211" s="2"/>
      <c r="D211" s="1"/>
      <c r="E211" s="1"/>
      <c r="F211" s="1"/>
      <c r="G211" s="2"/>
      <c r="H211" s="2"/>
      <c r="I211" s="6"/>
      <c r="J211" s="6"/>
      <c r="K211" s="6"/>
      <c r="L211" s="6"/>
      <c r="M211" s="6"/>
      <c r="N211" s="6"/>
      <c r="O211" s="6"/>
      <c r="P211" s="6"/>
      <c r="AC211" s="1"/>
      <c r="AD211" s="1"/>
      <c r="AE211" s="1"/>
      <c r="AO211" s="7"/>
      <c r="AP211" s="7"/>
      <c r="AQ211" s="7"/>
    </row>
    <row r="212" spans="1:43" ht="12.75">
      <c r="A212" s="2"/>
      <c r="B212" s="6"/>
      <c r="C212" s="2"/>
      <c r="D212" s="1"/>
      <c r="E212" s="1"/>
      <c r="F212" s="1"/>
      <c r="G212" s="2"/>
      <c r="H212" s="2"/>
      <c r="I212" s="6"/>
      <c r="J212" s="6"/>
      <c r="K212" s="6"/>
      <c r="L212" s="6"/>
      <c r="M212" s="6"/>
      <c r="N212" s="6"/>
      <c r="O212" s="6"/>
      <c r="P212" s="6"/>
      <c r="AC212" s="1"/>
      <c r="AD212" s="1"/>
      <c r="AE212" s="1"/>
      <c r="AO212" s="7"/>
      <c r="AP212" s="7"/>
      <c r="AQ212" s="7"/>
    </row>
    <row r="213" spans="1:43" ht="12.75">
      <c r="A213" s="2"/>
      <c r="B213" s="6"/>
      <c r="C213" s="2"/>
      <c r="D213" s="1"/>
      <c r="E213" s="1"/>
      <c r="F213" s="1"/>
      <c r="G213" s="2"/>
      <c r="H213" s="2"/>
      <c r="I213" s="6"/>
      <c r="J213" s="6"/>
      <c r="K213" s="6"/>
      <c r="L213" s="6"/>
      <c r="M213" s="6"/>
      <c r="N213" s="6"/>
      <c r="O213" s="6"/>
      <c r="P213" s="6"/>
      <c r="AC213" s="1"/>
      <c r="AD213" s="1"/>
      <c r="AE213" s="1"/>
      <c r="AO213" s="7"/>
      <c r="AP213" s="7"/>
      <c r="AQ213" s="7"/>
    </row>
    <row r="214" spans="1:43" ht="12.75">
      <c r="A214" s="2"/>
      <c r="B214" s="6"/>
      <c r="C214" s="2"/>
      <c r="D214" s="1"/>
      <c r="E214" s="1"/>
      <c r="F214" s="1"/>
      <c r="G214" s="2"/>
      <c r="H214" s="2"/>
      <c r="I214" s="6"/>
      <c r="J214" s="6"/>
      <c r="K214" s="6"/>
      <c r="L214" s="6"/>
      <c r="M214" s="6"/>
      <c r="N214" s="6"/>
      <c r="O214" s="6"/>
      <c r="P214" s="6"/>
      <c r="AC214" s="1"/>
      <c r="AD214" s="1"/>
      <c r="AE214" s="1"/>
      <c r="AO214" s="7"/>
      <c r="AP214" s="7"/>
      <c r="AQ214" s="7"/>
    </row>
    <row r="215" spans="1:43" ht="12.75">
      <c r="A215" s="2"/>
      <c r="B215" s="6"/>
      <c r="C215" s="2"/>
      <c r="D215" s="1"/>
      <c r="E215" s="1"/>
      <c r="F215" s="1"/>
      <c r="G215" s="2"/>
      <c r="H215" s="2"/>
      <c r="I215" s="6"/>
      <c r="J215" s="6"/>
      <c r="K215" s="6"/>
      <c r="L215" s="6"/>
      <c r="M215" s="6"/>
      <c r="N215" s="6"/>
      <c r="O215" s="6"/>
      <c r="P215" s="6"/>
      <c r="AC215" s="1"/>
      <c r="AD215" s="1"/>
      <c r="AE215" s="1"/>
      <c r="AO215" s="7"/>
      <c r="AP215" s="7"/>
      <c r="AQ215" s="7"/>
    </row>
    <row r="216" spans="1:43" ht="12.75">
      <c r="A216" s="2"/>
      <c r="B216" s="6"/>
      <c r="C216" s="2"/>
      <c r="D216" s="1"/>
      <c r="E216" s="1"/>
      <c r="F216" s="1"/>
      <c r="G216" s="2"/>
      <c r="H216" s="2"/>
      <c r="I216" s="6"/>
      <c r="J216" s="6"/>
      <c r="K216" s="6"/>
      <c r="L216" s="6"/>
      <c r="M216" s="6"/>
      <c r="N216" s="6"/>
      <c r="O216" s="6"/>
      <c r="P216" s="6"/>
      <c r="AC216" s="1"/>
      <c r="AD216" s="1"/>
      <c r="AE216" s="1"/>
      <c r="AO216" s="7"/>
      <c r="AP216" s="7"/>
      <c r="AQ216" s="7"/>
    </row>
    <row r="217" spans="1:43" ht="12.75">
      <c r="A217" s="2"/>
      <c r="B217" s="6"/>
      <c r="C217" s="2"/>
      <c r="D217" s="1"/>
      <c r="E217" s="1"/>
      <c r="F217" s="1"/>
      <c r="G217" s="2"/>
      <c r="H217" s="2"/>
      <c r="I217" s="6"/>
      <c r="J217" s="6"/>
      <c r="K217" s="6"/>
      <c r="L217" s="6"/>
      <c r="M217" s="6"/>
      <c r="N217" s="6"/>
      <c r="O217" s="6"/>
      <c r="P217" s="6"/>
      <c r="AC217" s="1"/>
      <c r="AD217" s="1"/>
      <c r="AE217" s="1"/>
      <c r="AO217" s="7"/>
      <c r="AP217" s="7"/>
      <c r="AQ217" s="7"/>
    </row>
    <row r="218" spans="1:43" ht="12.75">
      <c r="A218" s="2"/>
      <c r="B218" s="6"/>
      <c r="C218" s="2"/>
      <c r="D218" s="1"/>
      <c r="E218" s="1"/>
      <c r="F218" s="1"/>
      <c r="G218" s="2"/>
      <c r="H218" s="2"/>
      <c r="I218" s="6"/>
      <c r="J218" s="6"/>
      <c r="K218" s="6"/>
      <c r="L218" s="6"/>
      <c r="M218" s="6"/>
      <c r="N218" s="6"/>
      <c r="O218" s="6"/>
      <c r="P218" s="6"/>
      <c r="AC218" s="1"/>
      <c r="AD218" s="1"/>
      <c r="AE218" s="1"/>
      <c r="AO218" s="7"/>
      <c r="AP218" s="7"/>
      <c r="AQ218" s="7"/>
    </row>
    <row r="219" spans="1:43" ht="12.75">
      <c r="A219" s="2"/>
      <c r="B219" s="6"/>
      <c r="C219" s="2"/>
      <c r="D219" s="1"/>
      <c r="E219" s="1"/>
      <c r="F219" s="1"/>
      <c r="G219" s="2"/>
      <c r="H219" s="2"/>
      <c r="I219" s="6"/>
      <c r="J219" s="6"/>
      <c r="K219" s="6"/>
      <c r="L219" s="6"/>
      <c r="M219" s="6"/>
      <c r="N219" s="6"/>
      <c r="O219" s="6"/>
      <c r="P219" s="6"/>
      <c r="AC219" s="1"/>
      <c r="AD219" s="1"/>
      <c r="AE219" s="1"/>
      <c r="AO219" s="7"/>
      <c r="AP219" s="7"/>
      <c r="AQ219" s="7"/>
    </row>
    <row r="220" spans="1:43" ht="12.75">
      <c r="A220" s="2"/>
      <c r="B220" s="6"/>
      <c r="C220" s="2"/>
      <c r="D220" s="1"/>
      <c r="E220" s="1"/>
      <c r="F220" s="1"/>
      <c r="G220" s="2"/>
      <c r="H220" s="2"/>
      <c r="I220" s="6"/>
      <c r="J220" s="6"/>
      <c r="K220" s="6"/>
      <c r="L220" s="6"/>
      <c r="M220" s="6"/>
      <c r="N220" s="6"/>
      <c r="O220" s="6"/>
      <c r="P220" s="6"/>
      <c r="AC220" s="1"/>
      <c r="AD220" s="1"/>
      <c r="AE220" s="1"/>
      <c r="AO220" s="7"/>
      <c r="AP220" s="7"/>
      <c r="AQ220" s="7"/>
    </row>
    <row r="221" spans="1:43" ht="12.75">
      <c r="A221" s="2"/>
      <c r="B221" s="6"/>
      <c r="C221" s="2"/>
      <c r="D221" s="1"/>
      <c r="E221" s="1"/>
      <c r="F221" s="1"/>
      <c r="G221" s="2"/>
      <c r="H221" s="2"/>
      <c r="I221" s="6"/>
      <c r="J221" s="6"/>
      <c r="K221" s="6"/>
      <c r="L221" s="6"/>
      <c r="M221" s="6"/>
      <c r="N221" s="6"/>
      <c r="O221" s="6"/>
      <c r="P221" s="6"/>
      <c r="AC221" s="1"/>
      <c r="AD221" s="1"/>
      <c r="AE221" s="1"/>
      <c r="AO221" s="7"/>
      <c r="AP221" s="7"/>
      <c r="AQ221" s="7"/>
    </row>
    <row r="222" spans="1:43" ht="12.75">
      <c r="A222" s="2"/>
      <c r="B222" s="6"/>
      <c r="C222" s="2"/>
      <c r="D222" s="1"/>
      <c r="E222" s="1"/>
      <c r="F222" s="1"/>
      <c r="G222" s="2"/>
      <c r="H222" s="2"/>
      <c r="I222" s="6"/>
      <c r="J222" s="6"/>
      <c r="K222" s="6"/>
      <c r="L222" s="6"/>
      <c r="M222" s="6"/>
      <c r="N222" s="6"/>
      <c r="O222" s="6"/>
      <c r="P222" s="6"/>
      <c r="AC222" s="1"/>
      <c r="AD222" s="1"/>
      <c r="AE222" s="1"/>
      <c r="AO222" s="7"/>
      <c r="AP222" s="7"/>
      <c r="AQ222" s="7"/>
    </row>
    <row r="223" spans="1:43" ht="12.75">
      <c r="A223" s="2"/>
      <c r="B223" s="6"/>
      <c r="C223" s="2"/>
      <c r="D223" s="1"/>
      <c r="E223" s="1"/>
      <c r="F223" s="1"/>
      <c r="G223" s="2"/>
      <c r="H223" s="2"/>
      <c r="I223" s="6"/>
      <c r="J223" s="6"/>
      <c r="K223" s="6"/>
      <c r="L223" s="6"/>
      <c r="M223" s="6"/>
      <c r="N223" s="6"/>
      <c r="O223" s="6"/>
      <c r="P223" s="6"/>
      <c r="AC223" s="1"/>
      <c r="AD223" s="1"/>
      <c r="AE223" s="1"/>
      <c r="AO223" s="7"/>
      <c r="AP223" s="7"/>
      <c r="AQ223" s="7"/>
    </row>
    <row r="224" spans="1:43" ht="12.75">
      <c r="A224" s="2"/>
      <c r="B224" s="6"/>
      <c r="C224" s="2"/>
      <c r="D224" s="1"/>
      <c r="E224" s="1"/>
      <c r="F224" s="1"/>
      <c r="G224" s="2"/>
      <c r="H224" s="2"/>
      <c r="I224" s="6"/>
      <c r="J224" s="6"/>
      <c r="K224" s="6"/>
      <c r="L224" s="6"/>
      <c r="M224" s="6"/>
      <c r="N224" s="6"/>
      <c r="O224" s="6"/>
      <c r="P224" s="6"/>
      <c r="AC224" s="1"/>
      <c r="AD224" s="1"/>
      <c r="AE224" s="1"/>
      <c r="AO224" s="7"/>
      <c r="AP224" s="7"/>
      <c r="AQ224" s="7"/>
    </row>
    <row r="225" spans="1:43" ht="12.75">
      <c r="A225" s="2"/>
      <c r="B225" s="6"/>
      <c r="C225" s="2"/>
      <c r="D225" s="1"/>
      <c r="E225" s="1"/>
      <c r="F225" s="1"/>
      <c r="G225" s="2"/>
      <c r="H225" s="2"/>
      <c r="I225" s="6"/>
      <c r="J225" s="6"/>
      <c r="K225" s="6"/>
      <c r="L225" s="6"/>
      <c r="M225" s="6"/>
      <c r="N225" s="6"/>
      <c r="O225" s="6"/>
      <c r="P225" s="6"/>
      <c r="AC225" s="1"/>
      <c r="AD225" s="1"/>
      <c r="AE225" s="1"/>
      <c r="AO225" s="7"/>
      <c r="AP225" s="7"/>
      <c r="AQ225" s="7"/>
    </row>
    <row r="226" spans="1:43" ht="12.75">
      <c r="A226" s="2"/>
      <c r="B226" s="6"/>
      <c r="C226" s="2"/>
      <c r="D226" s="1"/>
      <c r="E226" s="1"/>
      <c r="F226" s="1"/>
      <c r="G226" s="2"/>
      <c r="H226" s="2"/>
      <c r="I226" s="6"/>
      <c r="J226" s="6"/>
      <c r="K226" s="6"/>
      <c r="L226" s="6"/>
      <c r="M226" s="6"/>
      <c r="N226" s="6"/>
      <c r="O226" s="6"/>
      <c r="P226" s="6"/>
      <c r="AC226" s="1"/>
      <c r="AD226" s="1"/>
      <c r="AE226" s="1"/>
      <c r="AO226" s="7"/>
      <c r="AP226" s="7"/>
      <c r="AQ226" s="7"/>
    </row>
    <row r="227" spans="1:43" ht="12.75">
      <c r="A227" s="2"/>
      <c r="B227" s="6"/>
      <c r="C227" s="2"/>
      <c r="D227" s="1"/>
      <c r="E227" s="1"/>
      <c r="F227" s="1"/>
      <c r="G227" s="2"/>
      <c r="H227" s="2"/>
      <c r="I227" s="6"/>
      <c r="J227" s="6"/>
      <c r="K227" s="6"/>
      <c r="L227" s="6"/>
      <c r="M227" s="6"/>
      <c r="N227" s="6"/>
      <c r="O227" s="6"/>
      <c r="P227" s="6"/>
      <c r="AC227" s="1"/>
      <c r="AD227" s="1"/>
      <c r="AE227" s="1"/>
      <c r="AO227" s="7"/>
      <c r="AP227" s="7"/>
      <c r="AQ227" s="7"/>
    </row>
    <row r="228" spans="1:43" ht="12.75">
      <c r="A228" s="2"/>
      <c r="B228" s="6"/>
      <c r="C228" s="2"/>
      <c r="D228" s="1"/>
      <c r="E228" s="1"/>
      <c r="F228" s="1"/>
      <c r="G228" s="2"/>
      <c r="H228" s="2"/>
      <c r="I228" s="6"/>
      <c r="J228" s="6"/>
      <c r="K228" s="6"/>
      <c r="L228" s="6"/>
      <c r="M228" s="6"/>
      <c r="N228" s="6"/>
      <c r="O228" s="6"/>
      <c r="P228" s="6"/>
      <c r="AC228" s="1"/>
      <c r="AD228" s="1"/>
      <c r="AE228" s="1"/>
      <c r="AO228" s="7"/>
      <c r="AP228" s="7"/>
      <c r="AQ228" s="7"/>
    </row>
    <row r="229" spans="1:43" ht="12.75">
      <c r="A229" s="2"/>
      <c r="B229" s="6"/>
      <c r="C229" s="2"/>
      <c r="D229" s="1"/>
      <c r="E229" s="1"/>
      <c r="F229" s="1"/>
      <c r="G229" s="2"/>
      <c r="H229" s="2"/>
      <c r="I229" s="6"/>
      <c r="J229" s="6"/>
      <c r="K229" s="6"/>
      <c r="L229" s="6"/>
      <c r="M229" s="6"/>
      <c r="N229" s="6"/>
      <c r="O229" s="6"/>
      <c r="P229" s="6"/>
      <c r="AC229" s="1"/>
      <c r="AD229" s="1"/>
      <c r="AE229" s="1"/>
      <c r="AO229" s="7"/>
      <c r="AP229" s="7"/>
      <c r="AQ229" s="7"/>
    </row>
    <row r="230" spans="1:43" ht="12.75">
      <c r="A230" s="2"/>
      <c r="B230" s="6"/>
      <c r="C230" s="2"/>
      <c r="D230" s="1"/>
      <c r="E230" s="1"/>
      <c r="F230" s="1"/>
      <c r="G230" s="2"/>
      <c r="H230" s="2"/>
      <c r="I230" s="6"/>
      <c r="J230" s="6"/>
      <c r="K230" s="6"/>
      <c r="L230" s="6"/>
      <c r="M230" s="6"/>
      <c r="N230" s="6"/>
      <c r="O230" s="6"/>
      <c r="P230" s="6"/>
      <c r="AC230" s="1"/>
      <c r="AD230" s="1"/>
      <c r="AE230" s="1"/>
      <c r="AO230" s="7"/>
      <c r="AP230" s="7"/>
      <c r="AQ230" s="7"/>
    </row>
    <row r="231" spans="1:43" ht="12.75">
      <c r="A231" s="2"/>
      <c r="B231" s="6"/>
      <c r="C231" s="2"/>
      <c r="D231" s="1"/>
      <c r="E231" s="1"/>
      <c r="F231" s="1"/>
      <c r="G231" s="2"/>
      <c r="H231" s="2"/>
      <c r="I231" s="6"/>
      <c r="J231" s="6"/>
      <c r="K231" s="6"/>
      <c r="L231" s="6"/>
      <c r="M231" s="6"/>
      <c r="N231" s="6"/>
      <c r="O231" s="6"/>
      <c r="P231" s="6"/>
      <c r="AC231" s="1"/>
      <c r="AD231" s="1"/>
      <c r="AE231" s="1"/>
      <c r="AO231" s="7"/>
      <c r="AP231" s="7"/>
      <c r="AQ231" s="7"/>
    </row>
    <row r="232" spans="1:43" ht="12.75">
      <c r="A232" s="2"/>
      <c r="B232" s="6"/>
      <c r="C232" s="2"/>
      <c r="D232" s="1"/>
      <c r="E232" s="1"/>
      <c r="F232" s="1"/>
      <c r="G232" s="2"/>
      <c r="H232" s="2"/>
      <c r="I232" s="6"/>
      <c r="J232" s="6"/>
      <c r="K232" s="6"/>
      <c r="L232" s="6"/>
      <c r="M232" s="6"/>
      <c r="N232" s="6"/>
      <c r="O232" s="6"/>
      <c r="P232" s="6"/>
      <c r="AC232" s="1"/>
      <c r="AD232" s="1"/>
      <c r="AE232" s="1"/>
      <c r="AO232" s="7"/>
      <c r="AP232" s="7"/>
      <c r="AQ232" s="7"/>
    </row>
    <row r="233" spans="1:43" ht="12.75">
      <c r="A233" s="2"/>
      <c r="B233" s="6"/>
      <c r="C233" s="2"/>
      <c r="D233" s="1"/>
      <c r="E233" s="1"/>
      <c r="F233" s="1"/>
      <c r="G233" s="2"/>
      <c r="H233" s="2"/>
      <c r="I233" s="6"/>
      <c r="J233" s="6"/>
      <c r="K233" s="6"/>
      <c r="L233" s="6"/>
      <c r="M233" s="6"/>
      <c r="N233" s="6"/>
      <c r="O233" s="6"/>
      <c r="P233" s="6"/>
      <c r="AC233" s="1"/>
      <c r="AD233" s="1"/>
      <c r="AE233" s="1"/>
      <c r="AO233" s="7"/>
      <c r="AP233" s="7"/>
      <c r="AQ233" s="7"/>
    </row>
    <row r="234" spans="1:43" ht="12.75">
      <c r="A234" s="2"/>
      <c r="B234" s="6"/>
      <c r="C234" s="2"/>
      <c r="D234" s="1"/>
      <c r="E234" s="1"/>
      <c r="F234" s="1"/>
      <c r="G234" s="2"/>
      <c r="H234" s="2"/>
      <c r="I234" s="6"/>
      <c r="J234" s="6"/>
      <c r="K234" s="6"/>
      <c r="L234" s="6"/>
      <c r="M234" s="6"/>
      <c r="N234" s="6"/>
      <c r="O234" s="6"/>
      <c r="P234" s="6"/>
      <c r="AC234" s="1"/>
      <c r="AD234" s="1"/>
      <c r="AE234" s="1"/>
      <c r="AO234" s="7"/>
      <c r="AP234" s="7"/>
      <c r="AQ234" s="7"/>
    </row>
    <row r="235" spans="1:43" ht="12.75">
      <c r="A235" s="2"/>
      <c r="B235" s="6"/>
      <c r="C235" s="2"/>
      <c r="D235" s="1"/>
      <c r="E235" s="1"/>
      <c r="F235" s="1"/>
      <c r="G235" s="2"/>
      <c r="H235" s="2"/>
      <c r="I235" s="6"/>
      <c r="J235" s="6"/>
      <c r="K235" s="6"/>
      <c r="L235" s="6"/>
      <c r="M235" s="6"/>
      <c r="N235" s="6"/>
      <c r="O235" s="6"/>
      <c r="P235" s="6"/>
      <c r="AC235" s="1"/>
      <c r="AD235" s="1"/>
      <c r="AE235" s="1"/>
      <c r="AO235" s="7"/>
      <c r="AP235" s="7"/>
      <c r="AQ235" s="7"/>
    </row>
    <row r="236" spans="1:43" ht="12.75">
      <c r="A236" s="2"/>
      <c r="B236" s="6"/>
      <c r="C236" s="2"/>
      <c r="D236" s="1"/>
      <c r="E236" s="1"/>
      <c r="F236" s="1"/>
      <c r="G236" s="2"/>
      <c r="H236" s="2"/>
      <c r="I236" s="6"/>
      <c r="J236" s="6"/>
      <c r="K236" s="6"/>
      <c r="L236" s="6"/>
      <c r="M236" s="6"/>
      <c r="N236" s="6"/>
      <c r="O236" s="6"/>
      <c r="P236" s="6"/>
      <c r="AC236" s="1"/>
      <c r="AD236" s="1"/>
      <c r="AE236" s="1"/>
      <c r="AO236" s="7"/>
      <c r="AP236" s="7"/>
      <c r="AQ236" s="7"/>
    </row>
    <row r="237" spans="1:43" ht="12.75">
      <c r="A237" s="2"/>
      <c r="B237" s="6"/>
      <c r="C237" s="2"/>
      <c r="D237" s="1"/>
      <c r="E237" s="1"/>
      <c r="F237" s="1"/>
      <c r="G237" s="2"/>
      <c r="H237" s="2"/>
      <c r="I237" s="6"/>
      <c r="J237" s="6"/>
      <c r="K237" s="6"/>
      <c r="L237" s="6"/>
      <c r="M237" s="6"/>
      <c r="N237" s="6"/>
      <c r="O237" s="6"/>
      <c r="P237" s="6"/>
      <c r="AC237" s="1"/>
      <c r="AD237" s="1"/>
      <c r="AE237" s="1"/>
      <c r="AO237" s="7"/>
      <c r="AP237" s="7"/>
      <c r="AQ237" s="7"/>
    </row>
    <row r="238" spans="1:43" ht="12.75">
      <c r="A238" s="2"/>
      <c r="B238" s="6"/>
      <c r="C238" s="2"/>
      <c r="D238" s="1"/>
      <c r="E238" s="1"/>
      <c r="F238" s="1"/>
      <c r="G238" s="2"/>
      <c r="H238" s="2"/>
      <c r="I238" s="6"/>
      <c r="J238" s="6"/>
      <c r="K238" s="6"/>
      <c r="L238" s="6"/>
      <c r="M238" s="6"/>
      <c r="N238" s="6"/>
      <c r="O238" s="6"/>
      <c r="P238" s="6"/>
      <c r="AC238" s="1"/>
      <c r="AD238" s="1"/>
      <c r="AE238" s="1"/>
      <c r="AO238" s="7"/>
      <c r="AP238" s="7"/>
      <c r="AQ238" s="7"/>
    </row>
    <row r="239" spans="1:43" ht="12.75">
      <c r="A239" s="2"/>
      <c r="B239" s="6"/>
      <c r="C239" s="2"/>
      <c r="D239" s="1"/>
      <c r="E239" s="1"/>
      <c r="F239" s="1"/>
      <c r="G239" s="2"/>
      <c r="H239" s="2"/>
      <c r="I239" s="6"/>
      <c r="J239" s="6"/>
      <c r="K239" s="6"/>
      <c r="L239" s="6"/>
      <c r="M239" s="6"/>
      <c r="N239" s="6"/>
      <c r="O239" s="6"/>
      <c r="P239" s="6"/>
      <c r="AC239" s="1"/>
      <c r="AD239" s="1"/>
      <c r="AE239" s="1"/>
      <c r="AO239" s="7"/>
      <c r="AP239" s="7"/>
      <c r="AQ239" s="7"/>
    </row>
    <row r="240" spans="1:43" ht="12.75">
      <c r="A240" s="2"/>
      <c r="B240" s="6"/>
      <c r="C240" s="2"/>
      <c r="D240" s="1"/>
      <c r="E240" s="1"/>
      <c r="F240" s="1"/>
      <c r="G240" s="2"/>
      <c r="H240" s="2"/>
      <c r="I240" s="6"/>
      <c r="J240" s="6"/>
      <c r="K240" s="6"/>
      <c r="L240" s="6"/>
      <c r="M240" s="6"/>
      <c r="N240" s="6"/>
      <c r="O240" s="6"/>
      <c r="P240" s="6"/>
      <c r="AC240" s="1"/>
      <c r="AD240" s="1"/>
      <c r="AE240" s="1"/>
      <c r="AO240" s="7"/>
      <c r="AP240" s="7"/>
      <c r="AQ240" s="7"/>
    </row>
    <row r="241" spans="1:43" ht="12.75">
      <c r="A241" s="2"/>
      <c r="B241" s="6"/>
      <c r="C241" s="2"/>
      <c r="D241" s="1"/>
      <c r="E241" s="1"/>
      <c r="F241" s="1"/>
      <c r="G241" s="2"/>
      <c r="H241" s="2"/>
      <c r="I241" s="6"/>
      <c r="J241" s="6"/>
      <c r="K241" s="6"/>
      <c r="L241" s="6"/>
      <c r="M241" s="6"/>
      <c r="N241" s="6"/>
      <c r="O241" s="6"/>
      <c r="P241" s="6"/>
      <c r="AC241" s="1"/>
      <c r="AD241" s="1"/>
      <c r="AE241" s="1"/>
      <c r="AO241" s="7"/>
      <c r="AP241" s="7"/>
      <c r="AQ241" s="7"/>
    </row>
    <row r="242" spans="1:43" ht="12.75">
      <c r="A242" s="2"/>
      <c r="B242" s="6"/>
      <c r="C242" s="2"/>
      <c r="D242" s="1"/>
      <c r="E242" s="1"/>
      <c r="F242" s="1"/>
      <c r="G242" s="2"/>
      <c r="H242" s="2"/>
      <c r="I242" s="6"/>
      <c r="J242" s="6"/>
      <c r="K242" s="6"/>
      <c r="L242" s="6"/>
      <c r="M242" s="6"/>
      <c r="N242" s="6"/>
      <c r="O242" s="6"/>
      <c r="P242" s="6"/>
      <c r="AC242" s="1"/>
      <c r="AD242" s="1"/>
      <c r="AE242" s="1"/>
      <c r="AO242" s="7"/>
      <c r="AP242" s="7"/>
      <c r="AQ242" s="7"/>
    </row>
    <row r="243" spans="1:43" ht="12.75">
      <c r="A243" s="2"/>
      <c r="B243" s="6"/>
      <c r="C243" s="2"/>
      <c r="D243" s="1"/>
      <c r="E243" s="1"/>
      <c r="F243" s="1"/>
      <c r="G243" s="2"/>
      <c r="H243" s="2"/>
      <c r="I243" s="6"/>
      <c r="J243" s="6"/>
      <c r="K243" s="6"/>
      <c r="L243" s="6"/>
      <c r="M243" s="6"/>
      <c r="N243" s="6"/>
      <c r="O243" s="6"/>
      <c r="P243" s="6"/>
      <c r="AC243" s="1"/>
      <c r="AD243" s="1"/>
      <c r="AE243" s="1"/>
      <c r="AO243" s="7"/>
      <c r="AP243" s="7"/>
      <c r="AQ243" s="7"/>
    </row>
    <row r="244" spans="1:43" ht="12.75">
      <c r="A244" s="2"/>
      <c r="B244" s="6"/>
      <c r="C244" s="2"/>
      <c r="D244" s="1"/>
      <c r="E244" s="1"/>
      <c r="F244" s="1"/>
      <c r="G244" s="2"/>
      <c r="H244" s="2"/>
      <c r="I244" s="6"/>
      <c r="J244" s="6"/>
      <c r="K244" s="6"/>
      <c r="L244" s="6"/>
      <c r="M244" s="6"/>
      <c r="N244" s="6"/>
      <c r="O244" s="6"/>
      <c r="P244" s="6"/>
      <c r="AC244" s="1"/>
      <c r="AD244" s="1"/>
      <c r="AE244" s="1"/>
      <c r="AO244" s="7"/>
      <c r="AP244" s="7"/>
      <c r="AQ244" s="7"/>
    </row>
    <row r="245" spans="1:43" ht="12.75">
      <c r="A245" s="2"/>
      <c r="B245" s="6"/>
      <c r="C245" s="2"/>
      <c r="D245" s="1"/>
      <c r="E245" s="1"/>
      <c r="F245" s="1"/>
      <c r="G245" s="2"/>
      <c r="H245" s="2"/>
      <c r="I245" s="6"/>
      <c r="J245" s="6"/>
      <c r="K245" s="6"/>
      <c r="L245" s="6"/>
      <c r="M245" s="6"/>
      <c r="N245" s="6"/>
      <c r="O245" s="6"/>
      <c r="P245" s="6"/>
      <c r="AC245" s="1"/>
      <c r="AD245" s="1"/>
      <c r="AE245" s="1"/>
      <c r="AO245" s="7"/>
      <c r="AP245" s="7"/>
      <c r="AQ245" s="7"/>
    </row>
    <row r="246" spans="1:43" ht="12.75">
      <c r="A246" s="2"/>
      <c r="B246" s="6"/>
      <c r="C246" s="2"/>
      <c r="D246" s="1"/>
      <c r="E246" s="1"/>
      <c r="F246" s="1"/>
      <c r="G246" s="2"/>
      <c r="H246" s="2"/>
      <c r="I246" s="6"/>
      <c r="J246" s="6"/>
      <c r="K246" s="6"/>
      <c r="L246" s="6"/>
      <c r="M246" s="6"/>
      <c r="N246" s="6"/>
      <c r="O246" s="6"/>
      <c r="P246" s="6"/>
      <c r="AC246" s="1"/>
      <c r="AD246" s="1"/>
      <c r="AE246" s="1"/>
      <c r="AO246" s="7"/>
      <c r="AP246" s="7"/>
      <c r="AQ246" s="7"/>
    </row>
    <row r="247" spans="1:43" ht="12.75">
      <c r="A247" s="2"/>
      <c r="B247" s="6"/>
      <c r="C247" s="2"/>
      <c r="D247" s="1"/>
      <c r="E247" s="1"/>
      <c r="F247" s="1"/>
      <c r="G247" s="2"/>
      <c r="H247" s="2"/>
      <c r="I247" s="6"/>
      <c r="J247" s="6"/>
      <c r="K247" s="6"/>
      <c r="L247" s="6"/>
      <c r="M247" s="6"/>
      <c r="N247" s="6"/>
      <c r="O247" s="6"/>
      <c r="P247" s="6"/>
      <c r="AC247" s="1"/>
      <c r="AD247" s="1"/>
      <c r="AE247" s="1"/>
      <c r="AO247" s="7"/>
      <c r="AP247" s="7"/>
      <c r="AQ247" s="7"/>
    </row>
    <row r="248" spans="1:43" ht="12.75">
      <c r="A248" s="2"/>
      <c r="B248" s="6"/>
      <c r="C248" s="2"/>
      <c r="D248" s="1"/>
      <c r="E248" s="1"/>
      <c r="F248" s="1"/>
      <c r="G248" s="2"/>
      <c r="H248" s="2"/>
      <c r="I248" s="6"/>
      <c r="J248" s="6"/>
      <c r="K248" s="6"/>
      <c r="L248" s="6"/>
      <c r="M248" s="6"/>
      <c r="N248" s="6"/>
      <c r="O248" s="6"/>
      <c r="P248" s="6"/>
      <c r="AC248" s="1"/>
      <c r="AD248" s="1"/>
      <c r="AE248" s="1"/>
      <c r="AO248" s="7"/>
      <c r="AP248" s="7"/>
      <c r="AQ248" s="7"/>
    </row>
    <row r="249" spans="1:43" ht="12.75">
      <c r="A249" s="2"/>
      <c r="B249" s="6"/>
      <c r="C249" s="2"/>
      <c r="D249" s="1"/>
      <c r="E249" s="1"/>
      <c r="F249" s="1"/>
      <c r="G249" s="2"/>
      <c r="H249" s="2"/>
      <c r="I249" s="6"/>
      <c r="J249" s="6"/>
      <c r="K249" s="6"/>
      <c r="L249" s="6"/>
      <c r="M249" s="6"/>
      <c r="N249" s="6"/>
      <c r="O249" s="6"/>
      <c r="P249" s="6"/>
      <c r="AC249" s="1"/>
      <c r="AD249" s="1"/>
      <c r="AE249" s="1"/>
      <c r="AO249" s="7"/>
      <c r="AP249" s="7"/>
      <c r="AQ249" s="7"/>
    </row>
    <row r="250" spans="1:43" ht="12.75">
      <c r="A250" s="2"/>
      <c r="B250" s="6"/>
      <c r="C250" s="2"/>
      <c r="D250" s="1"/>
      <c r="E250" s="1"/>
      <c r="F250" s="1"/>
      <c r="G250" s="2"/>
      <c r="H250" s="2"/>
      <c r="I250" s="6"/>
      <c r="J250" s="6"/>
      <c r="K250" s="6"/>
      <c r="L250" s="6"/>
      <c r="M250" s="6"/>
      <c r="N250" s="6"/>
      <c r="O250" s="6"/>
      <c r="P250" s="6"/>
      <c r="AC250" s="1"/>
      <c r="AD250" s="1"/>
      <c r="AE250" s="1"/>
      <c r="AO250" s="7"/>
      <c r="AP250" s="7"/>
      <c r="AQ250" s="7"/>
    </row>
    <row r="251" spans="1:43" ht="12.75">
      <c r="A251" s="2"/>
      <c r="B251" s="6"/>
      <c r="C251" s="2"/>
      <c r="D251" s="1"/>
      <c r="E251" s="1"/>
      <c r="F251" s="1"/>
      <c r="G251" s="2"/>
      <c r="H251" s="2"/>
      <c r="I251" s="6"/>
      <c r="J251" s="6"/>
      <c r="K251" s="6"/>
      <c r="L251" s="6"/>
      <c r="M251" s="6"/>
      <c r="N251" s="6"/>
      <c r="O251" s="6"/>
      <c r="P251" s="6"/>
      <c r="AC251" s="1"/>
      <c r="AD251" s="1"/>
      <c r="AE251" s="1"/>
      <c r="AO251" s="7"/>
      <c r="AP251" s="7"/>
      <c r="AQ251" s="7"/>
    </row>
    <row r="252" spans="1:43" ht="12.75">
      <c r="A252" s="2"/>
      <c r="B252" s="6"/>
      <c r="C252" s="2"/>
      <c r="D252" s="1"/>
      <c r="E252" s="1"/>
      <c r="F252" s="1"/>
      <c r="G252" s="2"/>
      <c r="H252" s="2"/>
      <c r="I252" s="6"/>
      <c r="J252" s="6"/>
      <c r="K252" s="6"/>
      <c r="L252" s="6"/>
      <c r="M252" s="6"/>
      <c r="N252" s="6"/>
      <c r="O252" s="6"/>
      <c r="P252" s="6"/>
      <c r="AC252" s="1"/>
      <c r="AD252" s="1"/>
      <c r="AE252" s="1"/>
      <c r="AO252" s="7"/>
      <c r="AP252" s="7"/>
      <c r="AQ252" s="7"/>
    </row>
    <row r="253" spans="1:43" ht="12.75">
      <c r="A253" s="2"/>
      <c r="B253" s="6"/>
      <c r="C253" s="2"/>
      <c r="D253" s="1"/>
      <c r="E253" s="1"/>
      <c r="F253" s="1"/>
      <c r="G253" s="2"/>
      <c r="H253" s="2"/>
      <c r="I253" s="6"/>
      <c r="J253" s="6"/>
      <c r="K253" s="6"/>
      <c r="L253" s="6"/>
      <c r="M253" s="6"/>
      <c r="N253" s="6"/>
      <c r="O253" s="6"/>
      <c r="P253" s="6"/>
      <c r="AC253" s="1"/>
      <c r="AD253" s="1"/>
      <c r="AE253" s="1"/>
      <c r="AO253" s="7"/>
      <c r="AP253" s="7"/>
      <c r="AQ253" s="7"/>
    </row>
    <row r="254" spans="1:43" ht="12.75">
      <c r="A254" s="2"/>
      <c r="B254" s="6"/>
      <c r="C254" s="2"/>
      <c r="D254" s="1"/>
      <c r="E254" s="1"/>
      <c r="F254" s="1"/>
      <c r="G254" s="2"/>
      <c r="H254" s="2"/>
      <c r="I254" s="6"/>
      <c r="J254" s="6"/>
      <c r="K254" s="6"/>
      <c r="L254" s="6"/>
      <c r="M254" s="6"/>
      <c r="N254" s="6"/>
      <c r="O254" s="6"/>
      <c r="P254" s="6"/>
      <c r="AC254" s="1"/>
      <c r="AD254" s="1"/>
      <c r="AE254" s="1"/>
      <c r="AO254" s="7"/>
      <c r="AP254" s="7"/>
      <c r="AQ254" s="7"/>
    </row>
    <row r="255" spans="1:43" ht="12.75">
      <c r="A255" s="2"/>
      <c r="B255" s="6"/>
      <c r="C255" s="2"/>
      <c r="D255" s="1"/>
      <c r="E255" s="1"/>
      <c r="F255" s="1"/>
      <c r="G255" s="2"/>
      <c r="H255" s="2"/>
      <c r="I255" s="6"/>
      <c r="J255" s="6"/>
      <c r="K255" s="6"/>
      <c r="L255" s="6"/>
      <c r="M255" s="6"/>
      <c r="N255" s="6"/>
      <c r="O255" s="6"/>
      <c r="P255" s="6"/>
      <c r="AC255" s="1"/>
      <c r="AD255" s="1"/>
      <c r="AE255" s="1"/>
      <c r="AO255" s="7"/>
      <c r="AP255" s="7"/>
      <c r="AQ255" s="7"/>
    </row>
    <row r="256" spans="1:43" ht="12.75">
      <c r="A256" s="2"/>
      <c r="B256" s="6"/>
      <c r="C256" s="2"/>
      <c r="D256" s="1"/>
      <c r="E256" s="1"/>
      <c r="F256" s="1"/>
      <c r="G256" s="2"/>
      <c r="H256" s="2"/>
      <c r="I256" s="6"/>
      <c r="J256" s="6"/>
      <c r="K256" s="6"/>
      <c r="L256" s="6"/>
      <c r="M256" s="6"/>
      <c r="N256" s="6"/>
      <c r="O256" s="6"/>
      <c r="P256" s="6"/>
      <c r="AC256" s="1"/>
      <c r="AD256" s="1"/>
      <c r="AE256" s="1"/>
      <c r="AO256" s="7"/>
      <c r="AP256" s="7"/>
      <c r="AQ256" s="7"/>
    </row>
    <row r="257" spans="1:43" ht="12.75">
      <c r="A257" s="2"/>
      <c r="B257" s="6"/>
      <c r="C257" s="2"/>
      <c r="D257" s="1"/>
      <c r="E257" s="1"/>
      <c r="F257" s="1"/>
      <c r="G257" s="2"/>
      <c r="H257" s="2"/>
      <c r="I257" s="6"/>
      <c r="J257" s="6"/>
      <c r="K257" s="6"/>
      <c r="L257" s="6"/>
      <c r="M257" s="6"/>
      <c r="N257" s="6"/>
      <c r="O257" s="6"/>
      <c r="P257" s="6"/>
      <c r="AC257" s="1"/>
      <c r="AD257" s="1"/>
      <c r="AE257" s="1"/>
      <c r="AO257" s="7"/>
      <c r="AP257" s="7"/>
      <c r="AQ257" s="7"/>
    </row>
    <row r="258" spans="1:43" ht="12.75">
      <c r="A258" s="2"/>
      <c r="B258" s="6"/>
      <c r="C258" s="2"/>
      <c r="D258" s="1"/>
      <c r="E258" s="1"/>
      <c r="F258" s="1"/>
      <c r="G258" s="2"/>
      <c r="H258" s="2"/>
      <c r="I258" s="6"/>
      <c r="J258" s="6"/>
      <c r="K258" s="6"/>
      <c r="L258" s="6"/>
      <c r="M258" s="6"/>
      <c r="N258" s="6"/>
      <c r="O258" s="6"/>
      <c r="P258" s="6"/>
      <c r="AC258" s="1"/>
      <c r="AD258" s="1"/>
      <c r="AE258" s="1"/>
      <c r="AO258" s="7"/>
      <c r="AP258" s="7"/>
      <c r="AQ258" s="7"/>
    </row>
    <row r="259" spans="1:43" ht="12.75">
      <c r="A259" s="2"/>
      <c r="B259" s="6"/>
      <c r="C259" s="2"/>
      <c r="D259" s="1"/>
      <c r="E259" s="1"/>
      <c r="F259" s="1"/>
      <c r="G259" s="2"/>
      <c r="H259" s="2"/>
      <c r="I259" s="6"/>
      <c r="J259" s="6"/>
      <c r="K259" s="6"/>
      <c r="L259" s="6"/>
      <c r="M259" s="6"/>
      <c r="N259" s="6"/>
      <c r="O259" s="6"/>
      <c r="P259" s="6"/>
      <c r="AC259" s="1"/>
      <c r="AD259" s="1"/>
      <c r="AE259" s="1"/>
      <c r="AO259" s="7"/>
      <c r="AP259" s="7"/>
      <c r="AQ259" s="7"/>
    </row>
    <row r="260" spans="1:43" ht="12.75">
      <c r="A260" s="2"/>
      <c r="B260" s="6"/>
      <c r="C260" s="2"/>
      <c r="D260" s="1"/>
      <c r="E260" s="1"/>
      <c r="F260" s="1"/>
      <c r="G260" s="2"/>
      <c r="H260" s="2"/>
      <c r="I260" s="6"/>
      <c r="J260" s="6"/>
      <c r="K260" s="6"/>
      <c r="L260" s="6"/>
      <c r="M260" s="6"/>
      <c r="N260" s="6"/>
      <c r="O260" s="6"/>
      <c r="P260" s="6"/>
      <c r="AC260" s="1"/>
      <c r="AD260" s="1"/>
      <c r="AE260" s="1"/>
      <c r="AO260" s="7"/>
      <c r="AP260" s="7"/>
      <c r="AQ260" s="7"/>
    </row>
    <row r="261" spans="1:43" ht="12.75">
      <c r="A261" s="2"/>
      <c r="B261" s="6"/>
      <c r="C261" s="2"/>
      <c r="D261" s="1"/>
      <c r="E261" s="1"/>
      <c r="F261" s="1"/>
      <c r="G261" s="2"/>
      <c r="H261" s="2"/>
      <c r="I261" s="6"/>
      <c r="J261" s="6"/>
      <c r="K261" s="6"/>
      <c r="L261" s="6"/>
      <c r="M261" s="6"/>
      <c r="N261" s="6"/>
      <c r="O261" s="6"/>
      <c r="P261" s="6"/>
      <c r="AC261" s="1"/>
      <c r="AD261" s="1"/>
      <c r="AE261" s="1"/>
      <c r="AO261" s="7"/>
      <c r="AP261" s="7"/>
      <c r="AQ261" s="7"/>
    </row>
    <row r="262" spans="1:43" ht="12.75">
      <c r="A262" s="2"/>
      <c r="B262" s="6"/>
      <c r="C262" s="2"/>
      <c r="D262" s="1"/>
      <c r="E262" s="1"/>
      <c r="F262" s="1"/>
      <c r="G262" s="2"/>
      <c r="H262" s="2"/>
      <c r="I262" s="6"/>
      <c r="J262" s="6"/>
      <c r="K262" s="6"/>
      <c r="L262" s="6"/>
      <c r="M262" s="6"/>
      <c r="N262" s="6"/>
      <c r="O262" s="6"/>
      <c r="P262" s="6"/>
      <c r="AC262" s="1"/>
      <c r="AD262" s="1"/>
      <c r="AE262" s="1"/>
      <c r="AO262" s="7"/>
      <c r="AP262" s="7"/>
      <c r="AQ262" s="7"/>
    </row>
    <row r="263" spans="1:43" ht="12.75">
      <c r="A263" s="2"/>
      <c r="B263" s="6"/>
      <c r="C263" s="2"/>
      <c r="D263" s="1"/>
      <c r="E263" s="1"/>
      <c r="F263" s="1"/>
      <c r="G263" s="2"/>
      <c r="H263" s="2"/>
      <c r="I263" s="6"/>
      <c r="J263" s="6"/>
      <c r="K263" s="6"/>
      <c r="L263" s="6"/>
      <c r="M263" s="6"/>
      <c r="N263" s="6"/>
      <c r="O263" s="6"/>
      <c r="P263" s="6"/>
      <c r="AC263" s="1"/>
      <c r="AD263" s="1"/>
      <c r="AE263" s="1"/>
      <c r="AO263" s="7"/>
      <c r="AP263" s="7"/>
      <c r="AQ263" s="7"/>
    </row>
    <row r="264" spans="1:43" ht="12.75">
      <c r="A264" s="2"/>
      <c r="B264" s="6"/>
      <c r="C264" s="2"/>
      <c r="D264" s="1"/>
      <c r="E264" s="1"/>
      <c r="F264" s="1"/>
      <c r="G264" s="2"/>
      <c r="H264" s="2"/>
      <c r="I264" s="6"/>
      <c r="J264" s="6"/>
      <c r="K264" s="6"/>
      <c r="L264" s="6"/>
      <c r="M264" s="6"/>
      <c r="N264" s="6"/>
      <c r="O264" s="6"/>
      <c r="P264" s="6"/>
      <c r="AC264" s="1"/>
      <c r="AD264" s="1"/>
      <c r="AE264" s="1"/>
      <c r="AO264" s="7"/>
      <c r="AP264" s="7"/>
      <c r="AQ264" s="7"/>
    </row>
    <row r="265" spans="1:43" ht="12.75">
      <c r="A265" s="2"/>
      <c r="B265" s="6"/>
      <c r="C265" s="2"/>
      <c r="D265" s="1"/>
      <c r="E265" s="1"/>
      <c r="F265" s="1"/>
      <c r="G265" s="2"/>
      <c r="H265" s="2"/>
      <c r="I265" s="6"/>
      <c r="J265" s="6"/>
      <c r="K265" s="6"/>
      <c r="L265" s="6"/>
      <c r="M265" s="6"/>
      <c r="N265" s="6"/>
      <c r="O265" s="6"/>
      <c r="P265" s="6"/>
      <c r="AC265" s="1"/>
      <c r="AD265" s="1"/>
      <c r="AE265" s="1"/>
      <c r="AO265" s="7"/>
      <c r="AP265" s="7"/>
      <c r="AQ265" s="7"/>
    </row>
    <row r="266" spans="1:43" ht="12.75">
      <c r="A266" s="2"/>
      <c r="B266" s="6"/>
      <c r="C266" s="2"/>
      <c r="D266" s="1"/>
      <c r="E266" s="1"/>
      <c r="F266" s="1"/>
      <c r="G266" s="2"/>
      <c r="H266" s="2"/>
      <c r="I266" s="6"/>
      <c r="J266" s="6"/>
      <c r="K266" s="6"/>
      <c r="L266" s="6"/>
      <c r="M266" s="6"/>
      <c r="N266" s="6"/>
      <c r="O266" s="6"/>
      <c r="P266" s="6"/>
      <c r="AC266" s="1"/>
      <c r="AD266" s="1"/>
      <c r="AE266" s="1"/>
      <c r="AO266" s="7"/>
      <c r="AP266" s="7"/>
      <c r="AQ266" s="7"/>
    </row>
    <row r="267" spans="1:43" ht="12.75">
      <c r="A267" s="2"/>
      <c r="B267" s="6"/>
      <c r="C267" s="2"/>
      <c r="D267" s="1"/>
      <c r="E267" s="1"/>
      <c r="F267" s="1"/>
      <c r="G267" s="2"/>
      <c r="H267" s="2"/>
      <c r="I267" s="6"/>
      <c r="J267" s="6"/>
      <c r="K267" s="6"/>
      <c r="L267" s="6"/>
      <c r="M267" s="6"/>
      <c r="N267" s="6"/>
      <c r="O267" s="6"/>
      <c r="P267" s="6"/>
      <c r="AC267" s="1"/>
      <c r="AD267" s="1"/>
      <c r="AE267" s="1"/>
      <c r="AO267" s="7"/>
      <c r="AP267" s="7"/>
      <c r="AQ267" s="7"/>
    </row>
    <row r="268" spans="1:43" ht="12.75">
      <c r="A268" s="2"/>
      <c r="B268" s="6"/>
      <c r="C268" s="2"/>
      <c r="D268" s="1"/>
      <c r="E268" s="1"/>
      <c r="F268" s="1"/>
      <c r="G268" s="2"/>
      <c r="H268" s="2"/>
      <c r="I268" s="6"/>
      <c r="J268" s="6"/>
      <c r="K268" s="6"/>
      <c r="L268" s="6"/>
      <c r="M268" s="6"/>
      <c r="N268" s="6"/>
      <c r="O268" s="6"/>
      <c r="P268" s="6"/>
      <c r="AC268" s="1"/>
      <c r="AD268" s="1"/>
      <c r="AE268" s="1"/>
      <c r="AO268" s="7"/>
      <c r="AP268" s="7"/>
      <c r="AQ268" s="7"/>
    </row>
    <row r="269" spans="1:43" ht="12.75">
      <c r="A269" s="2"/>
      <c r="B269" s="6"/>
      <c r="C269" s="2"/>
      <c r="D269" s="1"/>
      <c r="E269" s="1"/>
      <c r="F269" s="1"/>
      <c r="G269" s="2"/>
      <c r="H269" s="2"/>
      <c r="I269" s="6"/>
      <c r="J269" s="6"/>
      <c r="K269" s="6"/>
      <c r="L269" s="6"/>
      <c r="M269" s="6"/>
      <c r="N269" s="6"/>
      <c r="O269" s="6"/>
      <c r="P269" s="6"/>
      <c r="AC269" s="1"/>
      <c r="AD269" s="1"/>
      <c r="AE269" s="1"/>
      <c r="AO269" s="7"/>
      <c r="AP269" s="7"/>
      <c r="AQ269" s="7"/>
    </row>
    <row r="270" spans="1:43" ht="12.75">
      <c r="A270" s="2"/>
      <c r="B270" s="6"/>
      <c r="C270" s="2"/>
      <c r="D270" s="1"/>
      <c r="E270" s="1"/>
      <c r="F270" s="1"/>
      <c r="G270" s="2"/>
      <c r="H270" s="2"/>
      <c r="I270" s="6"/>
      <c r="J270" s="6"/>
      <c r="K270" s="6"/>
      <c r="L270" s="6"/>
      <c r="M270" s="6"/>
      <c r="N270" s="6"/>
      <c r="O270" s="6"/>
      <c r="P270" s="6"/>
      <c r="AC270" s="1"/>
      <c r="AD270" s="1"/>
      <c r="AE270" s="1"/>
      <c r="AO270" s="7"/>
      <c r="AP270" s="7"/>
      <c r="AQ270" s="7"/>
    </row>
    <row r="271" spans="1:43" ht="12.75">
      <c r="A271" s="2"/>
      <c r="B271" s="6"/>
      <c r="C271" s="2"/>
      <c r="D271" s="1"/>
      <c r="E271" s="1"/>
      <c r="F271" s="1"/>
      <c r="G271" s="2"/>
      <c r="H271" s="2"/>
      <c r="I271" s="6"/>
      <c r="J271" s="6"/>
      <c r="K271" s="6"/>
      <c r="L271" s="6"/>
      <c r="M271" s="6"/>
      <c r="N271" s="6"/>
      <c r="O271" s="6"/>
      <c r="P271" s="6"/>
      <c r="AC271" s="1"/>
      <c r="AD271" s="1"/>
      <c r="AE271" s="1"/>
      <c r="AO271" s="7"/>
      <c r="AP271" s="7"/>
      <c r="AQ271" s="7"/>
    </row>
    <row r="272" spans="1:43" ht="12.75">
      <c r="A272" s="2"/>
      <c r="B272" s="6"/>
      <c r="C272" s="2"/>
      <c r="D272" s="1"/>
      <c r="E272" s="1"/>
      <c r="F272" s="1"/>
      <c r="G272" s="2"/>
      <c r="H272" s="2"/>
      <c r="I272" s="6"/>
      <c r="J272" s="6"/>
      <c r="K272" s="6"/>
      <c r="L272" s="6"/>
      <c r="M272" s="6"/>
      <c r="N272" s="6"/>
      <c r="O272" s="6"/>
      <c r="P272" s="6"/>
      <c r="AC272" s="1"/>
      <c r="AD272" s="1"/>
      <c r="AE272" s="1"/>
      <c r="AO272" s="7"/>
      <c r="AP272" s="7"/>
      <c r="AQ272" s="7"/>
    </row>
    <row r="273" spans="1:43" ht="12.75">
      <c r="A273" s="2"/>
      <c r="B273" s="6"/>
      <c r="C273" s="2"/>
      <c r="D273" s="1"/>
      <c r="E273" s="1"/>
      <c r="F273" s="1"/>
      <c r="G273" s="2"/>
      <c r="H273" s="2"/>
      <c r="I273" s="6"/>
      <c r="J273" s="6"/>
      <c r="K273" s="6"/>
      <c r="L273" s="6"/>
      <c r="M273" s="6"/>
      <c r="N273" s="6"/>
      <c r="O273" s="6"/>
      <c r="P273" s="6"/>
      <c r="AC273" s="1"/>
      <c r="AD273" s="1"/>
      <c r="AE273" s="1"/>
      <c r="AO273" s="7"/>
      <c r="AP273" s="7"/>
      <c r="AQ273" s="7"/>
    </row>
    <row r="274" spans="1:43" ht="12.75">
      <c r="A274" s="2"/>
      <c r="B274" s="6"/>
      <c r="C274" s="2"/>
      <c r="D274" s="1"/>
      <c r="E274" s="1"/>
      <c r="F274" s="1"/>
      <c r="G274" s="2"/>
      <c r="H274" s="2"/>
      <c r="I274" s="6"/>
      <c r="J274" s="6"/>
      <c r="K274" s="6"/>
      <c r="L274" s="6"/>
      <c r="M274" s="6"/>
      <c r="N274" s="6"/>
      <c r="O274" s="6"/>
      <c r="P274" s="6"/>
      <c r="AC274" s="1"/>
      <c r="AD274" s="1"/>
      <c r="AE274" s="1"/>
      <c r="AO274" s="7"/>
      <c r="AP274" s="7"/>
      <c r="AQ274" s="7"/>
    </row>
    <row r="275" spans="1:43" ht="12.75">
      <c r="A275" s="2"/>
      <c r="B275" s="6"/>
      <c r="C275" s="2"/>
      <c r="D275" s="1"/>
      <c r="E275" s="1"/>
      <c r="F275" s="1"/>
      <c r="G275" s="2"/>
      <c r="H275" s="2"/>
      <c r="I275" s="6"/>
      <c r="J275" s="6"/>
      <c r="K275" s="6"/>
      <c r="L275" s="6"/>
      <c r="M275" s="6"/>
      <c r="N275" s="6"/>
      <c r="O275" s="6"/>
      <c r="P275" s="6"/>
      <c r="AC275" s="1"/>
      <c r="AD275" s="1"/>
      <c r="AE275" s="1"/>
      <c r="AO275" s="7"/>
      <c r="AP275" s="7"/>
      <c r="AQ275" s="7"/>
    </row>
    <row r="276" spans="1:43" ht="12.75">
      <c r="A276" s="2"/>
      <c r="B276" s="6"/>
      <c r="C276" s="2"/>
      <c r="D276" s="1"/>
      <c r="E276" s="1"/>
      <c r="F276" s="1"/>
      <c r="G276" s="2"/>
      <c r="H276" s="2"/>
      <c r="I276" s="6"/>
      <c r="J276" s="6"/>
      <c r="K276" s="6"/>
      <c r="L276" s="6"/>
      <c r="M276" s="6"/>
      <c r="N276" s="6"/>
      <c r="O276" s="6"/>
      <c r="P276" s="6"/>
      <c r="AC276" s="1"/>
      <c r="AD276" s="1"/>
      <c r="AE276" s="1"/>
      <c r="AO276" s="7"/>
      <c r="AP276" s="7"/>
      <c r="AQ276" s="7"/>
    </row>
    <row r="277" spans="1:43" ht="12.75">
      <c r="A277" s="2"/>
      <c r="B277" s="6"/>
      <c r="C277" s="2"/>
      <c r="D277" s="1"/>
      <c r="E277" s="1"/>
      <c r="F277" s="1"/>
      <c r="G277" s="2"/>
      <c r="H277" s="2"/>
      <c r="I277" s="6"/>
      <c r="J277" s="6"/>
      <c r="K277" s="6"/>
      <c r="L277" s="6"/>
      <c r="M277" s="6"/>
      <c r="N277" s="6"/>
      <c r="O277" s="6"/>
      <c r="P277" s="6"/>
      <c r="AC277" s="1"/>
      <c r="AD277" s="1"/>
      <c r="AE277" s="1"/>
      <c r="AO277" s="7"/>
      <c r="AP277" s="7"/>
      <c r="AQ277" s="7"/>
    </row>
    <row r="278" spans="1:43" ht="12.75">
      <c r="A278" s="2"/>
      <c r="B278" s="6"/>
      <c r="C278" s="2"/>
      <c r="D278" s="1"/>
      <c r="E278" s="1"/>
      <c r="F278" s="1"/>
      <c r="G278" s="2"/>
      <c r="H278" s="2"/>
      <c r="I278" s="6"/>
      <c r="J278" s="6"/>
      <c r="K278" s="6"/>
      <c r="L278" s="6"/>
      <c r="M278" s="6"/>
      <c r="N278" s="6"/>
      <c r="O278" s="6"/>
      <c r="P278" s="6"/>
      <c r="AC278" s="1"/>
      <c r="AD278" s="1"/>
      <c r="AE278" s="1"/>
      <c r="AO278" s="7"/>
      <c r="AP278" s="7"/>
      <c r="AQ278" s="7"/>
    </row>
    <row r="279" spans="1:43" ht="12.75">
      <c r="A279" s="2"/>
      <c r="B279" s="6"/>
      <c r="C279" s="2"/>
      <c r="D279" s="1"/>
      <c r="E279" s="1"/>
      <c r="F279" s="1"/>
      <c r="G279" s="2"/>
      <c r="H279" s="2"/>
      <c r="I279" s="6"/>
      <c r="J279" s="6"/>
      <c r="K279" s="6"/>
      <c r="L279" s="6"/>
      <c r="M279" s="6"/>
      <c r="N279" s="6"/>
      <c r="O279" s="6"/>
      <c r="P279" s="6"/>
      <c r="AC279" s="1"/>
      <c r="AD279" s="1"/>
      <c r="AE279" s="1"/>
      <c r="AO279" s="7"/>
      <c r="AP279" s="7"/>
      <c r="AQ279" s="7"/>
    </row>
    <row r="280" spans="1:43" ht="12.75">
      <c r="A280" s="2"/>
      <c r="B280" s="6"/>
      <c r="C280" s="2"/>
      <c r="D280" s="1"/>
      <c r="E280" s="1"/>
      <c r="F280" s="1"/>
      <c r="G280" s="2"/>
      <c r="H280" s="2"/>
      <c r="I280" s="6"/>
      <c r="J280" s="6"/>
      <c r="K280" s="6"/>
      <c r="L280" s="6"/>
      <c r="M280" s="6"/>
      <c r="N280" s="6"/>
      <c r="O280" s="6"/>
      <c r="P280" s="6"/>
      <c r="AC280" s="1"/>
      <c r="AD280" s="1"/>
      <c r="AE280" s="1"/>
      <c r="AO280" s="7"/>
      <c r="AP280" s="7"/>
      <c r="AQ280" s="7"/>
    </row>
    <row r="281" spans="1:43" ht="12.75">
      <c r="A281" s="2"/>
      <c r="B281" s="6"/>
      <c r="C281" s="2"/>
      <c r="D281" s="1"/>
      <c r="E281" s="1"/>
      <c r="F281" s="1"/>
      <c r="G281" s="2"/>
      <c r="H281" s="2"/>
      <c r="I281" s="6"/>
      <c r="J281" s="6"/>
      <c r="K281" s="6"/>
      <c r="L281" s="6"/>
      <c r="M281" s="6"/>
      <c r="N281" s="6"/>
      <c r="O281" s="6"/>
      <c r="P281" s="6"/>
      <c r="AC281" s="1"/>
      <c r="AD281" s="1"/>
      <c r="AE281" s="1"/>
      <c r="AO281" s="7"/>
      <c r="AP281" s="7"/>
      <c r="AQ281" s="7"/>
    </row>
    <row r="282" spans="1:43" ht="12.75">
      <c r="A282" s="2"/>
      <c r="B282" s="6"/>
      <c r="C282" s="2"/>
      <c r="D282" s="1"/>
      <c r="E282" s="1"/>
      <c r="F282" s="1"/>
      <c r="G282" s="2"/>
      <c r="H282" s="2"/>
      <c r="I282" s="6"/>
      <c r="J282" s="6"/>
      <c r="K282" s="6"/>
      <c r="L282" s="6"/>
      <c r="M282" s="6"/>
      <c r="N282" s="6"/>
      <c r="O282" s="6"/>
      <c r="P282" s="6"/>
      <c r="AC282" s="1"/>
      <c r="AD282" s="1"/>
      <c r="AE282" s="1"/>
      <c r="AO282" s="7"/>
      <c r="AP282" s="7"/>
      <c r="AQ282" s="7"/>
    </row>
    <row r="283" spans="1:43" ht="12.75">
      <c r="A283" s="2"/>
      <c r="B283" s="6"/>
      <c r="C283" s="2"/>
      <c r="D283" s="1"/>
      <c r="E283" s="1"/>
      <c r="F283" s="1"/>
      <c r="G283" s="2"/>
      <c r="H283" s="2"/>
      <c r="I283" s="6"/>
      <c r="J283" s="6"/>
      <c r="K283" s="6"/>
      <c r="L283" s="6"/>
      <c r="M283" s="6"/>
      <c r="N283" s="6"/>
      <c r="O283" s="6"/>
      <c r="P283" s="6"/>
      <c r="AC283" s="1"/>
      <c r="AD283" s="1"/>
      <c r="AE283" s="1"/>
      <c r="AO283" s="7"/>
      <c r="AP283" s="7"/>
      <c r="AQ283" s="7"/>
    </row>
    <row r="284" spans="1:43" ht="12.75">
      <c r="A284" s="2"/>
      <c r="B284" s="6"/>
      <c r="C284" s="2"/>
      <c r="D284" s="1"/>
      <c r="E284" s="1"/>
      <c r="F284" s="1"/>
      <c r="G284" s="2"/>
      <c r="H284" s="2"/>
      <c r="I284" s="6"/>
      <c r="J284" s="6"/>
      <c r="K284" s="6"/>
      <c r="L284" s="6"/>
      <c r="M284" s="6"/>
      <c r="N284" s="6"/>
      <c r="O284" s="6"/>
      <c r="P284" s="6"/>
      <c r="AC284" s="1"/>
      <c r="AD284" s="1"/>
      <c r="AE284" s="1"/>
      <c r="AO284" s="7"/>
      <c r="AP284" s="7"/>
      <c r="AQ284" s="7"/>
    </row>
    <row r="285" spans="1:43" ht="12.75">
      <c r="A285" s="2"/>
      <c r="B285" s="6"/>
      <c r="C285" s="2"/>
      <c r="D285" s="1"/>
      <c r="E285" s="1"/>
      <c r="F285" s="1"/>
      <c r="G285" s="2"/>
      <c r="H285" s="2"/>
      <c r="I285" s="6"/>
      <c r="J285" s="6"/>
      <c r="K285" s="6"/>
      <c r="L285" s="6"/>
      <c r="M285" s="6"/>
      <c r="N285" s="6"/>
      <c r="O285" s="6"/>
      <c r="P285" s="6"/>
      <c r="AC285" s="1"/>
      <c r="AD285" s="1"/>
      <c r="AE285" s="1"/>
      <c r="AO285" s="7"/>
      <c r="AP285" s="7"/>
      <c r="AQ285" s="7"/>
    </row>
    <row r="286" spans="1:43" ht="12.75">
      <c r="A286" s="2"/>
      <c r="B286" s="6"/>
      <c r="C286" s="2"/>
      <c r="D286" s="1"/>
      <c r="E286" s="1"/>
      <c r="F286" s="1"/>
      <c r="G286" s="2"/>
      <c r="H286" s="2"/>
      <c r="I286" s="6"/>
      <c r="J286" s="6"/>
      <c r="K286" s="6"/>
      <c r="L286" s="6"/>
      <c r="M286" s="6"/>
      <c r="N286" s="6"/>
      <c r="O286" s="6"/>
      <c r="P286" s="6"/>
      <c r="AC286" s="1"/>
      <c r="AD286" s="1"/>
      <c r="AE286" s="1"/>
      <c r="AO286" s="7"/>
      <c r="AP286" s="7"/>
      <c r="AQ286" s="7"/>
    </row>
    <row r="287" spans="1:43" ht="12.75">
      <c r="A287" s="2"/>
      <c r="B287" s="6"/>
      <c r="C287" s="2"/>
      <c r="D287" s="1"/>
      <c r="E287" s="1"/>
      <c r="F287" s="1"/>
      <c r="G287" s="2"/>
      <c r="H287" s="2"/>
      <c r="I287" s="6"/>
      <c r="J287" s="6"/>
      <c r="K287" s="6"/>
      <c r="L287" s="6"/>
      <c r="M287" s="6"/>
      <c r="N287" s="6"/>
      <c r="O287" s="6"/>
      <c r="P287" s="6"/>
      <c r="AC287" s="1"/>
      <c r="AD287" s="1"/>
      <c r="AE287" s="1"/>
      <c r="AO287" s="7"/>
      <c r="AP287" s="7"/>
      <c r="AQ287" s="7"/>
    </row>
    <row r="288" spans="1:43" ht="12.75">
      <c r="A288" s="2"/>
      <c r="B288" s="6"/>
      <c r="C288" s="2"/>
      <c r="D288" s="1"/>
      <c r="E288" s="1"/>
      <c r="F288" s="1"/>
      <c r="G288" s="2"/>
      <c r="H288" s="2"/>
      <c r="I288" s="6"/>
      <c r="J288" s="6"/>
      <c r="K288" s="6"/>
      <c r="L288" s="6"/>
      <c r="M288" s="6"/>
      <c r="N288" s="6"/>
      <c r="O288" s="6"/>
      <c r="P288" s="6"/>
      <c r="AC288" s="1"/>
      <c r="AD288" s="1"/>
      <c r="AE288" s="1"/>
      <c r="AO288" s="7"/>
      <c r="AP288" s="7"/>
      <c r="AQ288" s="7"/>
    </row>
    <row r="289" spans="1:43" ht="12.75">
      <c r="A289" s="2"/>
      <c r="B289" s="6"/>
      <c r="C289" s="2"/>
      <c r="D289" s="1"/>
      <c r="E289" s="1"/>
      <c r="F289" s="1"/>
      <c r="G289" s="2"/>
      <c r="H289" s="2"/>
      <c r="I289" s="6"/>
      <c r="J289" s="6"/>
      <c r="K289" s="6"/>
      <c r="L289" s="6"/>
      <c r="M289" s="6"/>
      <c r="N289" s="6"/>
      <c r="O289" s="6"/>
      <c r="P289" s="6"/>
      <c r="AC289" s="1"/>
      <c r="AD289" s="1"/>
      <c r="AE289" s="1"/>
      <c r="AO289" s="7"/>
      <c r="AP289" s="7"/>
      <c r="AQ289" s="7"/>
    </row>
    <row r="290" spans="1:43" ht="12.75">
      <c r="A290" s="2"/>
      <c r="B290" s="6"/>
      <c r="C290" s="2"/>
      <c r="D290" s="1"/>
      <c r="E290" s="1"/>
      <c r="F290" s="1"/>
      <c r="G290" s="2"/>
      <c r="H290" s="2"/>
      <c r="I290" s="6"/>
      <c r="J290" s="6"/>
      <c r="K290" s="6"/>
      <c r="L290" s="6"/>
      <c r="M290" s="6"/>
      <c r="N290" s="6"/>
      <c r="O290" s="6"/>
      <c r="P290" s="6"/>
      <c r="AC290" s="1"/>
      <c r="AD290" s="1"/>
      <c r="AE290" s="1"/>
      <c r="AO290" s="7"/>
      <c r="AP290" s="7"/>
      <c r="AQ290" s="7"/>
    </row>
    <row r="291" spans="1:43" ht="12.75">
      <c r="A291" s="2"/>
      <c r="B291" s="6"/>
      <c r="C291" s="2"/>
      <c r="D291" s="1"/>
      <c r="E291" s="1"/>
      <c r="F291" s="1"/>
      <c r="G291" s="2"/>
      <c r="H291" s="2"/>
      <c r="I291" s="6"/>
      <c r="J291" s="6"/>
      <c r="K291" s="6"/>
      <c r="L291" s="6"/>
      <c r="M291" s="6"/>
      <c r="N291" s="6"/>
      <c r="O291" s="6"/>
      <c r="P291" s="6"/>
      <c r="AC291" s="1"/>
      <c r="AD291" s="1"/>
      <c r="AE291" s="1"/>
      <c r="AO291" s="7"/>
      <c r="AP291" s="7"/>
      <c r="AQ291" s="7"/>
    </row>
    <row r="292" spans="1:43" ht="12.75">
      <c r="A292" s="2"/>
      <c r="B292" s="6"/>
      <c r="C292" s="2"/>
      <c r="D292" s="1"/>
      <c r="E292" s="1"/>
      <c r="F292" s="1"/>
      <c r="G292" s="2"/>
      <c r="H292" s="2"/>
      <c r="I292" s="6"/>
      <c r="J292" s="6"/>
      <c r="K292" s="6"/>
      <c r="L292" s="6"/>
      <c r="M292" s="6"/>
      <c r="N292" s="6"/>
      <c r="O292" s="6"/>
      <c r="P292" s="6"/>
      <c r="AC292" s="1"/>
      <c r="AD292" s="1"/>
      <c r="AE292" s="1"/>
      <c r="AO292" s="7"/>
      <c r="AP292" s="7"/>
      <c r="AQ292" s="7"/>
    </row>
    <row r="293" spans="1:43" ht="12.75">
      <c r="A293" s="2"/>
      <c r="B293" s="6"/>
      <c r="C293" s="2"/>
      <c r="D293" s="1"/>
      <c r="E293" s="1"/>
      <c r="F293" s="1"/>
      <c r="G293" s="2"/>
      <c r="H293" s="2"/>
      <c r="I293" s="6"/>
      <c r="J293" s="6"/>
      <c r="K293" s="6"/>
      <c r="L293" s="6"/>
      <c r="M293" s="6"/>
      <c r="N293" s="6"/>
      <c r="O293" s="6"/>
      <c r="P293" s="6"/>
      <c r="AC293" s="1"/>
      <c r="AD293" s="1"/>
      <c r="AE293" s="1"/>
      <c r="AO293" s="7"/>
      <c r="AP293" s="7"/>
      <c r="AQ293" s="7"/>
    </row>
    <row r="294" spans="1:43" ht="12.75">
      <c r="A294" s="2"/>
      <c r="B294" s="6"/>
      <c r="C294" s="2"/>
      <c r="D294" s="1"/>
      <c r="E294" s="1"/>
      <c r="F294" s="1"/>
      <c r="G294" s="2"/>
      <c r="H294" s="2"/>
      <c r="I294" s="6"/>
      <c r="J294" s="6"/>
      <c r="K294" s="6"/>
      <c r="L294" s="6"/>
      <c r="M294" s="6"/>
      <c r="N294" s="6"/>
      <c r="O294" s="6"/>
      <c r="P294" s="6"/>
      <c r="AC294" s="1"/>
      <c r="AD294" s="1"/>
      <c r="AE294" s="1"/>
      <c r="AO294" s="7"/>
      <c r="AP294" s="7"/>
      <c r="AQ294" s="7"/>
    </row>
    <row r="295" spans="1:43" ht="12.75">
      <c r="A295" s="2"/>
      <c r="B295" s="6"/>
      <c r="C295" s="2"/>
      <c r="D295" s="1"/>
      <c r="E295" s="1"/>
      <c r="F295" s="1"/>
      <c r="G295" s="2"/>
      <c r="H295" s="2"/>
      <c r="I295" s="6"/>
      <c r="J295" s="6"/>
      <c r="K295" s="6"/>
      <c r="L295" s="6"/>
      <c r="M295" s="6"/>
      <c r="N295" s="6"/>
      <c r="O295" s="6"/>
      <c r="P295" s="6"/>
      <c r="AC295" s="1"/>
      <c r="AD295" s="1"/>
      <c r="AE295" s="1"/>
      <c r="AO295" s="7"/>
      <c r="AP295" s="7"/>
      <c r="AQ295" s="7"/>
    </row>
    <row r="296" spans="1:43" ht="12.75">
      <c r="A296" s="2"/>
      <c r="B296" s="6"/>
      <c r="C296" s="2"/>
      <c r="D296" s="1"/>
      <c r="E296" s="1"/>
      <c r="F296" s="1"/>
      <c r="G296" s="2"/>
      <c r="H296" s="2"/>
      <c r="I296" s="6"/>
      <c r="J296" s="6"/>
      <c r="K296" s="6"/>
      <c r="L296" s="6"/>
      <c r="M296" s="6"/>
      <c r="N296" s="6"/>
      <c r="O296" s="6"/>
      <c r="P296" s="6"/>
      <c r="AC296" s="1"/>
      <c r="AD296" s="1"/>
      <c r="AE296" s="1"/>
      <c r="AO296" s="7"/>
      <c r="AP296" s="7"/>
      <c r="AQ296" s="7"/>
    </row>
    <row r="297" spans="1:43" ht="12.75">
      <c r="A297" s="2"/>
      <c r="B297" s="6"/>
      <c r="C297" s="2"/>
      <c r="D297" s="1"/>
      <c r="E297" s="1"/>
      <c r="F297" s="1"/>
      <c r="G297" s="2"/>
      <c r="H297" s="2"/>
      <c r="I297" s="6"/>
      <c r="J297" s="6"/>
      <c r="K297" s="6"/>
      <c r="L297" s="6"/>
      <c r="M297" s="6"/>
      <c r="N297" s="6"/>
      <c r="O297" s="6"/>
      <c r="P297" s="6"/>
      <c r="AC297" s="1"/>
      <c r="AD297" s="1"/>
      <c r="AE297" s="1"/>
      <c r="AO297" s="7"/>
      <c r="AP297" s="7"/>
      <c r="AQ297" s="7"/>
    </row>
    <row r="298" spans="1:43" ht="12.75">
      <c r="A298" s="2"/>
      <c r="B298" s="6"/>
      <c r="C298" s="2"/>
      <c r="D298" s="1"/>
      <c r="E298" s="1"/>
      <c r="F298" s="1"/>
      <c r="G298" s="2"/>
      <c r="H298" s="2"/>
      <c r="I298" s="6"/>
      <c r="J298" s="6"/>
      <c r="K298" s="6"/>
      <c r="L298" s="6"/>
      <c r="M298" s="6"/>
      <c r="N298" s="6"/>
      <c r="O298" s="6"/>
      <c r="P298" s="6"/>
      <c r="AC298" s="1"/>
      <c r="AD298" s="1"/>
      <c r="AE298" s="1"/>
      <c r="AO298" s="7"/>
      <c r="AP298" s="7"/>
      <c r="AQ298" s="7"/>
    </row>
    <row r="299" spans="1:43" ht="12.75">
      <c r="A299" s="2"/>
      <c r="B299" s="6"/>
      <c r="C299" s="2"/>
      <c r="D299" s="1"/>
      <c r="E299" s="1"/>
      <c r="F299" s="1"/>
      <c r="G299" s="2"/>
      <c r="H299" s="2"/>
      <c r="I299" s="6"/>
      <c r="J299" s="6"/>
      <c r="K299" s="6"/>
      <c r="L299" s="6"/>
      <c r="M299" s="6"/>
      <c r="N299" s="6"/>
      <c r="O299" s="6"/>
      <c r="P299" s="6"/>
      <c r="AC299" s="1"/>
      <c r="AD299" s="1"/>
      <c r="AE299" s="1"/>
      <c r="AO299" s="7"/>
      <c r="AP299" s="7"/>
      <c r="AQ299" s="7"/>
    </row>
    <row r="300" spans="1:43" ht="12.75">
      <c r="A300" s="2"/>
      <c r="B300" s="6"/>
      <c r="C300" s="2"/>
      <c r="D300" s="1"/>
      <c r="E300" s="1"/>
      <c r="F300" s="1"/>
      <c r="G300" s="2"/>
      <c r="H300" s="2"/>
      <c r="I300" s="6"/>
      <c r="J300" s="6"/>
      <c r="K300" s="6"/>
      <c r="L300" s="6"/>
      <c r="M300" s="6"/>
      <c r="N300" s="6"/>
      <c r="O300" s="6"/>
      <c r="P300" s="6"/>
      <c r="AC300" s="1"/>
      <c r="AD300" s="1"/>
      <c r="AE300" s="1"/>
      <c r="AO300" s="7"/>
      <c r="AP300" s="7"/>
      <c r="AQ300" s="7"/>
    </row>
    <row r="301" spans="1:43" ht="12.75">
      <c r="A301" s="2"/>
      <c r="B301" s="6"/>
      <c r="C301" s="2"/>
      <c r="D301" s="1"/>
      <c r="E301" s="1"/>
      <c r="F301" s="1"/>
      <c r="G301" s="2"/>
      <c r="H301" s="2"/>
      <c r="I301" s="6"/>
      <c r="J301" s="6"/>
      <c r="K301" s="6"/>
      <c r="L301" s="6"/>
      <c r="M301" s="6"/>
      <c r="N301" s="6"/>
      <c r="O301" s="6"/>
      <c r="P301" s="6"/>
      <c r="AC301" s="1"/>
      <c r="AD301" s="1"/>
      <c r="AE301" s="1"/>
      <c r="AO301" s="7"/>
      <c r="AP301" s="7"/>
      <c r="AQ301" s="7"/>
    </row>
    <row r="302" spans="1:43" ht="12.75">
      <c r="A302" s="2"/>
      <c r="B302" s="6"/>
      <c r="C302" s="2"/>
      <c r="D302" s="1"/>
      <c r="E302" s="1"/>
      <c r="F302" s="1"/>
      <c r="G302" s="2"/>
      <c r="H302" s="2"/>
      <c r="I302" s="6"/>
      <c r="J302" s="6"/>
      <c r="K302" s="6"/>
      <c r="L302" s="6"/>
      <c r="M302" s="6"/>
      <c r="N302" s="6"/>
      <c r="O302" s="6"/>
      <c r="P302" s="6"/>
      <c r="AC302" s="1"/>
      <c r="AD302" s="1"/>
      <c r="AE302" s="1"/>
      <c r="AO302" s="7"/>
      <c r="AP302" s="7"/>
      <c r="AQ302" s="7"/>
    </row>
    <row r="303" spans="1:43" ht="12.75">
      <c r="A303" s="2"/>
      <c r="B303" s="6"/>
      <c r="C303" s="2"/>
      <c r="D303" s="1"/>
      <c r="E303" s="1"/>
      <c r="F303" s="1"/>
      <c r="G303" s="2"/>
      <c r="H303" s="2"/>
      <c r="I303" s="6"/>
      <c r="J303" s="6"/>
      <c r="K303" s="6"/>
      <c r="L303" s="6"/>
      <c r="M303" s="6"/>
      <c r="N303" s="6"/>
      <c r="O303" s="6"/>
      <c r="P303" s="6"/>
      <c r="AC303" s="1"/>
      <c r="AD303" s="1"/>
      <c r="AE303" s="1"/>
      <c r="AO303" s="7"/>
      <c r="AP303" s="7"/>
      <c r="AQ303" s="7"/>
    </row>
    <row r="304" spans="1:43" ht="12.75">
      <c r="A304" s="2"/>
      <c r="B304" s="6"/>
      <c r="C304" s="2"/>
      <c r="D304" s="1"/>
      <c r="E304" s="1"/>
      <c r="F304" s="1"/>
      <c r="G304" s="2"/>
      <c r="H304" s="2"/>
      <c r="I304" s="6"/>
      <c r="J304" s="6"/>
      <c r="K304" s="6"/>
      <c r="L304" s="6"/>
      <c r="M304" s="6"/>
      <c r="N304" s="6"/>
      <c r="O304" s="6"/>
      <c r="P304" s="6"/>
      <c r="AC304" s="1"/>
      <c r="AD304" s="1"/>
      <c r="AE304" s="1"/>
      <c r="AO304" s="7"/>
      <c r="AP304" s="7"/>
      <c r="AQ304" s="7"/>
    </row>
    <row r="305" spans="1:43" ht="12.75">
      <c r="A305" s="2"/>
      <c r="B305" s="6"/>
      <c r="C305" s="2"/>
      <c r="D305" s="1"/>
      <c r="E305" s="1"/>
      <c r="F305" s="1"/>
      <c r="G305" s="2"/>
      <c r="H305" s="2"/>
      <c r="I305" s="6"/>
      <c r="J305" s="6"/>
      <c r="K305" s="6"/>
      <c r="L305" s="6"/>
      <c r="M305" s="6"/>
      <c r="N305" s="6"/>
      <c r="O305" s="6"/>
      <c r="P305" s="6"/>
      <c r="AC305" s="1"/>
      <c r="AD305" s="1"/>
      <c r="AE305" s="1"/>
      <c r="AO305" s="7"/>
      <c r="AP305" s="7"/>
      <c r="AQ305" s="7"/>
    </row>
    <row r="306" spans="1:43" ht="12.75">
      <c r="A306" s="2"/>
      <c r="B306" s="6"/>
      <c r="C306" s="2"/>
      <c r="D306" s="1"/>
      <c r="E306" s="1"/>
      <c r="F306" s="1"/>
      <c r="G306" s="2"/>
      <c r="H306" s="2"/>
      <c r="I306" s="6"/>
      <c r="J306" s="6"/>
      <c r="K306" s="6"/>
      <c r="L306" s="6"/>
      <c r="M306" s="6"/>
      <c r="N306" s="6"/>
      <c r="O306" s="6"/>
      <c r="P306" s="6"/>
      <c r="AC306" s="1"/>
      <c r="AD306" s="1"/>
      <c r="AE306" s="1"/>
      <c r="AO306" s="7"/>
      <c r="AP306" s="7"/>
      <c r="AQ306" s="7"/>
    </row>
    <row r="307" spans="1:43" ht="12.75">
      <c r="A307" s="2"/>
      <c r="B307" s="6"/>
      <c r="C307" s="2"/>
      <c r="D307" s="1"/>
      <c r="E307" s="1"/>
      <c r="F307" s="1"/>
      <c r="G307" s="2"/>
      <c r="H307" s="2"/>
      <c r="I307" s="6"/>
      <c r="J307" s="6"/>
      <c r="K307" s="6"/>
      <c r="L307" s="6"/>
      <c r="M307" s="6"/>
      <c r="N307" s="6"/>
      <c r="O307" s="6"/>
      <c r="P307" s="6"/>
      <c r="AC307" s="1"/>
      <c r="AD307" s="1"/>
      <c r="AE307" s="1"/>
      <c r="AO307" s="7"/>
      <c r="AP307" s="7"/>
      <c r="AQ307" s="7"/>
    </row>
    <row r="308" spans="1:43" ht="12.75">
      <c r="A308" s="2"/>
      <c r="B308" s="6"/>
      <c r="C308" s="2"/>
      <c r="D308" s="1"/>
      <c r="E308" s="1"/>
      <c r="F308" s="1"/>
      <c r="G308" s="2"/>
      <c r="H308" s="2"/>
      <c r="I308" s="6"/>
      <c r="J308" s="6"/>
      <c r="K308" s="6"/>
      <c r="L308" s="6"/>
      <c r="M308" s="6"/>
      <c r="N308" s="6"/>
      <c r="O308" s="6"/>
      <c r="P308" s="6"/>
      <c r="AC308" s="1"/>
      <c r="AD308" s="1"/>
      <c r="AE308" s="1"/>
      <c r="AO308" s="7"/>
      <c r="AP308" s="7"/>
      <c r="AQ308" s="7"/>
    </row>
    <row r="309" spans="1:43" ht="12.75">
      <c r="A309" s="2"/>
      <c r="B309" s="6"/>
      <c r="C309" s="2"/>
      <c r="D309" s="1"/>
      <c r="E309" s="1"/>
      <c r="F309" s="1"/>
      <c r="G309" s="2"/>
      <c r="H309" s="2"/>
      <c r="I309" s="6"/>
      <c r="J309" s="6"/>
      <c r="K309" s="6"/>
      <c r="L309" s="6"/>
      <c r="M309" s="6"/>
      <c r="N309" s="6"/>
      <c r="O309" s="6"/>
      <c r="P309" s="6"/>
      <c r="AC309" s="1"/>
      <c r="AD309" s="1"/>
      <c r="AE309" s="1"/>
      <c r="AO309" s="7"/>
      <c r="AP309" s="7"/>
      <c r="AQ309" s="7"/>
    </row>
    <row r="310" spans="1:43" ht="12.75">
      <c r="A310" s="2"/>
      <c r="B310" s="6"/>
      <c r="C310" s="2"/>
      <c r="D310" s="1"/>
      <c r="E310" s="1"/>
      <c r="F310" s="1"/>
      <c r="G310" s="2"/>
      <c r="H310" s="2"/>
      <c r="I310" s="6"/>
      <c r="J310" s="6"/>
      <c r="K310" s="6"/>
      <c r="L310" s="6"/>
      <c r="M310" s="6"/>
      <c r="N310" s="6"/>
      <c r="O310" s="6"/>
      <c r="P310" s="6"/>
      <c r="AC310" s="1"/>
      <c r="AD310" s="1"/>
      <c r="AE310" s="1"/>
      <c r="AO310" s="7"/>
      <c r="AP310" s="7"/>
      <c r="AQ310" s="7"/>
    </row>
    <row r="311" spans="1:43" ht="12.75">
      <c r="A311" s="2"/>
      <c r="B311" s="6"/>
      <c r="C311" s="2"/>
      <c r="D311" s="1"/>
      <c r="E311" s="1"/>
      <c r="F311" s="1"/>
      <c r="G311" s="2"/>
      <c r="H311" s="2"/>
      <c r="I311" s="6"/>
      <c r="J311" s="6"/>
      <c r="K311" s="6"/>
      <c r="L311" s="6"/>
      <c r="M311" s="6"/>
      <c r="N311" s="6"/>
      <c r="O311" s="6"/>
      <c r="P311" s="6"/>
      <c r="AC311" s="1"/>
      <c r="AD311" s="1"/>
      <c r="AE311" s="1"/>
      <c r="AO311" s="7"/>
      <c r="AP311" s="7"/>
      <c r="AQ311" s="7"/>
    </row>
    <row r="312" spans="1:43" ht="12.75">
      <c r="A312" s="2"/>
      <c r="B312" s="6"/>
      <c r="C312" s="2"/>
      <c r="D312" s="1"/>
      <c r="E312" s="1"/>
      <c r="F312" s="1"/>
      <c r="G312" s="2"/>
      <c r="H312" s="2"/>
      <c r="I312" s="6"/>
      <c r="J312" s="6"/>
      <c r="K312" s="6"/>
      <c r="L312" s="6"/>
      <c r="M312" s="6"/>
      <c r="N312" s="6"/>
      <c r="O312" s="6"/>
      <c r="P312" s="6"/>
      <c r="AC312" s="1"/>
      <c r="AD312" s="1"/>
      <c r="AE312" s="1"/>
      <c r="AO312" s="7"/>
      <c r="AP312" s="7"/>
      <c r="AQ312" s="7"/>
    </row>
    <row r="313" spans="1:43" ht="12.75">
      <c r="A313" s="2"/>
      <c r="B313" s="6"/>
      <c r="C313" s="2"/>
      <c r="D313" s="1"/>
      <c r="E313" s="1"/>
      <c r="F313" s="1"/>
      <c r="G313" s="2"/>
      <c r="H313" s="2"/>
      <c r="I313" s="6"/>
      <c r="J313" s="6"/>
      <c r="K313" s="6"/>
      <c r="L313" s="6"/>
      <c r="M313" s="6"/>
      <c r="N313" s="6"/>
      <c r="O313" s="6"/>
      <c r="P313" s="6"/>
      <c r="AC313" s="1"/>
      <c r="AD313" s="1"/>
      <c r="AE313" s="1"/>
      <c r="AO313" s="7"/>
      <c r="AP313" s="7"/>
      <c r="AQ313" s="7"/>
    </row>
    <row r="314" spans="1:43" ht="12.75">
      <c r="A314" s="2"/>
      <c r="B314" s="6"/>
      <c r="C314" s="2"/>
      <c r="D314" s="1"/>
      <c r="E314" s="1"/>
      <c r="F314" s="1"/>
      <c r="G314" s="2"/>
      <c r="H314" s="2"/>
      <c r="I314" s="6"/>
      <c r="J314" s="6"/>
      <c r="K314" s="6"/>
      <c r="L314" s="6"/>
      <c r="M314" s="6"/>
      <c r="N314" s="6"/>
      <c r="O314" s="6"/>
      <c r="P314" s="6"/>
      <c r="AC314" s="1"/>
      <c r="AD314" s="1"/>
      <c r="AE314" s="1"/>
      <c r="AO314" s="7"/>
      <c r="AP314" s="7"/>
      <c r="AQ314" s="7"/>
    </row>
    <row r="315" spans="1:43" ht="12.75">
      <c r="A315" s="2"/>
      <c r="B315" s="6"/>
      <c r="C315" s="2"/>
      <c r="D315" s="1"/>
      <c r="E315" s="1"/>
      <c r="F315" s="1"/>
      <c r="G315" s="2"/>
      <c r="H315" s="2"/>
      <c r="I315" s="6"/>
      <c r="J315" s="6"/>
      <c r="K315" s="6"/>
      <c r="L315" s="6"/>
      <c r="M315" s="6"/>
      <c r="N315" s="6"/>
      <c r="O315" s="6"/>
      <c r="P315" s="6"/>
      <c r="AC315" s="1"/>
      <c r="AD315" s="1"/>
      <c r="AE315" s="1"/>
      <c r="AO315" s="7"/>
      <c r="AP315" s="7"/>
      <c r="AQ315" s="7"/>
    </row>
    <row r="316" spans="1:43" ht="12.75">
      <c r="A316" s="2"/>
      <c r="B316" s="6"/>
      <c r="C316" s="2"/>
      <c r="D316" s="1"/>
      <c r="E316" s="1"/>
      <c r="F316" s="1"/>
      <c r="G316" s="2"/>
      <c r="H316" s="2"/>
      <c r="I316" s="6"/>
      <c r="J316" s="6"/>
      <c r="K316" s="6"/>
      <c r="L316" s="6"/>
      <c r="M316" s="6"/>
      <c r="N316" s="6"/>
      <c r="O316" s="6"/>
      <c r="P316" s="6"/>
      <c r="AC316" s="1"/>
      <c r="AD316" s="1"/>
      <c r="AE316" s="1"/>
      <c r="AO316" s="7"/>
      <c r="AP316" s="7"/>
      <c r="AQ316" s="7"/>
    </row>
    <row r="317" spans="1:43" ht="12.75">
      <c r="A317" s="2"/>
      <c r="B317" s="6"/>
      <c r="C317" s="2"/>
      <c r="D317" s="1"/>
      <c r="E317" s="1"/>
      <c r="F317" s="1"/>
      <c r="G317" s="2"/>
      <c r="H317" s="2"/>
      <c r="I317" s="6"/>
      <c r="J317" s="6"/>
      <c r="K317" s="6"/>
      <c r="L317" s="6"/>
      <c r="M317" s="6"/>
      <c r="N317" s="6"/>
      <c r="O317" s="6"/>
      <c r="P317" s="6"/>
      <c r="AC317" s="1"/>
      <c r="AD317" s="1"/>
      <c r="AE317" s="1"/>
      <c r="AO317" s="7"/>
      <c r="AP317" s="7"/>
      <c r="AQ317" s="7"/>
    </row>
    <row r="318" spans="1:43" ht="12.75">
      <c r="A318" s="2"/>
      <c r="B318" s="6"/>
      <c r="C318" s="2"/>
      <c r="D318" s="1"/>
      <c r="E318" s="1"/>
      <c r="F318" s="1"/>
      <c r="G318" s="2"/>
      <c r="H318" s="2"/>
      <c r="I318" s="6"/>
      <c r="J318" s="6"/>
      <c r="K318" s="6"/>
      <c r="L318" s="6"/>
      <c r="M318" s="6"/>
      <c r="N318" s="6"/>
      <c r="O318" s="6"/>
      <c r="P318" s="6"/>
      <c r="AC318" s="1"/>
      <c r="AD318" s="1"/>
      <c r="AE318" s="1"/>
      <c r="AO318" s="7"/>
      <c r="AP318" s="7"/>
      <c r="AQ318" s="7"/>
    </row>
    <row r="319" spans="1:43" ht="12.75">
      <c r="A319" s="2"/>
      <c r="B319" s="6"/>
      <c r="C319" s="2"/>
      <c r="D319" s="1"/>
      <c r="E319" s="1"/>
      <c r="F319" s="1"/>
      <c r="G319" s="2"/>
      <c r="H319" s="2"/>
      <c r="I319" s="6"/>
      <c r="J319" s="6"/>
      <c r="K319" s="6"/>
      <c r="L319" s="6"/>
      <c r="M319" s="6"/>
      <c r="N319" s="6"/>
      <c r="O319" s="6"/>
      <c r="P319" s="6"/>
      <c r="AC319" s="1"/>
      <c r="AD319" s="1"/>
      <c r="AE319" s="1"/>
      <c r="AO319" s="7"/>
      <c r="AP319" s="7"/>
      <c r="AQ319" s="7"/>
    </row>
    <row r="320" spans="1:43" ht="12.75">
      <c r="A320" s="2"/>
      <c r="B320" s="6"/>
      <c r="C320" s="2"/>
      <c r="D320" s="1"/>
      <c r="E320" s="1"/>
      <c r="F320" s="1"/>
      <c r="G320" s="2"/>
      <c r="H320" s="2"/>
      <c r="I320" s="6"/>
      <c r="J320" s="6"/>
      <c r="K320" s="6"/>
      <c r="L320" s="6"/>
      <c r="M320" s="6"/>
      <c r="N320" s="6"/>
      <c r="O320" s="6"/>
      <c r="P320" s="6"/>
      <c r="AC320" s="1"/>
      <c r="AD320" s="1"/>
      <c r="AE320" s="1"/>
      <c r="AO320" s="7"/>
      <c r="AP320" s="7"/>
      <c r="AQ320" s="7"/>
    </row>
    <row r="321" spans="1:43" ht="12.75">
      <c r="A321" s="2"/>
      <c r="B321" s="6"/>
      <c r="C321" s="2"/>
      <c r="D321" s="1"/>
      <c r="E321" s="1"/>
      <c r="F321" s="1"/>
      <c r="G321" s="2"/>
      <c r="H321" s="2"/>
      <c r="I321" s="6"/>
      <c r="J321" s="6"/>
      <c r="K321" s="6"/>
      <c r="L321" s="6"/>
      <c r="M321" s="6"/>
      <c r="N321" s="6"/>
      <c r="O321" s="6"/>
      <c r="P321" s="6"/>
      <c r="AC321" s="1"/>
      <c r="AD321" s="1"/>
      <c r="AE321" s="1"/>
      <c r="AO321" s="7"/>
      <c r="AP321" s="7"/>
      <c r="AQ321" s="7"/>
    </row>
    <row r="322" spans="1:43" ht="12.75">
      <c r="A322" s="2"/>
      <c r="B322" s="6"/>
      <c r="C322" s="2"/>
      <c r="D322" s="1"/>
      <c r="E322" s="1"/>
      <c r="F322" s="1"/>
      <c r="G322" s="2"/>
      <c r="H322" s="2"/>
      <c r="I322" s="6"/>
      <c r="J322" s="6"/>
      <c r="K322" s="6"/>
      <c r="L322" s="6"/>
      <c r="M322" s="6"/>
      <c r="N322" s="6"/>
      <c r="O322" s="6"/>
      <c r="P322" s="6"/>
      <c r="AC322" s="1"/>
      <c r="AD322" s="1"/>
      <c r="AE322" s="1"/>
      <c r="AO322" s="7"/>
      <c r="AP322" s="7"/>
      <c r="AQ322" s="7"/>
    </row>
    <row r="323" spans="1:43" ht="12.75">
      <c r="A323" s="2"/>
      <c r="B323" s="6"/>
      <c r="C323" s="2"/>
      <c r="D323" s="1"/>
      <c r="E323" s="1"/>
      <c r="F323" s="1"/>
      <c r="G323" s="2"/>
      <c r="H323" s="2"/>
      <c r="I323" s="6"/>
      <c r="J323" s="6"/>
      <c r="K323" s="6"/>
      <c r="L323" s="6"/>
      <c r="M323" s="6"/>
      <c r="N323" s="6"/>
      <c r="O323" s="6"/>
      <c r="P323" s="6"/>
      <c r="AC323" s="1"/>
      <c r="AD323" s="1"/>
      <c r="AE323" s="1"/>
      <c r="AO323" s="7"/>
      <c r="AP323" s="7"/>
      <c r="AQ323" s="7"/>
    </row>
    <row r="324" spans="1:43" ht="12.75">
      <c r="A324" s="2"/>
      <c r="B324" s="6"/>
      <c r="C324" s="2"/>
      <c r="D324" s="1"/>
      <c r="E324" s="1"/>
      <c r="F324" s="1"/>
      <c r="G324" s="2"/>
      <c r="H324" s="2"/>
      <c r="I324" s="6"/>
      <c r="J324" s="6"/>
      <c r="K324" s="6"/>
      <c r="L324" s="6"/>
      <c r="M324" s="6"/>
      <c r="N324" s="6"/>
      <c r="O324" s="6"/>
      <c r="P324" s="6"/>
      <c r="AC324" s="1"/>
      <c r="AD324" s="1"/>
      <c r="AE324" s="1"/>
      <c r="AO324" s="7"/>
      <c r="AP324" s="7"/>
      <c r="AQ324" s="7"/>
    </row>
    <row r="325" spans="1:43" ht="12.75">
      <c r="A325" s="2"/>
      <c r="B325" s="6"/>
      <c r="C325" s="2"/>
      <c r="D325" s="1"/>
      <c r="E325" s="1"/>
      <c r="F325" s="1"/>
      <c r="G325" s="2"/>
      <c r="H325" s="2"/>
      <c r="I325" s="6"/>
      <c r="J325" s="6"/>
      <c r="K325" s="6"/>
      <c r="L325" s="6"/>
      <c r="M325" s="6"/>
      <c r="N325" s="6"/>
      <c r="O325" s="6"/>
      <c r="P325" s="6"/>
      <c r="AC325" s="1"/>
      <c r="AD325" s="1"/>
      <c r="AE325" s="1"/>
      <c r="AO325" s="7"/>
      <c r="AP325" s="7"/>
      <c r="AQ325" s="7"/>
    </row>
    <row r="326" spans="1:43" ht="12.75">
      <c r="A326" s="2"/>
      <c r="B326" s="6"/>
      <c r="C326" s="2"/>
      <c r="D326" s="1"/>
      <c r="E326" s="1"/>
      <c r="F326" s="1"/>
      <c r="G326" s="2"/>
      <c r="H326" s="2"/>
      <c r="I326" s="6"/>
      <c r="J326" s="6"/>
      <c r="K326" s="6"/>
      <c r="L326" s="6"/>
      <c r="M326" s="6"/>
      <c r="N326" s="6"/>
      <c r="O326" s="6"/>
      <c r="P326" s="6"/>
      <c r="AC326" s="1"/>
      <c r="AD326" s="1"/>
      <c r="AE326" s="1"/>
      <c r="AO326" s="7"/>
      <c r="AP326" s="7"/>
      <c r="AQ326" s="7"/>
    </row>
    <row r="327" spans="1:43" ht="12.75">
      <c r="A327" s="2"/>
      <c r="B327" s="6"/>
      <c r="C327" s="2"/>
      <c r="D327" s="1"/>
      <c r="E327" s="1"/>
      <c r="F327" s="1"/>
      <c r="G327" s="2"/>
      <c r="H327" s="2"/>
      <c r="I327" s="6"/>
      <c r="J327" s="6"/>
      <c r="K327" s="6"/>
      <c r="L327" s="6"/>
      <c r="M327" s="6"/>
      <c r="N327" s="6"/>
      <c r="O327" s="6"/>
      <c r="P327" s="6"/>
      <c r="AC327" s="1"/>
      <c r="AD327" s="1"/>
      <c r="AE327" s="1"/>
      <c r="AO327" s="7"/>
      <c r="AP327" s="7"/>
      <c r="AQ327" s="7"/>
    </row>
    <row r="328" spans="1:43" ht="12.75">
      <c r="A328" s="2"/>
      <c r="B328" s="6"/>
      <c r="C328" s="2"/>
      <c r="D328" s="1"/>
      <c r="E328" s="1"/>
      <c r="F328" s="1"/>
      <c r="G328" s="2"/>
      <c r="H328" s="2"/>
      <c r="I328" s="6"/>
      <c r="J328" s="6"/>
      <c r="K328" s="6"/>
      <c r="L328" s="6"/>
      <c r="M328" s="6"/>
      <c r="N328" s="6"/>
      <c r="O328" s="6"/>
      <c r="P328" s="6"/>
      <c r="AC328" s="1"/>
      <c r="AD328" s="1"/>
      <c r="AE328" s="1"/>
      <c r="AO328" s="7"/>
      <c r="AP328" s="7"/>
      <c r="AQ328" s="7"/>
    </row>
    <row r="329" spans="1:43" ht="12.75">
      <c r="A329" s="2"/>
      <c r="B329" s="6"/>
      <c r="C329" s="2"/>
      <c r="D329" s="1"/>
      <c r="E329" s="1"/>
      <c r="F329" s="1"/>
      <c r="G329" s="2"/>
      <c r="H329" s="2"/>
      <c r="I329" s="6"/>
      <c r="J329" s="6"/>
      <c r="K329" s="6"/>
      <c r="L329" s="6"/>
      <c r="M329" s="6"/>
      <c r="N329" s="6"/>
      <c r="O329" s="6"/>
      <c r="P329" s="6"/>
      <c r="AC329" s="1"/>
      <c r="AD329" s="1"/>
      <c r="AE329" s="1"/>
      <c r="AO329" s="7"/>
      <c r="AP329" s="7"/>
      <c r="AQ329" s="7"/>
    </row>
    <row r="330" spans="1:43" ht="12.75">
      <c r="A330" s="2"/>
      <c r="B330" s="6"/>
      <c r="C330" s="2"/>
      <c r="D330" s="1"/>
      <c r="E330" s="1"/>
      <c r="F330" s="1"/>
      <c r="G330" s="2"/>
      <c r="H330" s="2"/>
      <c r="I330" s="6"/>
      <c r="J330" s="6"/>
      <c r="K330" s="6"/>
      <c r="L330" s="6"/>
      <c r="M330" s="6"/>
      <c r="N330" s="6"/>
      <c r="O330" s="6"/>
      <c r="P330" s="6"/>
      <c r="AC330" s="1"/>
      <c r="AD330" s="1"/>
      <c r="AE330" s="1"/>
      <c r="AO330" s="7"/>
      <c r="AP330" s="7"/>
      <c r="AQ330" s="7"/>
    </row>
    <row r="331" spans="1:43" ht="12.75">
      <c r="A331" s="2"/>
      <c r="B331" s="6"/>
      <c r="C331" s="2"/>
      <c r="D331" s="1"/>
      <c r="E331" s="1"/>
      <c r="F331" s="1"/>
      <c r="G331" s="2"/>
      <c r="H331" s="2"/>
      <c r="I331" s="6"/>
      <c r="J331" s="6"/>
      <c r="K331" s="6"/>
      <c r="L331" s="6"/>
      <c r="M331" s="6"/>
      <c r="N331" s="6"/>
      <c r="O331" s="6"/>
      <c r="P331" s="6"/>
      <c r="AC331" s="1"/>
      <c r="AD331" s="1"/>
      <c r="AE331" s="1"/>
      <c r="AO331" s="7"/>
      <c r="AP331" s="7"/>
      <c r="AQ331" s="7"/>
    </row>
    <row r="332" spans="1:43" ht="12.75">
      <c r="A332" s="2"/>
      <c r="B332" s="6"/>
      <c r="C332" s="2"/>
      <c r="D332" s="1"/>
      <c r="E332" s="1"/>
      <c r="F332" s="1"/>
      <c r="G332" s="2"/>
      <c r="H332" s="2"/>
      <c r="I332" s="6"/>
      <c r="J332" s="6"/>
      <c r="K332" s="6"/>
      <c r="L332" s="6"/>
      <c r="M332" s="6"/>
      <c r="N332" s="6"/>
      <c r="O332" s="6"/>
      <c r="P332" s="6"/>
      <c r="AC332" s="1"/>
      <c r="AD332" s="1"/>
      <c r="AE332" s="1"/>
      <c r="AO332" s="7"/>
      <c r="AP332" s="7"/>
      <c r="AQ332" s="7"/>
    </row>
    <row r="333" spans="1:43" ht="12.75">
      <c r="A333" s="2"/>
      <c r="B333" s="6"/>
      <c r="C333" s="2"/>
      <c r="D333" s="1"/>
      <c r="E333" s="1"/>
      <c r="F333" s="1"/>
      <c r="G333" s="2"/>
      <c r="H333" s="2"/>
      <c r="I333" s="6"/>
      <c r="J333" s="6"/>
      <c r="K333" s="6"/>
      <c r="L333" s="6"/>
      <c r="M333" s="6"/>
      <c r="N333" s="6"/>
      <c r="O333" s="6"/>
      <c r="P333" s="6"/>
      <c r="AC333" s="1"/>
      <c r="AD333" s="1"/>
      <c r="AE333" s="1"/>
      <c r="AO333" s="7"/>
      <c r="AP333" s="7"/>
      <c r="AQ333" s="7"/>
    </row>
    <row r="334" spans="1:43" ht="12.75">
      <c r="A334" s="2"/>
      <c r="B334" s="6"/>
      <c r="C334" s="2"/>
      <c r="D334" s="1"/>
      <c r="E334" s="1"/>
      <c r="F334" s="1"/>
      <c r="G334" s="2"/>
      <c r="H334" s="2"/>
      <c r="I334" s="6"/>
      <c r="J334" s="6"/>
      <c r="K334" s="6"/>
      <c r="L334" s="6"/>
      <c r="M334" s="6"/>
      <c r="N334" s="6"/>
      <c r="O334" s="6"/>
      <c r="P334" s="6"/>
      <c r="AC334" s="1"/>
      <c r="AD334" s="1"/>
      <c r="AE334" s="1"/>
      <c r="AO334" s="7"/>
      <c r="AP334" s="7"/>
      <c r="AQ334" s="7"/>
    </row>
    <row r="335" spans="1:43" ht="12.75">
      <c r="A335" s="2"/>
      <c r="B335" s="6"/>
      <c r="C335" s="2"/>
      <c r="D335" s="1"/>
      <c r="E335" s="1"/>
      <c r="F335" s="1"/>
      <c r="G335" s="2"/>
      <c r="H335" s="2"/>
      <c r="I335" s="6"/>
      <c r="J335" s="6"/>
      <c r="K335" s="6"/>
      <c r="L335" s="6"/>
      <c r="M335" s="6"/>
      <c r="N335" s="6"/>
      <c r="O335" s="6"/>
      <c r="P335" s="6"/>
      <c r="AC335" s="1"/>
      <c r="AD335" s="1"/>
      <c r="AE335" s="1"/>
      <c r="AO335" s="7"/>
      <c r="AP335" s="7"/>
      <c r="AQ335" s="7"/>
    </row>
    <row r="336" spans="1:43" ht="12.75">
      <c r="A336" s="2"/>
      <c r="B336" s="6"/>
      <c r="C336" s="2"/>
      <c r="D336" s="1"/>
      <c r="E336" s="1"/>
      <c r="F336" s="1"/>
      <c r="G336" s="2"/>
      <c r="H336" s="2"/>
      <c r="I336" s="6"/>
      <c r="J336" s="6"/>
      <c r="K336" s="6"/>
      <c r="L336" s="6"/>
      <c r="M336" s="6"/>
      <c r="N336" s="6"/>
      <c r="O336" s="6"/>
      <c r="P336" s="6"/>
      <c r="AC336" s="1"/>
      <c r="AD336" s="1"/>
      <c r="AE336" s="1"/>
      <c r="AO336" s="7"/>
      <c r="AP336" s="7"/>
      <c r="AQ336" s="7"/>
    </row>
    <row r="337" spans="1:43" ht="12.75">
      <c r="A337" s="2"/>
      <c r="B337" s="6"/>
      <c r="C337" s="2"/>
      <c r="D337" s="1"/>
      <c r="E337" s="1"/>
      <c r="F337" s="1"/>
      <c r="G337" s="2"/>
      <c r="H337" s="2"/>
      <c r="I337" s="6"/>
      <c r="J337" s="6"/>
      <c r="K337" s="6"/>
      <c r="L337" s="6"/>
      <c r="M337" s="6"/>
      <c r="N337" s="6"/>
      <c r="O337" s="6"/>
      <c r="P337" s="6"/>
      <c r="AC337" s="1"/>
      <c r="AD337" s="1"/>
      <c r="AE337" s="1"/>
      <c r="AO337" s="7"/>
      <c r="AP337" s="7"/>
      <c r="AQ337" s="7"/>
    </row>
    <row r="338" spans="1:43" ht="12.75">
      <c r="A338" s="2"/>
      <c r="B338" s="6"/>
      <c r="C338" s="2"/>
      <c r="D338" s="1"/>
      <c r="E338" s="1"/>
      <c r="F338" s="1"/>
      <c r="G338" s="2"/>
      <c r="H338" s="2"/>
      <c r="I338" s="6"/>
      <c r="J338" s="6"/>
      <c r="K338" s="6"/>
      <c r="L338" s="6"/>
      <c r="M338" s="6"/>
      <c r="N338" s="6"/>
      <c r="O338" s="6"/>
      <c r="P338" s="6"/>
      <c r="AC338" s="1"/>
      <c r="AD338" s="1"/>
      <c r="AE338" s="1"/>
      <c r="AO338" s="7"/>
      <c r="AP338" s="7"/>
      <c r="AQ338" s="7"/>
    </row>
    <row r="339" spans="1:43" ht="12.75">
      <c r="A339" s="2"/>
      <c r="B339" s="6"/>
      <c r="C339" s="2"/>
      <c r="D339" s="1"/>
      <c r="E339" s="1"/>
      <c r="F339" s="1"/>
      <c r="G339" s="2"/>
      <c r="H339" s="2"/>
      <c r="I339" s="6"/>
      <c r="J339" s="6"/>
      <c r="K339" s="6"/>
      <c r="L339" s="6"/>
      <c r="M339" s="6"/>
      <c r="N339" s="6"/>
      <c r="O339" s="6"/>
      <c r="P339" s="6"/>
      <c r="AC339" s="1"/>
      <c r="AD339" s="1"/>
      <c r="AE339" s="1"/>
      <c r="AO339" s="7"/>
      <c r="AP339" s="7"/>
      <c r="AQ339" s="7"/>
    </row>
    <row r="340" spans="1:43" ht="12.75">
      <c r="A340" s="2"/>
      <c r="B340" s="6"/>
      <c r="C340" s="2"/>
      <c r="D340" s="1"/>
      <c r="E340" s="1"/>
      <c r="F340" s="1"/>
      <c r="G340" s="2"/>
      <c r="H340" s="2"/>
      <c r="I340" s="6"/>
      <c r="J340" s="6"/>
      <c r="K340" s="6"/>
      <c r="L340" s="6"/>
      <c r="M340" s="6"/>
      <c r="N340" s="6"/>
      <c r="O340" s="6"/>
      <c r="P340" s="6"/>
      <c r="AC340" s="1"/>
      <c r="AD340" s="1"/>
      <c r="AE340" s="1"/>
      <c r="AO340" s="7"/>
      <c r="AP340" s="7"/>
      <c r="AQ340" s="7"/>
    </row>
    <row r="341" spans="1:43" ht="12.75">
      <c r="A341" s="2"/>
      <c r="B341" s="6"/>
      <c r="C341" s="2"/>
      <c r="D341" s="1"/>
      <c r="E341" s="1"/>
      <c r="F341" s="1"/>
      <c r="G341" s="2"/>
      <c r="H341" s="2"/>
      <c r="I341" s="6"/>
      <c r="J341" s="6"/>
      <c r="K341" s="6"/>
      <c r="L341" s="6"/>
      <c r="M341" s="6"/>
      <c r="N341" s="6"/>
      <c r="O341" s="6"/>
      <c r="P341" s="6"/>
      <c r="AC341" s="1"/>
      <c r="AD341" s="1"/>
      <c r="AE341" s="1"/>
      <c r="AO341" s="7"/>
      <c r="AP341" s="7"/>
      <c r="AQ341" s="7"/>
    </row>
    <row r="342" spans="1:43" ht="12.75">
      <c r="A342" s="2"/>
      <c r="B342" s="6"/>
      <c r="C342" s="2"/>
      <c r="D342" s="1"/>
      <c r="E342" s="1"/>
      <c r="F342" s="1"/>
      <c r="G342" s="2"/>
      <c r="H342" s="2"/>
      <c r="I342" s="6"/>
      <c r="J342" s="6"/>
      <c r="K342" s="6"/>
      <c r="L342" s="6"/>
      <c r="M342" s="6"/>
      <c r="N342" s="6"/>
      <c r="O342" s="6"/>
      <c r="P342" s="6"/>
      <c r="AC342" s="1"/>
      <c r="AD342" s="1"/>
      <c r="AE342" s="1"/>
      <c r="AO342" s="7"/>
      <c r="AP342" s="7"/>
      <c r="AQ342" s="7"/>
    </row>
    <row r="343" spans="1:43" ht="12.75">
      <c r="A343" s="2"/>
      <c r="B343" s="6"/>
      <c r="C343" s="2"/>
      <c r="D343" s="1"/>
      <c r="E343" s="1"/>
      <c r="F343" s="1"/>
      <c r="G343" s="2"/>
      <c r="H343" s="2"/>
      <c r="I343" s="6"/>
      <c r="J343" s="6"/>
      <c r="K343" s="6"/>
      <c r="L343" s="6"/>
      <c r="M343" s="6"/>
      <c r="N343" s="6"/>
      <c r="O343" s="6"/>
      <c r="P343" s="6"/>
      <c r="AC343" s="1"/>
      <c r="AD343" s="1"/>
      <c r="AE343" s="1"/>
      <c r="AO343" s="7"/>
      <c r="AP343" s="7"/>
      <c r="AQ343" s="7"/>
    </row>
    <row r="344" spans="1:43" ht="12.75">
      <c r="A344" s="2"/>
      <c r="B344" s="6"/>
      <c r="C344" s="2"/>
      <c r="D344" s="1"/>
      <c r="E344" s="1"/>
      <c r="F344" s="1"/>
      <c r="G344" s="2"/>
      <c r="H344" s="2"/>
      <c r="I344" s="6"/>
      <c r="J344" s="6"/>
      <c r="K344" s="6"/>
      <c r="L344" s="6"/>
      <c r="M344" s="6"/>
      <c r="N344" s="6"/>
      <c r="O344" s="6"/>
      <c r="P344" s="6"/>
      <c r="AC344" s="1"/>
      <c r="AD344" s="1"/>
      <c r="AE344" s="1"/>
      <c r="AO344" s="7"/>
      <c r="AP344" s="7"/>
      <c r="AQ344" s="7"/>
    </row>
    <row r="345" spans="1:43" ht="12.75">
      <c r="A345" s="2"/>
      <c r="B345" s="6"/>
      <c r="C345" s="2"/>
      <c r="D345" s="1"/>
      <c r="E345" s="1"/>
      <c r="F345" s="1"/>
      <c r="G345" s="2"/>
      <c r="H345" s="2"/>
      <c r="I345" s="6"/>
      <c r="J345" s="6"/>
      <c r="K345" s="6"/>
      <c r="L345" s="6"/>
      <c r="M345" s="6"/>
      <c r="N345" s="6"/>
      <c r="O345" s="6"/>
      <c r="P345" s="6"/>
      <c r="AC345" s="1"/>
      <c r="AD345" s="1"/>
      <c r="AE345" s="1"/>
      <c r="AO345" s="7"/>
      <c r="AP345" s="7"/>
      <c r="AQ345" s="7"/>
    </row>
    <row r="346" spans="1:43" ht="12.75">
      <c r="A346" s="2"/>
      <c r="B346" s="6"/>
      <c r="C346" s="2"/>
      <c r="D346" s="1"/>
      <c r="E346" s="1"/>
      <c r="F346" s="1"/>
      <c r="G346" s="2"/>
      <c r="H346" s="2"/>
      <c r="I346" s="6"/>
      <c r="J346" s="6"/>
      <c r="K346" s="6"/>
      <c r="L346" s="6"/>
      <c r="M346" s="6"/>
      <c r="N346" s="6"/>
      <c r="O346" s="6"/>
      <c r="P346" s="6"/>
      <c r="AC346" s="1"/>
      <c r="AD346" s="1"/>
      <c r="AE346" s="1"/>
      <c r="AO346" s="7"/>
      <c r="AP346" s="7"/>
      <c r="AQ346" s="7"/>
    </row>
    <row r="347" spans="1:43" ht="12.75">
      <c r="A347" s="2"/>
      <c r="B347" s="6"/>
      <c r="C347" s="2"/>
      <c r="D347" s="1"/>
      <c r="E347" s="1"/>
      <c r="F347" s="1"/>
      <c r="G347" s="2"/>
      <c r="H347" s="2"/>
      <c r="I347" s="6"/>
      <c r="J347" s="6"/>
      <c r="K347" s="6"/>
      <c r="L347" s="6"/>
      <c r="M347" s="6"/>
      <c r="N347" s="6"/>
      <c r="O347" s="6"/>
      <c r="P347" s="6"/>
      <c r="AC347" s="1"/>
      <c r="AD347" s="1"/>
      <c r="AE347" s="1"/>
      <c r="AO347" s="7"/>
      <c r="AP347" s="7"/>
      <c r="AQ347" s="7"/>
    </row>
    <row r="348" spans="1:43" ht="12.75">
      <c r="A348" s="2"/>
      <c r="B348" s="6"/>
      <c r="C348" s="2"/>
      <c r="D348" s="1"/>
      <c r="E348" s="1"/>
      <c r="F348" s="1"/>
      <c r="G348" s="2"/>
      <c r="H348" s="2"/>
      <c r="I348" s="6"/>
      <c r="J348" s="6"/>
      <c r="K348" s="6"/>
      <c r="L348" s="6"/>
      <c r="M348" s="6"/>
      <c r="N348" s="6"/>
      <c r="O348" s="6"/>
      <c r="P348" s="6"/>
      <c r="AC348" s="1"/>
      <c r="AD348" s="1"/>
      <c r="AE348" s="1"/>
      <c r="AO348" s="7"/>
      <c r="AP348" s="7"/>
      <c r="AQ348" s="7"/>
    </row>
    <row r="349" spans="1:43" ht="12.75">
      <c r="A349" s="2"/>
      <c r="B349" s="6"/>
      <c r="C349" s="2"/>
      <c r="D349" s="1"/>
      <c r="E349" s="1"/>
      <c r="F349" s="1"/>
      <c r="G349" s="2"/>
      <c r="H349" s="2"/>
      <c r="I349" s="6"/>
      <c r="J349" s="6"/>
      <c r="K349" s="6"/>
      <c r="L349" s="6"/>
      <c r="M349" s="6"/>
      <c r="N349" s="6"/>
      <c r="O349" s="6"/>
      <c r="P349" s="6"/>
      <c r="AC349" s="1"/>
      <c r="AD349" s="1"/>
      <c r="AE349" s="1"/>
      <c r="AO349" s="7"/>
      <c r="AP349" s="7"/>
      <c r="AQ349" s="7"/>
    </row>
    <row r="350" spans="1:43" ht="12.75">
      <c r="A350" s="2"/>
      <c r="B350" s="6"/>
      <c r="C350" s="2"/>
      <c r="D350" s="1"/>
      <c r="E350" s="1"/>
      <c r="F350" s="1"/>
      <c r="G350" s="2"/>
      <c r="H350" s="2"/>
      <c r="I350" s="6"/>
      <c r="J350" s="6"/>
      <c r="K350" s="6"/>
      <c r="L350" s="6"/>
      <c r="M350" s="6"/>
      <c r="N350" s="6"/>
      <c r="O350" s="6"/>
      <c r="P350" s="6"/>
      <c r="AC350" s="1"/>
      <c r="AD350" s="1"/>
      <c r="AE350" s="1"/>
      <c r="AO350" s="7"/>
      <c r="AP350" s="7"/>
      <c r="AQ350" s="7"/>
    </row>
    <row r="351" spans="1:43" ht="12.75">
      <c r="A351" s="2"/>
      <c r="B351" s="6"/>
      <c r="C351" s="2"/>
      <c r="D351" s="1"/>
      <c r="E351" s="1"/>
      <c r="F351" s="1"/>
      <c r="G351" s="2"/>
      <c r="H351" s="2"/>
      <c r="I351" s="6"/>
      <c r="J351" s="6"/>
      <c r="K351" s="6"/>
      <c r="L351" s="6"/>
      <c r="M351" s="6"/>
      <c r="N351" s="6"/>
      <c r="O351" s="6"/>
      <c r="P351" s="6"/>
      <c r="AC351" s="1"/>
      <c r="AD351" s="1"/>
      <c r="AE351" s="1"/>
      <c r="AO351" s="7"/>
      <c r="AP351" s="7"/>
      <c r="AQ351" s="7"/>
    </row>
    <row r="352" spans="1:43" ht="12.75">
      <c r="A352" s="2"/>
      <c r="B352" s="6"/>
      <c r="C352" s="2"/>
      <c r="D352" s="1"/>
      <c r="E352" s="1"/>
      <c r="F352" s="1"/>
      <c r="G352" s="2"/>
      <c r="H352" s="2"/>
      <c r="I352" s="6"/>
      <c r="J352" s="6"/>
      <c r="K352" s="6"/>
      <c r="L352" s="6"/>
      <c r="M352" s="6"/>
      <c r="N352" s="6"/>
      <c r="O352" s="6"/>
      <c r="P352" s="6"/>
      <c r="AC352" s="1"/>
      <c r="AD352" s="1"/>
      <c r="AE352" s="1"/>
      <c r="AO352" s="7"/>
      <c r="AP352" s="7"/>
      <c r="AQ352" s="7"/>
    </row>
    <row r="353" spans="1:43" ht="12.75">
      <c r="A353" s="2"/>
      <c r="B353" s="6"/>
      <c r="C353" s="2"/>
      <c r="D353" s="1"/>
      <c r="E353" s="1"/>
      <c r="F353" s="1"/>
      <c r="G353" s="2"/>
      <c r="H353" s="2"/>
      <c r="I353" s="6"/>
      <c r="J353" s="6"/>
      <c r="K353" s="6"/>
      <c r="L353" s="6"/>
      <c r="M353" s="6"/>
      <c r="N353" s="6"/>
      <c r="O353" s="6"/>
      <c r="P353" s="6"/>
      <c r="AC353" s="1"/>
      <c r="AD353" s="1"/>
      <c r="AE353" s="1"/>
      <c r="AO353" s="7"/>
      <c r="AP353" s="7"/>
      <c r="AQ353" s="7"/>
    </row>
    <row r="354" spans="1:43" ht="12.75">
      <c r="A354" s="2"/>
      <c r="B354" s="6"/>
      <c r="C354" s="2"/>
      <c r="D354" s="1"/>
      <c r="E354" s="1"/>
      <c r="F354" s="1"/>
      <c r="G354" s="2"/>
      <c r="H354" s="2"/>
      <c r="I354" s="6"/>
      <c r="J354" s="6"/>
      <c r="K354" s="6"/>
      <c r="L354" s="6"/>
      <c r="M354" s="6"/>
      <c r="N354" s="6"/>
      <c r="O354" s="6"/>
      <c r="P354" s="6"/>
      <c r="AC354" s="1"/>
      <c r="AD354" s="1"/>
      <c r="AE354" s="1"/>
      <c r="AO354" s="7"/>
      <c r="AP354" s="7"/>
      <c r="AQ354" s="7"/>
    </row>
    <row r="355" spans="1:43" ht="12.75">
      <c r="A355" s="2"/>
      <c r="B355" s="6"/>
      <c r="C355" s="2"/>
      <c r="D355" s="1"/>
      <c r="E355" s="1"/>
      <c r="F355" s="1"/>
      <c r="G355" s="2"/>
      <c r="H355" s="2"/>
      <c r="I355" s="6"/>
      <c r="J355" s="6"/>
      <c r="K355" s="6"/>
      <c r="L355" s="6"/>
      <c r="M355" s="6"/>
      <c r="N355" s="6"/>
      <c r="O355" s="6"/>
      <c r="P355" s="6"/>
      <c r="AC355" s="1"/>
      <c r="AD355" s="1"/>
      <c r="AE355" s="1"/>
      <c r="AO355" s="7"/>
      <c r="AP355" s="7"/>
      <c r="AQ355" s="7"/>
    </row>
    <row r="356" spans="1:43" ht="12.75">
      <c r="A356" s="2"/>
      <c r="B356" s="6"/>
      <c r="C356" s="2"/>
      <c r="D356" s="1"/>
      <c r="E356" s="1"/>
      <c r="F356" s="1"/>
      <c r="G356" s="2"/>
      <c r="H356" s="2"/>
      <c r="I356" s="6"/>
      <c r="J356" s="6"/>
      <c r="K356" s="6"/>
      <c r="L356" s="6"/>
      <c r="M356" s="6"/>
      <c r="N356" s="6"/>
      <c r="O356" s="6"/>
      <c r="P356" s="6"/>
      <c r="AC356" s="1"/>
      <c r="AD356" s="1"/>
      <c r="AE356" s="1"/>
      <c r="AO356" s="7"/>
      <c r="AP356" s="7"/>
      <c r="AQ356" s="7"/>
    </row>
    <row r="357" spans="1:43" ht="12.75">
      <c r="A357" s="2"/>
      <c r="B357" s="6"/>
      <c r="C357" s="2"/>
      <c r="D357" s="1"/>
      <c r="E357" s="1"/>
      <c r="F357" s="1"/>
      <c r="G357" s="2"/>
      <c r="H357" s="2"/>
      <c r="I357" s="6"/>
      <c r="J357" s="6"/>
      <c r="K357" s="6"/>
      <c r="L357" s="6"/>
      <c r="M357" s="6"/>
      <c r="N357" s="6"/>
      <c r="O357" s="6"/>
      <c r="P357" s="6"/>
      <c r="AC357" s="1"/>
      <c r="AD357" s="1"/>
      <c r="AE357" s="1"/>
      <c r="AO357" s="7"/>
      <c r="AP357" s="7"/>
      <c r="AQ357" s="7"/>
    </row>
    <row r="358" spans="1:43" ht="12.75">
      <c r="A358" s="2"/>
      <c r="B358" s="6"/>
      <c r="C358" s="2"/>
      <c r="D358" s="1"/>
      <c r="E358" s="1"/>
      <c r="F358" s="1"/>
      <c r="G358" s="2"/>
      <c r="H358" s="2"/>
      <c r="I358" s="6"/>
      <c r="J358" s="6"/>
      <c r="K358" s="6"/>
      <c r="L358" s="6"/>
      <c r="M358" s="6"/>
      <c r="N358" s="6"/>
      <c r="O358" s="6"/>
      <c r="P358" s="6"/>
      <c r="AC358" s="1"/>
      <c r="AD358" s="1"/>
      <c r="AE358" s="1"/>
      <c r="AO358" s="7"/>
      <c r="AP358" s="7"/>
      <c r="AQ358" s="7"/>
    </row>
    <row r="359" spans="1:43" ht="12.75">
      <c r="A359" s="2"/>
      <c r="B359" s="6"/>
      <c r="C359" s="2"/>
      <c r="D359" s="1"/>
      <c r="E359" s="1"/>
      <c r="F359" s="1"/>
      <c r="G359" s="2"/>
      <c r="H359" s="2"/>
      <c r="I359" s="6"/>
      <c r="J359" s="6"/>
      <c r="K359" s="6"/>
      <c r="L359" s="6"/>
      <c r="M359" s="6"/>
      <c r="N359" s="6"/>
      <c r="O359" s="6"/>
      <c r="P359" s="6"/>
      <c r="AC359" s="1"/>
      <c r="AD359" s="1"/>
      <c r="AE359" s="1"/>
      <c r="AO359" s="7"/>
      <c r="AP359" s="7"/>
      <c r="AQ359" s="7"/>
    </row>
    <row r="360" spans="1:43" ht="12.75">
      <c r="A360" s="2"/>
      <c r="B360" s="6"/>
      <c r="C360" s="2"/>
      <c r="D360" s="1"/>
      <c r="E360" s="1"/>
      <c r="F360" s="1"/>
      <c r="G360" s="2"/>
      <c r="H360" s="2"/>
      <c r="I360" s="6"/>
      <c r="J360" s="6"/>
      <c r="K360" s="6"/>
      <c r="L360" s="6"/>
      <c r="M360" s="6"/>
      <c r="N360" s="6"/>
      <c r="O360" s="6"/>
      <c r="P360" s="6"/>
      <c r="AC360" s="1"/>
      <c r="AD360" s="1"/>
      <c r="AE360" s="1"/>
      <c r="AO360" s="7"/>
      <c r="AP360" s="7"/>
      <c r="AQ360" s="7"/>
    </row>
    <row r="361" spans="1:43" ht="12.75">
      <c r="A361" s="2"/>
      <c r="B361" s="6"/>
      <c r="C361" s="2"/>
      <c r="D361" s="1"/>
      <c r="E361" s="1"/>
      <c r="F361" s="1"/>
      <c r="G361" s="2"/>
      <c r="H361" s="2"/>
      <c r="I361" s="6"/>
      <c r="J361" s="6"/>
      <c r="K361" s="6"/>
      <c r="L361" s="6"/>
      <c r="M361" s="6"/>
      <c r="N361" s="6"/>
      <c r="O361" s="6"/>
      <c r="P361" s="6"/>
      <c r="AC361" s="1"/>
      <c r="AD361" s="1"/>
      <c r="AE361" s="1"/>
      <c r="AO361" s="7"/>
      <c r="AP361" s="7"/>
      <c r="AQ361" s="7"/>
    </row>
    <row r="362" spans="1:43" ht="12.75">
      <c r="A362" s="2"/>
      <c r="B362" s="6"/>
      <c r="C362" s="2"/>
      <c r="D362" s="1"/>
      <c r="E362" s="1"/>
      <c r="F362" s="1"/>
      <c r="G362" s="2"/>
      <c r="H362" s="2"/>
      <c r="I362" s="6"/>
      <c r="J362" s="6"/>
      <c r="K362" s="6"/>
      <c r="L362" s="6"/>
      <c r="M362" s="6"/>
      <c r="N362" s="6"/>
      <c r="O362" s="6"/>
      <c r="P362" s="6"/>
      <c r="AC362" s="1"/>
      <c r="AD362" s="1"/>
      <c r="AE362" s="1"/>
      <c r="AO362" s="7"/>
      <c r="AP362" s="7"/>
      <c r="AQ362" s="7"/>
    </row>
    <row r="363" spans="1:43" ht="12.75">
      <c r="A363" s="2"/>
      <c r="B363" s="6"/>
      <c r="C363" s="2"/>
      <c r="D363" s="1"/>
      <c r="E363" s="1"/>
      <c r="F363" s="1"/>
      <c r="G363" s="2"/>
      <c r="H363" s="2"/>
      <c r="I363" s="6"/>
      <c r="J363" s="6"/>
      <c r="K363" s="6"/>
      <c r="L363" s="6"/>
      <c r="M363" s="6"/>
      <c r="N363" s="6"/>
      <c r="O363" s="6"/>
      <c r="P363" s="6"/>
      <c r="AC363" s="1"/>
      <c r="AD363" s="1"/>
      <c r="AE363" s="1"/>
      <c r="AO363" s="7"/>
      <c r="AP363" s="7"/>
      <c r="AQ363" s="7"/>
    </row>
    <row r="364" spans="1:43" ht="12.75">
      <c r="A364" s="2"/>
      <c r="B364" s="6"/>
      <c r="C364" s="2"/>
      <c r="D364" s="1"/>
      <c r="E364" s="1"/>
      <c r="F364" s="1"/>
      <c r="G364" s="2"/>
      <c r="H364" s="2"/>
      <c r="I364" s="6"/>
      <c r="J364" s="6"/>
      <c r="K364" s="6"/>
      <c r="L364" s="6"/>
      <c r="M364" s="6"/>
      <c r="N364" s="6"/>
      <c r="O364" s="6"/>
      <c r="P364" s="6"/>
      <c r="AC364" s="1"/>
      <c r="AD364" s="1"/>
      <c r="AE364" s="1"/>
      <c r="AO364" s="7"/>
      <c r="AP364" s="7"/>
      <c r="AQ364" s="7"/>
    </row>
    <row r="365" spans="1:43" ht="12.75">
      <c r="A365" s="2"/>
      <c r="B365" s="6"/>
      <c r="C365" s="2"/>
      <c r="D365" s="1"/>
      <c r="E365" s="1"/>
      <c r="F365" s="1"/>
      <c r="G365" s="2"/>
      <c r="H365" s="2"/>
      <c r="I365" s="6"/>
      <c r="J365" s="6"/>
      <c r="K365" s="6"/>
      <c r="L365" s="6"/>
      <c r="M365" s="6"/>
      <c r="N365" s="6"/>
      <c r="O365" s="6"/>
      <c r="P365" s="6"/>
      <c r="AC365" s="1"/>
      <c r="AD365" s="1"/>
      <c r="AE365" s="1"/>
      <c r="AO365" s="7"/>
      <c r="AP365" s="7"/>
      <c r="AQ365" s="7"/>
    </row>
    <row r="366" spans="1:43" ht="12.75">
      <c r="A366" s="2"/>
      <c r="B366" s="6"/>
      <c r="C366" s="2"/>
      <c r="D366" s="1"/>
      <c r="E366" s="1"/>
      <c r="F366" s="1"/>
      <c r="G366" s="2"/>
      <c r="H366" s="2"/>
      <c r="I366" s="6"/>
      <c r="J366" s="6"/>
      <c r="K366" s="6"/>
      <c r="L366" s="6"/>
      <c r="M366" s="6"/>
      <c r="N366" s="6"/>
      <c r="O366" s="6"/>
      <c r="P366" s="6"/>
      <c r="AC366" s="1"/>
      <c r="AD366" s="1"/>
      <c r="AE366" s="1"/>
      <c r="AO366" s="7"/>
      <c r="AP366" s="7"/>
      <c r="AQ366" s="7"/>
    </row>
    <row r="367" spans="1:43" ht="12.75">
      <c r="A367" s="2"/>
      <c r="B367" s="6"/>
      <c r="C367" s="2"/>
      <c r="D367" s="1"/>
      <c r="E367" s="1"/>
      <c r="F367" s="1"/>
      <c r="G367" s="2"/>
      <c r="H367" s="2"/>
      <c r="I367" s="6"/>
      <c r="J367" s="6"/>
      <c r="K367" s="6"/>
      <c r="L367" s="6"/>
      <c r="M367" s="6"/>
      <c r="N367" s="6"/>
      <c r="O367" s="6"/>
      <c r="P367" s="6"/>
      <c r="AC367" s="1"/>
      <c r="AD367" s="1"/>
      <c r="AE367" s="1"/>
      <c r="AO367" s="7"/>
      <c r="AP367" s="7"/>
      <c r="AQ367" s="7"/>
    </row>
    <row r="368" spans="1:43" ht="12.75">
      <c r="A368" s="2"/>
      <c r="B368" s="6"/>
      <c r="C368" s="2"/>
      <c r="D368" s="1"/>
      <c r="E368" s="1"/>
      <c r="F368" s="1"/>
      <c r="G368" s="2"/>
      <c r="H368" s="2"/>
      <c r="I368" s="6"/>
      <c r="J368" s="6"/>
      <c r="K368" s="6"/>
      <c r="L368" s="6"/>
      <c r="M368" s="6"/>
      <c r="N368" s="6"/>
      <c r="O368" s="6"/>
      <c r="P368" s="6"/>
      <c r="AC368" s="1"/>
      <c r="AD368" s="1"/>
      <c r="AE368" s="1"/>
      <c r="AO368" s="7"/>
      <c r="AP368" s="7"/>
      <c r="AQ368" s="7"/>
    </row>
    <row r="369" spans="1:43" ht="12.75">
      <c r="A369" s="2"/>
      <c r="B369" s="6"/>
      <c r="C369" s="2"/>
      <c r="D369" s="1"/>
      <c r="E369" s="1"/>
      <c r="F369" s="1"/>
      <c r="G369" s="2"/>
      <c r="H369" s="2"/>
      <c r="I369" s="6"/>
      <c r="J369" s="6"/>
      <c r="K369" s="6"/>
      <c r="L369" s="6"/>
      <c r="M369" s="6"/>
      <c r="N369" s="6"/>
      <c r="O369" s="6"/>
      <c r="P369" s="6"/>
      <c r="AC369" s="1"/>
      <c r="AD369" s="1"/>
      <c r="AE369" s="1"/>
      <c r="AO369" s="7"/>
      <c r="AP369" s="7"/>
      <c r="AQ369" s="7"/>
    </row>
    <row r="370" spans="1:43" ht="12.75">
      <c r="A370" s="2"/>
      <c r="B370" s="6"/>
      <c r="C370" s="2"/>
      <c r="D370" s="1"/>
      <c r="E370" s="1"/>
      <c r="F370" s="1"/>
      <c r="G370" s="2"/>
      <c r="H370" s="2"/>
      <c r="I370" s="6"/>
      <c r="J370" s="6"/>
      <c r="K370" s="6"/>
      <c r="L370" s="6"/>
      <c r="M370" s="6"/>
      <c r="N370" s="6"/>
      <c r="O370" s="6"/>
      <c r="P370" s="6"/>
      <c r="AC370" s="1"/>
      <c r="AD370" s="1"/>
      <c r="AE370" s="1"/>
      <c r="AO370" s="7"/>
      <c r="AP370" s="7"/>
      <c r="AQ370" s="7"/>
    </row>
    <row r="371" spans="1:43" ht="12.75">
      <c r="A371" s="2"/>
      <c r="B371" s="6"/>
      <c r="C371" s="2"/>
      <c r="D371" s="1"/>
      <c r="E371" s="1"/>
      <c r="F371" s="1"/>
      <c r="G371" s="2"/>
      <c r="H371" s="2"/>
      <c r="I371" s="6"/>
      <c r="J371" s="6"/>
      <c r="K371" s="6"/>
      <c r="L371" s="6"/>
      <c r="M371" s="6"/>
      <c r="N371" s="6"/>
      <c r="O371" s="6"/>
      <c r="P371" s="6"/>
      <c r="AC371" s="1"/>
      <c r="AD371" s="1"/>
      <c r="AE371" s="1"/>
      <c r="AO371" s="7"/>
      <c r="AP371" s="7"/>
      <c r="AQ371" s="7"/>
    </row>
    <row r="372" spans="1:43" ht="12.75">
      <c r="A372" s="2"/>
      <c r="B372" s="6"/>
      <c r="C372" s="2"/>
      <c r="D372" s="1"/>
      <c r="E372" s="1"/>
      <c r="F372" s="1"/>
      <c r="G372" s="2"/>
      <c r="H372" s="2"/>
      <c r="I372" s="6"/>
      <c r="J372" s="6"/>
      <c r="K372" s="6"/>
      <c r="L372" s="6"/>
      <c r="M372" s="6"/>
      <c r="N372" s="6"/>
      <c r="O372" s="6"/>
      <c r="P372" s="6"/>
      <c r="AC372" s="1"/>
      <c r="AD372" s="1"/>
      <c r="AE372" s="1"/>
      <c r="AO372" s="7"/>
      <c r="AP372" s="7"/>
      <c r="AQ372" s="7"/>
    </row>
    <row r="373" spans="1:43" ht="12.75">
      <c r="A373" s="2"/>
      <c r="B373" s="6"/>
      <c r="C373" s="2"/>
      <c r="D373" s="1"/>
      <c r="E373" s="1"/>
      <c r="F373" s="1"/>
      <c r="G373" s="2"/>
      <c r="H373" s="2"/>
      <c r="I373" s="6"/>
      <c r="J373" s="6"/>
      <c r="K373" s="6"/>
      <c r="L373" s="6"/>
      <c r="M373" s="6"/>
      <c r="N373" s="6"/>
      <c r="O373" s="6"/>
      <c r="P373" s="6"/>
      <c r="AC373" s="1"/>
      <c r="AD373" s="1"/>
      <c r="AE373" s="1"/>
      <c r="AO373" s="7"/>
      <c r="AP373" s="7"/>
      <c r="AQ373" s="7"/>
    </row>
    <row r="374" spans="1:43" ht="12.75">
      <c r="A374" s="2"/>
      <c r="B374" s="6"/>
      <c r="C374" s="2"/>
      <c r="D374" s="1"/>
      <c r="E374" s="1"/>
      <c r="F374" s="1"/>
      <c r="G374" s="2"/>
      <c r="H374" s="2"/>
      <c r="I374" s="6"/>
      <c r="J374" s="6"/>
      <c r="K374" s="6"/>
      <c r="L374" s="6"/>
      <c r="M374" s="6"/>
      <c r="N374" s="6"/>
      <c r="O374" s="6"/>
      <c r="P374" s="6"/>
      <c r="AC374" s="1"/>
      <c r="AD374" s="1"/>
      <c r="AE374" s="1"/>
      <c r="AO374" s="7"/>
      <c r="AP374" s="7"/>
      <c r="AQ374" s="7"/>
    </row>
    <row r="375" spans="1:43" ht="12.75">
      <c r="A375" s="2"/>
      <c r="B375" s="6"/>
      <c r="C375" s="2"/>
      <c r="D375" s="1"/>
      <c r="E375" s="1"/>
      <c r="F375" s="1"/>
      <c r="G375" s="2"/>
      <c r="H375" s="2"/>
      <c r="I375" s="6"/>
      <c r="J375" s="6"/>
      <c r="K375" s="6"/>
      <c r="L375" s="6"/>
      <c r="M375" s="6"/>
      <c r="N375" s="6"/>
      <c r="O375" s="6"/>
      <c r="P375" s="6"/>
      <c r="AC375" s="1"/>
      <c r="AD375" s="1"/>
      <c r="AE375" s="1"/>
      <c r="AO375" s="7"/>
      <c r="AP375" s="7"/>
      <c r="AQ375" s="7"/>
    </row>
    <row r="376" spans="1:43" ht="12.75">
      <c r="A376" s="2"/>
      <c r="B376" s="6"/>
      <c r="C376" s="2"/>
      <c r="D376" s="1"/>
      <c r="E376" s="1"/>
      <c r="F376" s="1"/>
      <c r="G376" s="2"/>
      <c r="H376" s="2"/>
      <c r="I376" s="6"/>
      <c r="J376" s="6"/>
      <c r="K376" s="6"/>
      <c r="L376" s="6"/>
      <c r="M376" s="6"/>
      <c r="N376" s="6"/>
      <c r="O376" s="6"/>
      <c r="P376" s="6"/>
      <c r="AC376" s="1"/>
      <c r="AD376" s="1"/>
      <c r="AE376" s="1"/>
      <c r="AO376" s="7"/>
      <c r="AP376" s="7"/>
      <c r="AQ376" s="7"/>
    </row>
    <row r="377" spans="1:43" ht="12.75">
      <c r="A377" s="2"/>
      <c r="B377" s="6"/>
      <c r="C377" s="2"/>
      <c r="D377" s="1"/>
      <c r="E377" s="1"/>
      <c r="F377" s="1"/>
      <c r="G377" s="2"/>
      <c r="H377" s="2"/>
      <c r="I377" s="6"/>
      <c r="J377" s="6"/>
      <c r="K377" s="6"/>
      <c r="L377" s="6"/>
      <c r="M377" s="6"/>
      <c r="N377" s="6"/>
      <c r="O377" s="6"/>
      <c r="P377" s="6"/>
      <c r="AC377" s="1"/>
      <c r="AD377" s="1"/>
      <c r="AE377" s="1"/>
      <c r="AO377" s="7"/>
      <c r="AP377" s="7"/>
      <c r="AQ377" s="7"/>
    </row>
    <row r="378" spans="1:43" ht="12.75">
      <c r="A378" s="2"/>
      <c r="B378" s="6"/>
      <c r="C378" s="2"/>
      <c r="D378" s="1"/>
      <c r="E378" s="1"/>
      <c r="F378" s="1"/>
      <c r="G378" s="2"/>
      <c r="H378" s="2"/>
      <c r="I378" s="6"/>
      <c r="J378" s="6"/>
      <c r="K378" s="6"/>
      <c r="L378" s="6"/>
      <c r="M378" s="6"/>
      <c r="N378" s="6"/>
      <c r="O378" s="6"/>
      <c r="P378" s="6"/>
      <c r="AC378" s="1"/>
      <c r="AD378" s="1"/>
      <c r="AE378" s="1"/>
      <c r="AO378" s="7"/>
      <c r="AP378" s="7"/>
      <c r="AQ378" s="7"/>
    </row>
    <row r="379" spans="1:43" ht="12.75">
      <c r="A379" s="2"/>
      <c r="B379" s="6"/>
      <c r="C379" s="2"/>
      <c r="D379" s="1"/>
      <c r="E379" s="1"/>
      <c r="F379" s="1"/>
      <c r="G379" s="2"/>
      <c r="H379" s="2"/>
      <c r="I379" s="6"/>
      <c r="J379" s="6"/>
      <c r="K379" s="6"/>
      <c r="L379" s="6"/>
      <c r="M379" s="6"/>
      <c r="N379" s="6"/>
      <c r="O379" s="6"/>
      <c r="P379" s="6"/>
      <c r="AC379" s="1"/>
      <c r="AD379" s="1"/>
      <c r="AE379" s="1"/>
      <c r="AO379" s="7"/>
      <c r="AP379" s="7"/>
      <c r="AQ379" s="7"/>
    </row>
    <row r="380" spans="1:43" ht="12.75">
      <c r="A380" s="2"/>
      <c r="B380" s="6"/>
      <c r="C380" s="2"/>
      <c r="D380" s="1"/>
      <c r="E380" s="1"/>
      <c r="F380" s="1"/>
      <c r="G380" s="2"/>
      <c r="H380" s="2"/>
      <c r="I380" s="6"/>
      <c r="J380" s="6"/>
      <c r="K380" s="6"/>
      <c r="L380" s="6"/>
      <c r="M380" s="6"/>
      <c r="N380" s="6"/>
      <c r="O380" s="6"/>
      <c r="P380" s="6"/>
      <c r="AC380" s="1"/>
      <c r="AD380" s="1"/>
      <c r="AE380" s="1"/>
      <c r="AO380" s="7"/>
      <c r="AP380" s="7"/>
      <c r="AQ380" s="7"/>
    </row>
    <row r="381" spans="1:43" ht="12.75">
      <c r="A381" s="2"/>
      <c r="B381" s="6"/>
      <c r="C381" s="2"/>
      <c r="D381" s="1"/>
      <c r="E381" s="1"/>
      <c r="F381" s="1"/>
      <c r="G381" s="2"/>
      <c r="H381" s="2"/>
      <c r="I381" s="6"/>
      <c r="J381" s="6"/>
      <c r="K381" s="6"/>
      <c r="L381" s="6"/>
      <c r="M381" s="6"/>
      <c r="N381" s="6"/>
      <c r="O381" s="6"/>
      <c r="P381" s="6"/>
      <c r="AC381" s="1"/>
      <c r="AD381" s="1"/>
      <c r="AE381" s="1"/>
      <c r="AO381" s="7"/>
      <c r="AP381" s="7"/>
      <c r="AQ381" s="7"/>
    </row>
    <row r="382" spans="1:43" ht="12.75">
      <c r="A382" s="2"/>
      <c r="B382" s="6"/>
      <c r="C382" s="2"/>
      <c r="D382" s="1"/>
      <c r="E382" s="1"/>
      <c r="F382" s="1"/>
      <c r="G382" s="2"/>
      <c r="H382" s="2"/>
      <c r="I382" s="6"/>
      <c r="J382" s="6"/>
      <c r="K382" s="6"/>
      <c r="L382" s="6"/>
      <c r="M382" s="6"/>
      <c r="N382" s="6"/>
      <c r="O382" s="6"/>
      <c r="P382" s="6"/>
      <c r="AC382" s="1"/>
      <c r="AD382" s="1"/>
      <c r="AE382" s="1"/>
      <c r="AO382" s="7"/>
      <c r="AP382" s="7"/>
      <c r="AQ382" s="7"/>
    </row>
    <row r="383" spans="1:43" ht="12.75">
      <c r="A383" s="2"/>
      <c r="B383" s="6"/>
      <c r="C383" s="2"/>
      <c r="D383" s="1"/>
      <c r="E383" s="1"/>
      <c r="F383" s="1"/>
      <c r="G383" s="2"/>
      <c r="H383" s="2"/>
      <c r="I383" s="6"/>
      <c r="J383" s="6"/>
      <c r="K383" s="6"/>
      <c r="L383" s="6"/>
      <c r="M383" s="6"/>
      <c r="N383" s="6"/>
      <c r="O383" s="6"/>
      <c r="P383" s="6"/>
      <c r="AC383" s="1"/>
      <c r="AD383" s="1"/>
      <c r="AE383" s="1"/>
      <c r="AO383" s="7"/>
      <c r="AP383" s="7"/>
      <c r="AQ383" s="7"/>
    </row>
    <row r="384" spans="1:43" ht="12.75">
      <c r="A384" s="2"/>
      <c r="B384" s="6"/>
      <c r="C384" s="2"/>
      <c r="D384" s="1"/>
      <c r="E384" s="1"/>
      <c r="F384" s="1"/>
      <c r="G384" s="2"/>
      <c r="H384" s="2"/>
      <c r="I384" s="6"/>
      <c r="J384" s="6"/>
      <c r="K384" s="6"/>
      <c r="L384" s="6"/>
      <c r="M384" s="6"/>
      <c r="N384" s="6"/>
      <c r="O384" s="6"/>
      <c r="P384" s="6"/>
      <c r="AC384" s="1"/>
      <c r="AD384" s="1"/>
      <c r="AE384" s="1"/>
      <c r="AO384" s="7"/>
      <c r="AP384" s="7"/>
      <c r="AQ384" s="7"/>
    </row>
    <row r="385" spans="1:43" ht="12.75">
      <c r="A385" s="2"/>
      <c r="B385" s="6"/>
      <c r="C385" s="2"/>
      <c r="D385" s="1"/>
      <c r="E385" s="1"/>
      <c r="F385" s="1"/>
      <c r="G385" s="2"/>
      <c r="H385" s="2"/>
      <c r="I385" s="6"/>
      <c r="J385" s="6"/>
      <c r="K385" s="6"/>
      <c r="L385" s="6"/>
      <c r="M385" s="6"/>
      <c r="N385" s="6"/>
      <c r="O385" s="6"/>
      <c r="P385" s="6"/>
      <c r="AC385" s="1"/>
      <c r="AD385" s="1"/>
      <c r="AE385" s="1"/>
      <c r="AO385" s="7"/>
      <c r="AP385" s="7"/>
      <c r="AQ385" s="7"/>
    </row>
    <row r="386" spans="1:43" ht="12.75">
      <c r="A386" s="2"/>
      <c r="B386" s="6"/>
      <c r="C386" s="2"/>
      <c r="D386" s="1"/>
      <c r="E386" s="1"/>
      <c r="F386" s="1"/>
      <c r="G386" s="2"/>
      <c r="H386" s="2"/>
      <c r="I386" s="6"/>
      <c r="J386" s="6"/>
      <c r="K386" s="6"/>
      <c r="L386" s="6"/>
      <c r="M386" s="6"/>
      <c r="N386" s="6"/>
      <c r="O386" s="6"/>
      <c r="P386" s="6"/>
      <c r="AC386" s="1"/>
      <c r="AD386" s="1"/>
      <c r="AE386" s="1"/>
      <c r="AO386" s="7"/>
      <c r="AP386" s="7"/>
      <c r="AQ386" s="7"/>
    </row>
    <row r="387" spans="1:43" ht="12.75">
      <c r="A387" s="2"/>
      <c r="B387" s="6"/>
      <c r="C387" s="2"/>
      <c r="D387" s="1"/>
      <c r="E387" s="1"/>
      <c r="F387" s="1"/>
      <c r="G387" s="2"/>
      <c r="H387" s="2"/>
      <c r="I387" s="6"/>
      <c r="J387" s="6"/>
      <c r="K387" s="6"/>
      <c r="L387" s="6"/>
      <c r="M387" s="6"/>
      <c r="N387" s="6"/>
      <c r="O387" s="6"/>
      <c r="P387" s="6"/>
      <c r="AC387" s="1"/>
      <c r="AD387" s="1"/>
      <c r="AE387" s="1"/>
      <c r="AO387" s="7"/>
      <c r="AP387" s="7"/>
      <c r="AQ387" s="7"/>
    </row>
    <row r="388" spans="1:43" ht="12.75">
      <c r="A388" s="2"/>
      <c r="B388" s="6"/>
      <c r="C388" s="2"/>
      <c r="D388" s="1"/>
      <c r="E388" s="1"/>
      <c r="F388" s="1"/>
      <c r="G388" s="2"/>
      <c r="H388" s="2"/>
      <c r="I388" s="6"/>
      <c r="J388" s="6"/>
      <c r="K388" s="6"/>
      <c r="L388" s="6"/>
      <c r="M388" s="6"/>
      <c r="N388" s="6"/>
      <c r="O388" s="6"/>
      <c r="P388" s="6"/>
      <c r="AC388" s="1"/>
      <c r="AD388" s="1"/>
      <c r="AE388" s="1"/>
      <c r="AO388" s="7"/>
      <c r="AP388" s="7"/>
      <c r="AQ388" s="7"/>
    </row>
    <row r="389" spans="1:43" ht="12.75">
      <c r="A389" s="2"/>
      <c r="B389" s="6"/>
      <c r="C389" s="2"/>
      <c r="D389" s="1"/>
      <c r="E389" s="1"/>
      <c r="F389" s="1"/>
      <c r="G389" s="2"/>
      <c r="H389" s="2"/>
      <c r="I389" s="6"/>
      <c r="J389" s="6"/>
      <c r="K389" s="6"/>
      <c r="L389" s="6"/>
      <c r="M389" s="6"/>
      <c r="N389" s="6"/>
      <c r="O389" s="6"/>
      <c r="P389" s="6"/>
      <c r="AC389" s="1"/>
      <c r="AD389" s="1"/>
      <c r="AE389" s="1"/>
      <c r="AO389" s="7"/>
      <c r="AP389" s="7"/>
      <c r="AQ389" s="7"/>
    </row>
    <row r="390" spans="1:43" ht="12.75">
      <c r="A390" s="2"/>
      <c r="B390" s="6"/>
      <c r="C390" s="2"/>
      <c r="D390" s="1"/>
      <c r="E390" s="1"/>
      <c r="F390" s="1"/>
      <c r="G390" s="2"/>
      <c r="H390" s="2"/>
      <c r="I390" s="6"/>
      <c r="J390" s="6"/>
      <c r="K390" s="6"/>
      <c r="L390" s="6"/>
      <c r="M390" s="6"/>
      <c r="N390" s="6"/>
      <c r="O390" s="6"/>
      <c r="P390" s="6"/>
      <c r="AC390" s="1"/>
      <c r="AD390" s="1"/>
      <c r="AE390" s="1"/>
      <c r="AO390" s="7"/>
      <c r="AP390" s="7"/>
      <c r="AQ390" s="7"/>
    </row>
    <row r="391" spans="1:43" ht="12.75">
      <c r="A391" s="2"/>
      <c r="B391" s="6"/>
      <c r="C391" s="2"/>
      <c r="D391" s="1"/>
      <c r="E391" s="1"/>
      <c r="F391" s="1"/>
      <c r="G391" s="2"/>
      <c r="H391" s="2"/>
      <c r="I391" s="6"/>
      <c r="J391" s="6"/>
      <c r="K391" s="6"/>
      <c r="L391" s="6"/>
      <c r="M391" s="6"/>
      <c r="N391" s="6"/>
      <c r="O391" s="6"/>
      <c r="P391" s="6"/>
      <c r="AC391" s="1"/>
      <c r="AD391" s="1"/>
      <c r="AE391" s="1"/>
      <c r="AO391" s="7"/>
      <c r="AP391" s="7"/>
      <c r="AQ391" s="7"/>
    </row>
    <row r="392" spans="1:43" ht="12.75">
      <c r="A392" s="2"/>
      <c r="B392" s="6"/>
      <c r="C392" s="2"/>
      <c r="D392" s="1"/>
      <c r="E392" s="1"/>
      <c r="F392" s="1"/>
      <c r="G392" s="2"/>
      <c r="H392" s="2"/>
      <c r="I392" s="6"/>
      <c r="J392" s="6"/>
      <c r="K392" s="6"/>
      <c r="L392" s="6"/>
      <c r="M392" s="6"/>
      <c r="N392" s="6"/>
      <c r="O392" s="6"/>
      <c r="P392" s="6"/>
      <c r="AC392" s="1"/>
      <c r="AD392" s="1"/>
      <c r="AE392" s="1"/>
      <c r="AO392" s="7"/>
      <c r="AP392" s="7"/>
      <c r="AQ392" s="7"/>
    </row>
    <row r="393" spans="1:43" ht="12.75">
      <c r="A393" s="2"/>
      <c r="B393" s="6"/>
      <c r="C393" s="2"/>
      <c r="D393" s="1"/>
      <c r="E393" s="1"/>
      <c r="F393" s="1"/>
      <c r="G393" s="2"/>
      <c r="H393" s="2"/>
      <c r="I393" s="6"/>
      <c r="J393" s="6"/>
      <c r="K393" s="6"/>
      <c r="L393" s="6"/>
      <c r="M393" s="6"/>
      <c r="N393" s="6"/>
      <c r="O393" s="6"/>
      <c r="P393" s="6"/>
      <c r="AC393" s="1"/>
      <c r="AD393" s="1"/>
      <c r="AE393" s="1"/>
      <c r="AO393" s="7"/>
      <c r="AP393" s="7"/>
      <c r="AQ393" s="7"/>
    </row>
    <row r="394" spans="1:43" ht="12.75">
      <c r="A394" s="2"/>
      <c r="B394" s="6"/>
      <c r="C394" s="2"/>
      <c r="D394" s="1"/>
      <c r="E394" s="1"/>
      <c r="F394" s="1"/>
      <c r="G394" s="2"/>
      <c r="H394" s="2"/>
      <c r="I394" s="6"/>
      <c r="J394" s="6"/>
      <c r="K394" s="6"/>
      <c r="L394" s="6"/>
      <c r="M394" s="6"/>
      <c r="N394" s="6"/>
      <c r="O394" s="6"/>
      <c r="P394" s="6"/>
      <c r="AC394" s="1"/>
      <c r="AD394" s="1"/>
      <c r="AE394" s="1"/>
      <c r="AO394" s="7"/>
      <c r="AP394" s="7"/>
      <c r="AQ394" s="7"/>
    </row>
    <row r="395" spans="1:43" ht="12.75">
      <c r="A395" s="2"/>
      <c r="B395" s="6"/>
      <c r="C395" s="2"/>
      <c r="D395" s="1"/>
      <c r="E395" s="1"/>
      <c r="F395" s="1"/>
      <c r="G395" s="2"/>
      <c r="H395" s="2"/>
      <c r="I395" s="6"/>
      <c r="J395" s="6"/>
      <c r="K395" s="6"/>
      <c r="L395" s="6"/>
      <c r="M395" s="6"/>
      <c r="N395" s="6"/>
      <c r="O395" s="6"/>
      <c r="P395" s="6"/>
      <c r="AC395" s="1"/>
      <c r="AD395" s="1"/>
      <c r="AE395" s="1"/>
      <c r="AO395" s="7"/>
      <c r="AP395" s="7"/>
      <c r="AQ395" s="7"/>
    </row>
    <row r="396" spans="1:43" ht="12.75">
      <c r="A396" s="2"/>
      <c r="B396" s="6"/>
      <c r="C396" s="2"/>
      <c r="D396" s="1"/>
      <c r="E396" s="1"/>
      <c r="F396" s="1"/>
      <c r="G396" s="2"/>
      <c r="H396" s="2"/>
      <c r="I396" s="6"/>
      <c r="J396" s="6"/>
      <c r="K396" s="6"/>
      <c r="L396" s="6"/>
      <c r="M396" s="6"/>
      <c r="N396" s="6"/>
      <c r="O396" s="6"/>
      <c r="P396" s="6"/>
      <c r="AC396" s="1"/>
      <c r="AD396" s="1"/>
      <c r="AE396" s="1"/>
      <c r="AO396" s="7"/>
      <c r="AP396" s="7"/>
      <c r="AQ396" s="7"/>
    </row>
    <row r="397" spans="1:43" ht="12.75">
      <c r="A397" s="2"/>
      <c r="B397" s="6"/>
      <c r="C397" s="2"/>
      <c r="D397" s="1"/>
      <c r="E397" s="1"/>
      <c r="F397" s="1"/>
      <c r="G397" s="2"/>
      <c r="H397" s="2"/>
      <c r="I397" s="6"/>
      <c r="J397" s="6"/>
      <c r="K397" s="6"/>
      <c r="L397" s="6"/>
      <c r="M397" s="6"/>
      <c r="N397" s="6"/>
      <c r="O397" s="6"/>
      <c r="P397" s="6"/>
      <c r="AC397" s="1"/>
      <c r="AD397" s="1"/>
      <c r="AE397" s="1"/>
      <c r="AO397" s="7"/>
      <c r="AP397" s="7"/>
      <c r="AQ397" s="7"/>
    </row>
    <row r="398" spans="1:43" ht="12.75">
      <c r="A398" s="2"/>
      <c r="B398" s="6"/>
      <c r="C398" s="2"/>
      <c r="D398" s="1"/>
      <c r="E398" s="1"/>
      <c r="F398" s="1"/>
      <c r="G398" s="2"/>
      <c r="H398" s="2"/>
      <c r="I398" s="6"/>
      <c r="J398" s="6"/>
      <c r="K398" s="6"/>
      <c r="L398" s="6"/>
      <c r="M398" s="6"/>
      <c r="N398" s="6"/>
      <c r="O398" s="6"/>
      <c r="P398" s="6"/>
      <c r="AC398" s="1"/>
      <c r="AD398" s="1"/>
      <c r="AE398" s="1"/>
      <c r="AO398" s="7"/>
      <c r="AP398" s="7"/>
      <c r="AQ398" s="7"/>
    </row>
    <row r="399" spans="1:43" ht="12.75">
      <c r="A399" s="2"/>
      <c r="B399" s="6"/>
      <c r="C399" s="2"/>
      <c r="D399" s="1"/>
      <c r="E399" s="1"/>
      <c r="F399" s="1"/>
      <c r="G399" s="2"/>
      <c r="H399" s="2"/>
      <c r="I399" s="6"/>
      <c r="J399" s="6"/>
      <c r="K399" s="6"/>
      <c r="L399" s="6"/>
      <c r="M399" s="6"/>
      <c r="N399" s="6"/>
      <c r="O399" s="6"/>
      <c r="P399" s="6"/>
      <c r="AC399" s="1"/>
      <c r="AD399" s="1"/>
      <c r="AE399" s="1"/>
      <c r="AO399" s="7"/>
      <c r="AP399" s="7"/>
      <c r="AQ399" s="7"/>
    </row>
    <row r="400" spans="1:43" ht="12.75">
      <c r="A400" s="2"/>
      <c r="B400" s="6"/>
      <c r="C400" s="2"/>
      <c r="D400" s="1"/>
      <c r="E400" s="1"/>
      <c r="F400" s="1"/>
      <c r="G400" s="2"/>
      <c r="H400" s="2"/>
      <c r="I400" s="6"/>
      <c r="J400" s="6"/>
      <c r="K400" s="6"/>
      <c r="L400" s="6"/>
      <c r="M400" s="6"/>
      <c r="N400" s="6"/>
      <c r="O400" s="6"/>
      <c r="P400" s="6"/>
      <c r="AC400" s="1"/>
      <c r="AD400" s="1"/>
      <c r="AE400" s="1"/>
      <c r="AO400" s="7"/>
      <c r="AP400" s="7"/>
      <c r="AQ400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9"/>
  <sheetViews>
    <sheetView workbookViewId="0" topLeftCell="A1">
      <pane ySplit="2" topLeftCell="BM3" activePane="bottomLeft" state="frozen"/>
      <selection pane="topLeft" activeCell="A1" sqref="A1"/>
      <selection pane="bottomLeft" activeCell="L36" sqref="L36"/>
    </sheetView>
  </sheetViews>
  <sheetFormatPr defaultColWidth="9.140625" defaultRowHeight="12.75"/>
  <cols>
    <col min="1" max="1" width="5.00390625" style="5" customWidth="1"/>
    <col min="2" max="11" width="5.00390625" style="0" customWidth="1"/>
    <col min="13" max="22" width="4.7109375" style="0" customWidth="1"/>
    <col min="23" max="23" width="5.421875" style="0" customWidth="1"/>
    <col min="25" max="35" width="5.57421875" style="0" customWidth="1"/>
  </cols>
  <sheetData>
    <row r="1" spans="1:25" ht="12.75">
      <c r="A1" s="5" t="s">
        <v>77</v>
      </c>
      <c r="M1" s="5" t="s">
        <v>78</v>
      </c>
      <c r="Y1" s="5" t="s">
        <v>79</v>
      </c>
    </row>
    <row r="2" spans="1:35" s="5" customFormat="1" ht="12.75">
      <c r="A2" s="5" t="s">
        <v>11</v>
      </c>
      <c r="B2" s="5" t="s">
        <v>35</v>
      </c>
      <c r="C2" s="5" t="s">
        <v>7</v>
      </c>
      <c r="D2" s="5" t="s">
        <v>8</v>
      </c>
      <c r="E2" s="5" t="s">
        <v>12</v>
      </c>
      <c r="F2" s="5" t="s">
        <v>9</v>
      </c>
      <c r="G2" s="5" t="s">
        <v>13</v>
      </c>
      <c r="H2" s="5" t="s">
        <v>74</v>
      </c>
      <c r="I2" s="5" t="s">
        <v>73</v>
      </c>
      <c r="J2" s="5" t="s">
        <v>75</v>
      </c>
      <c r="K2" s="5" t="s">
        <v>76</v>
      </c>
      <c r="M2" s="5" t="s">
        <v>11</v>
      </c>
      <c r="N2" s="5" t="s">
        <v>35</v>
      </c>
      <c r="O2" s="5" t="s">
        <v>7</v>
      </c>
      <c r="P2" s="5" t="s">
        <v>8</v>
      </c>
      <c r="Q2" s="5" t="s">
        <v>12</v>
      </c>
      <c r="R2" s="5" t="s">
        <v>9</v>
      </c>
      <c r="S2" s="5" t="s">
        <v>13</v>
      </c>
      <c r="T2" s="5" t="s">
        <v>74</v>
      </c>
      <c r="U2" s="5" t="s">
        <v>73</v>
      </c>
      <c r="V2" s="5" t="s">
        <v>75</v>
      </c>
      <c r="W2" s="5" t="s">
        <v>76</v>
      </c>
      <c r="Y2" s="5" t="s">
        <v>11</v>
      </c>
      <c r="Z2" s="5" t="s">
        <v>35</v>
      </c>
      <c r="AA2" s="5" t="s">
        <v>7</v>
      </c>
      <c r="AB2" s="5" t="s">
        <v>8</v>
      </c>
      <c r="AC2" s="5" t="s">
        <v>12</v>
      </c>
      <c r="AD2" s="5" t="s">
        <v>9</v>
      </c>
      <c r="AE2" s="5" t="s">
        <v>13</v>
      </c>
      <c r="AF2" s="5" t="s">
        <v>74</v>
      </c>
      <c r="AG2" s="5" t="s">
        <v>73</v>
      </c>
      <c r="AH2" s="5" t="s">
        <v>75</v>
      </c>
      <c r="AI2" s="5" t="s">
        <v>76</v>
      </c>
    </row>
    <row r="3" spans="1:35" ht="12.75">
      <c r="A3" s="5">
        <v>5</v>
      </c>
      <c r="B3">
        <v>96</v>
      </c>
      <c r="C3">
        <v>7.5</v>
      </c>
      <c r="D3">
        <v>15</v>
      </c>
      <c r="E3">
        <v>17.1</v>
      </c>
      <c r="F3">
        <v>-4.4</v>
      </c>
      <c r="H3">
        <v>10.75</v>
      </c>
      <c r="I3">
        <v>11</v>
      </c>
      <c r="J3">
        <v>11</v>
      </c>
      <c r="K3" t="e">
        <v>#N/A</v>
      </c>
      <c r="M3">
        <v>16</v>
      </c>
      <c r="N3">
        <v>161</v>
      </c>
      <c r="O3">
        <v>1</v>
      </c>
      <c r="P3">
        <v>1</v>
      </c>
      <c r="Q3">
        <v>17.5</v>
      </c>
      <c r="R3">
        <v>1.9</v>
      </c>
      <c r="S3">
        <v>1.3</v>
      </c>
      <c r="T3">
        <v>16.9</v>
      </c>
      <c r="U3">
        <v>11</v>
      </c>
      <c r="V3">
        <v>14</v>
      </c>
      <c r="W3" t="e">
        <v>#N/A</v>
      </c>
      <c r="Y3">
        <v>35</v>
      </c>
      <c r="Z3">
        <v>47</v>
      </c>
      <c r="AA3">
        <v>7.4</v>
      </c>
      <c r="AB3">
        <v>15</v>
      </c>
      <c r="AC3">
        <v>12</v>
      </c>
      <c r="AD3">
        <v>0.3</v>
      </c>
      <c r="AE3">
        <v>1.3</v>
      </c>
      <c r="AF3">
        <v>7.072</v>
      </c>
      <c r="AG3">
        <v>11</v>
      </c>
      <c r="AH3">
        <v>5</v>
      </c>
      <c r="AI3" t="e">
        <v>#N/A</v>
      </c>
    </row>
    <row r="4" spans="1:35" ht="12.75">
      <c r="A4" s="5">
        <v>4</v>
      </c>
      <c r="B4">
        <v>163</v>
      </c>
      <c r="C4">
        <v>1</v>
      </c>
      <c r="D4">
        <v>1</v>
      </c>
      <c r="E4">
        <v>10.5</v>
      </c>
      <c r="F4">
        <v>-2.2</v>
      </c>
      <c r="G4">
        <v>1.3</v>
      </c>
      <c r="H4">
        <v>14</v>
      </c>
      <c r="I4">
        <v>11</v>
      </c>
      <c r="J4">
        <v>17</v>
      </c>
      <c r="K4" t="e">
        <v>#N/A</v>
      </c>
      <c r="M4">
        <v>17</v>
      </c>
      <c r="N4">
        <v>37</v>
      </c>
      <c r="O4">
        <v>7.5</v>
      </c>
      <c r="P4">
        <v>15</v>
      </c>
      <c r="Q4">
        <v>8.6</v>
      </c>
      <c r="R4">
        <v>0.2</v>
      </c>
      <c r="S4">
        <v>1.3</v>
      </c>
      <c r="T4">
        <v>5.5</v>
      </c>
      <c r="U4">
        <v>11</v>
      </c>
      <c r="V4">
        <v>1</v>
      </c>
      <c r="W4">
        <v>-0.2</v>
      </c>
      <c r="Y4">
        <v>36</v>
      </c>
      <c r="Z4">
        <v>81</v>
      </c>
      <c r="AA4">
        <v>1</v>
      </c>
      <c r="AB4">
        <v>1</v>
      </c>
      <c r="AC4">
        <v>10.3</v>
      </c>
      <c r="AD4">
        <v>1</v>
      </c>
      <c r="AF4">
        <v>9.3</v>
      </c>
      <c r="AG4">
        <v>11</v>
      </c>
      <c r="AH4">
        <v>1</v>
      </c>
      <c r="AI4" t="e">
        <v>#N/A</v>
      </c>
    </row>
    <row r="5" spans="1:35" ht="12.75">
      <c r="A5" s="5">
        <v>1</v>
      </c>
      <c r="B5">
        <v>33</v>
      </c>
      <c r="C5">
        <v>5</v>
      </c>
      <c r="D5">
        <v>20</v>
      </c>
      <c r="E5">
        <v>5</v>
      </c>
      <c r="F5">
        <v>-7.8</v>
      </c>
      <c r="H5">
        <v>3.2</v>
      </c>
      <c r="I5">
        <v>11</v>
      </c>
      <c r="J5">
        <v>2</v>
      </c>
      <c r="K5" t="e">
        <v>#N/A</v>
      </c>
      <c r="M5">
        <v>145</v>
      </c>
      <c r="N5">
        <v>158</v>
      </c>
      <c r="O5">
        <v>1</v>
      </c>
      <c r="P5">
        <v>1</v>
      </c>
      <c r="Q5">
        <v>11</v>
      </c>
      <c r="R5">
        <v>-3.8</v>
      </c>
      <c r="T5">
        <v>14.8</v>
      </c>
      <c r="U5">
        <v>11</v>
      </c>
      <c r="V5">
        <v>8</v>
      </c>
      <c r="W5" t="e">
        <v>#N/A</v>
      </c>
      <c r="Y5">
        <v>182</v>
      </c>
      <c r="Z5">
        <v>84</v>
      </c>
      <c r="AA5">
        <v>10.5</v>
      </c>
      <c r="AB5">
        <v>20</v>
      </c>
      <c r="AC5">
        <v>21.5</v>
      </c>
      <c r="AD5">
        <v>-1</v>
      </c>
      <c r="AF5">
        <v>11.8125</v>
      </c>
      <c r="AG5">
        <v>11</v>
      </c>
      <c r="AH5">
        <v>3</v>
      </c>
      <c r="AI5" t="e">
        <v>#N/A</v>
      </c>
    </row>
    <row r="6" spans="1:35" ht="12.75">
      <c r="A6" s="5">
        <v>3</v>
      </c>
      <c r="B6">
        <v>201</v>
      </c>
      <c r="C6">
        <v>1</v>
      </c>
      <c r="D6">
        <v>1</v>
      </c>
      <c r="E6">
        <v>14.5</v>
      </c>
      <c r="F6">
        <v>-1.4</v>
      </c>
      <c r="G6">
        <v>1.3</v>
      </c>
      <c r="H6">
        <v>17.2</v>
      </c>
      <c r="I6">
        <v>11</v>
      </c>
      <c r="J6">
        <v>18</v>
      </c>
      <c r="K6" t="e">
        <v>#N/A</v>
      </c>
      <c r="M6">
        <v>143</v>
      </c>
      <c r="N6">
        <v>33</v>
      </c>
      <c r="O6">
        <v>5</v>
      </c>
      <c r="P6">
        <v>20</v>
      </c>
      <c r="Q6">
        <v>15.3</v>
      </c>
      <c r="R6">
        <v>-0.1</v>
      </c>
      <c r="S6">
        <v>1.3</v>
      </c>
      <c r="T6">
        <v>5.15</v>
      </c>
      <c r="U6">
        <v>11</v>
      </c>
      <c r="V6">
        <v>4</v>
      </c>
      <c r="W6" t="e">
        <v>#N/A</v>
      </c>
      <c r="Y6">
        <v>183</v>
      </c>
      <c r="Z6">
        <v>106</v>
      </c>
      <c r="AA6">
        <v>13.7</v>
      </c>
      <c r="AB6">
        <v>15</v>
      </c>
      <c r="AC6">
        <v>11.25</v>
      </c>
      <c r="AD6">
        <v>-3.25</v>
      </c>
      <c r="AF6">
        <v>13.243333333333334</v>
      </c>
      <c r="AG6">
        <v>11</v>
      </c>
      <c r="AH6">
        <v>12</v>
      </c>
      <c r="AI6" t="e">
        <v>#N/A</v>
      </c>
    </row>
    <row r="7" spans="1:35" ht="12.75">
      <c r="A7" s="5">
        <v>2</v>
      </c>
      <c r="B7">
        <v>166</v>
      </c>
      <c r="C7">
        <v>1</v>
      </c>
      <c r="D7">
        <v>1</v>
      </c>
      <c r="E7">
        <v>17.1</v>
      </c>
      <c r="F7">
        <v>0.9</v>
      </c>
      <c r="H7">
        <v>16.2</v>
      </c>
      <c r="I7">
        <v>11</v>
      </c>
      <c r="J7">
        <v>14</v>
      </c>
      <c r="K7" t="e">
        <v>#N/A</v>
      </c>
      <c r="M7">
        <v>139</v>
      </c>
      <c r="N7">
        <v>138</v>
      </c>
      <c r="O7">
        <v>1</v>
      </c>
      <c r="P7">
        <v>1</v>
      </c>
      <c r="Q7">
        <v>11.5</v>
      </c>
      <c r="R7">
        <v>-2.2</v>
      </c>
      <c r="S7">
        <v>1.3</v>
      </c>
      <c r="T7">
        <v>15</v>
      </c>
      <c r="U7">
        <v>11</v>
      </c>
      <c r="V7">
        <v>4</v>
      </c>
      <c r="W7">
        <v>-0.1999999999999993</v>
      </c>
      <c r="Y7">
        <v>304</v>
      </c>
      <c r="Z7">
        <v>144</v>
      </c>
      <c r="AA7">
        <v>1</v>
      </c>
      <c r="AB7">
        <v>1</v>
      </c>
      <c r="AC7">
        <v>11.9</v>
      </c>
      <c r="AD7">
        <v>-1.8</v>
      </c>
      <c r="AF7">
        <v>13.7</v>
      </c>
      <c r="AG7">
        <v>11</v>
      </c>
      <c r="AH7">
        <v>24</v>
      </c>
      <c r="AI7" t="e">
        <v>#N/A</v>
      </c>
    </row>
    <row r="8" spans="1:35" ht="12.75">
      <c r="A8" s="5">
        <v>7</v>
      </c>
      <c r="B8">
        <v>78</v>
      </c>
      <c r="C8">
        <v>13</v>
      </c>
      <c r="D8">
        <v>15</v>
      </c>
      <c r="E8">
        <v>7.1</v>
      </c>
      <c r="F8">
        <v>-1.8</v>
      </c>
      <c r="G8">
        <v>1.3</v>
      </c>
      <c r="H8">
        <v>9.013333333333334</v>
      </c>
      <c r="I8">
        <v>11</v>
      </c>
      <c r="J8">
        <v>2</v>
      </c>
      <c r="K8" t="e">
        <v>#N/A</v>
      </c>
      <c r="M8">
        <v>43</v>
      </c>
      <c r="N8">
        <v>176</v>
      </c>
      <c r="O8">
        <v>1</v>
      </c>
      <c r="P8">
        <v>1</v>
      </c>
      <c r="Q8">
        <v>14.1</v>
      </c>
      <c r="R8">
        <v>-4.1</v>
      </c>
      <c r="T8">
        <v>18.2</v>
      </c>
      <c r="U8">
        <v>11</v>
      </c>
      <c r="V8">
        <v>10</v>
      </c>
      <c r="W8" t="e">
        <v>#N/A</v>
      </c>
      <c r="Y8">
        <v>21</v>
      </c>
      <c r="Z8">
        <v>31</v>
      </c>
      <c r="AA8">
        <v>10</v>
      </c>
      <c r="AB8">
        <v>20</v>
      </c>
      <c r="AC8">
        <v>12</v>
      </c>
      <c r="AD8">
        <v>-0.9</v>
      </c>
      <c r="AE8">
        <v>1.3</v>
      </c>
      <c r="AF8">
        <v>7.75</v>
      </c>
      <c r="AG8">
        <v>11</v>
      </c>
      <c r="AH8">
        <v>-1</v>
      </c>
      <c r="AI8" t="e">
        <v>#N/A</v>
      </c>
    </row>
    <row r="9" spans="1:35" ht="12.75">
      <c r="A9" s="5">
        <v>6</v>
      </c>
      <c r="B9">
        <v>157</v>
      </c>
      <c r="C9">
        <v>1</v>
      </c>
      <c r="D9">
        <v>1</v>
      </c>
      <c r="E9">
        <v>14.1</v>
      </c>
      <c r="F9">
        <v>-1.7</v>
      </c>
      <c r="H9">
        <v>15.8</v>
      </c>
      <c r="I9">
        <v>11</v>
      </c>
      <c r="J9">
        <v>15</v>
      </c>
      <c r="K9" t="e">
        <v>#N/A</v>
      </c>
      <c r="M9">
        <v>45</v>
      </c>
      <c r="N9">
        <v>203</v>
      </c>
      <c r="O9">
        <v>1</v>
      </c>
      <c r="P9">
        <v>1</v>
      </c>
      <c r="Q9">
        <v>17.4</v>
      </c>
      <c r="R9">
        <v>-1.8</v>
      </c>
      <c r="T9">
        <v>19.2</v>
      </c>
      <c r="U9">
        <v>11</v>
      </c>
      <c r="V9">
        <v>18</v>
      </c>
      <c r="W9" t="e">
        <v>#N/A</v>
      </c>
      <c r="Y9">
        <v>29</v>
      </c>
      <c r="Z9">
        <v>30</v>
      </c>
      <c r="AA9">
        <v>5</v>
      </c>
      <c r="AB9">
        <v>20</v>
      </c>
      <c r="AC9">
        <v>24.2</v>
      </c>
      <c r="AD9">
        <v>-4.2</v>
      </c>
      <c r="AF9">
        <v>7.1</v>
      </c>
      <c r="AG9">
        <v>11</v>
      </c>
      <c r="AH9">
        <v>3</v>
      </c>
      <c r="AI9" t="e">
        <v>#N/A</v>
      </c>
    </row>
    <row r="10" spans="1:35" ht="12.75">
      <c r="A10" s="5">
        <v>192</v>
      </c>
      <c r="B10">
        <v>124</v>
      </c>
      <c r="C10">
        <v>11.4</v>
      </c>
      <c r="D10">
        <v>15</v>
      </c>
      <c r="E10">
        <v>14.7</v>
      </c>
      <c r="F10">
        <v>0.3</v>
      </c>
      <c r="H10">
        <v>10.943999999999999</v>
      </c>
      <c r="I10">
        <v>11</v>
      </c>
      <c r="J10">
        <v>13</v>
      </c>
      <c r="K10" t="e">
        <v>#N/A</v>
      </c>
      <c r="M10">
        <v>108</v>
      </c>
      <c r="N10">
        <v>165</v>
      </c>
      <c r="O10">
        <v>1</v>
      </c>
      <c r="P10">
        <v>1</v>
      </c>
      <c r="Q10">
        <v>17.7</v>
      </c>
      <c r="R10">
        <v>1</v>
      </c>
      <c r="S10">
        <v>1.3</v>
      </c>
      <c r="T10">
        <v>18</v>
      </c>
      <c r="U10">
        <v>11</v>
      </c>
      <c r="V10">
        <v>7</v>
      </c>
      <c r="W10" t="e">
        <v>#N/A</v>
      </c>
      <c r="Y10">
        <v>38</v>
      </c>
      <c r="Z10">
        <v>63</v>
      </c>
      <c r="AA10">
        <v>10</v>
      </c>
      <c r="AB10">
        <v>20</v>
      </c>
      <c r="AC10">
        <v>11</v>
      </c>
      <c r="AD10">
        <v>-2.3</v>
      </c>
      <c r="AF10">
        <v>6.65</v>
      </c>
      <c r="AG10">
        <v>11</v>
      </c>
      <c r="AH10">
        <v>7</v>
      </c>
      <c r="AI10" t="e">
        <v>#N/A</v>
      </c>
    </row>
    <row r="11" spans="1:35" ht="12.75">
      <c r="A11" s="5">
        <v>8</v>
      </c>
      <c r="B11">
        <v>154</v>
      </c>
      <c r="C11">
        <v>1</v>
      </c>
      <c r="D11">
        <v>1</v>
      </c>
      <c r="E11">
        <v>10.4</v>
      </c>
      <c r="F11">
        <v>-2.4</v>
      </c>
      <c r="G11">
        <v>1.3</v>
      </c>
      <c r="H11">
        <v>14.1</v>
      </c>
      <c r="I11">
        <v>11</v>
      </c>
      <c r="J11">
        <v>13</v>
      </c>
      <c r="K11">
        <v>1.6</v>
      </c>
      <c r="M11">
        <v>60</v>
      </c>
      <c r="N11">
        <v>128</v>
      </c>
      <c r="O11">
        <v>16.1</v>
      </c>
      <c r="P11">
        <v>15</v>
      </c>
      <c r="Q11">
        <v>11.9</v>
      </c>
      <c r="R11">
        <v>-2</v>
      </c>
      <c r="T11">
        <v>14.919333333333336</v>
      </c>
      <c r="U11">
        <v>11</v>
      </c>
      <c r="V11">
        <v>4</v>
      </c>
      <c r="W11" t="e">
        <v>#N/A</v>
      </c>
      <c r="Y11">
        <v>141</v>
      </c>
      <c r="Z11">
        <v>34</v>
      </c>
      <c r="AA11">
        <v>8.5</v>
      </c>
      <c r="AB11">
        <v>15</v>
      </c>
      <c r="AC11">
        <v>6.5</v>
      </c>
      <c r="AD11">
        <v>-4.2</v>
      </c>
      <c r="AF11">
        <v>6.063333333333333</v>
      </c>
      <c r="AG11">
        <v>11</v>
      </c>
      <c r="AH11">
        <v>4</v>
      </c>
      <c r="AI11" t="e">
        <v>#N/A</v>
      </c>
    </row>
    <row r="12" spans="1:35" ht="12.75">
      <c r="A12" s="5">
        <v>10</v>
      </c>
      <c r="B12">
        <v>194</v>
      </c>
      <c r="C12">
        <v>18.2</v>
      </c>
      <c r="D12">
        <v>20</v>
      </c>
      <c r="E12">
        <v>14.5</v>
      </c>
      <c r="F12">
        <v>-3.3</v>
      </c>
      <c r="H12">
        <v>16.197999999999997</v>
      </c>
      <c r="I12">
        <v>11</v>
      </c>
      <c r="J12">
        <v>24</v>
      </c>
      <c r="K12" t="e">
        <v>#N/A</v>
      </c>
      <c r="M12">
        <v>69</v>
      </c>
      <c r="N12">
        <v>118</v>
      </c>
      <c r="O12">
        <v>1</v>
      </c>
      <c r="P12">
        <v>1</v>
      </c>
      <c r="Q12">
        <v>11.9</v>
      </c>
      <c r="R12">
        <v>0.3</v>
      </c>
      <c r="S12">
        <v>1.3</v>
      </c>
      <c r="T12">
        <v>12.9</v>
      </c>
      <c r="U12">
        <v>11</v>
      </c>
      <c r="V12">
        <v>4</v>
      </c>
      <c r="W12">
        <v>-0.6</v>
      </c>
      <c r="Y12">
        <v>157</v>
      </c>
      <c r="Z12">
        <v>30</v>
      </c>
      <c r="AB12" t="s">
        <v>26</v>
      </c>
      <c r="AC12">
        <v>6.6</v>
      </c>
      <c r="AF12">
        <v>6.6</v>
      </c>
      <c r="AG12">
        <v>11</v>
      </c>
      <c r="AH12">
        <v>3</v>
      </c>
      <c r="AI12" t="e">
        <v>#N/A</v>
      </c>
    </row>
    <row r="13" spans="1:35" ht="12.75">
      <c r="A13" s="5">
        <v>9</v>
      </c>
      <c r="B13">
        <v>73</v>
      </c>
      <c r="C13">
        <v>10</v>
      </c>
      <c r="D13">
        <v>20</v>
      </c>
      <c r="E13">
        <v>12</v>
      </c>
      <c r="F13">
        <v>-3.8</v>
      </c>
      <c r="H13">
        <v>7.9</v>
      </c>
      <c r="I13">
        <v>11</v>
      </c>
      <c r="J13">
        <v>3</v>
      </c>
      <c r="K13" t="e">
        <v>#N/A</v>
      </c>
      <c r="M13">
        <v>404</v>
      </c>
      <c r="N13">
        <v>25</v>
      </c>
      <c r="P13" t="s">
        <v>26</v>
      </c>
      <c r="Q13">
        <v>4.8</v>
      </c>
      <c r="T13">
        <v>4.8</v>
      </c>
      <c r="U13">
        <v>11</v>
      </c>
      <c r="V13">
        <v>-1</v>
      </c>
      <c r="W13" t="e">
        <v>#N/A</v>
      </c>
      <c r="Y13">
        <v>227</v>
      </c>
      <c r="Z13">
        <v>38</v>
      </c>
      <c r="AB13" t="s">
        <v>26</v>
      </c>
      <c r="AC13">
        <v>9.4</v>
      </c>
      <c r="AF13">
        <v>9.4</v>
      </c>
      <c r="AG13">
        <v>11</v>
      </c>
      <c r="AH13">
        <v>7</v>
      </c>
      <c r="AI13" t="e">
        <v>#N/A</v>
      </c>
    </row>
    <row r="14" spans="1:35" ht="12.75">
      <c r="A14" s="5">
        <v>18</v>
      </c>
      <c r="B14">
        <v>118</v>
      </c>
      <c r="C14">
        <v>1</v>
      </c>
      <c r="D14">
        <v>1</v>
      </c>
      <c r="E14">
        <v>8.8</v>
      </c>
      <c r="F14">
        <v>-1.3</v>
      </c>
      <c r="G14">
        <v>1.3</v>
      </c>
      <c r="H14">
        <v>11.4</v>
      </c>
      <c r="I14">
        <v>11</v>
      </c>
      <c r="J14">
        <v>9</v>
      </c>
      <c r="K14" t="e">
        <v>#N/A</v>
      </c>
      <c r="M14">
        <v>190</v>
      </c>
      <c r="N14">
        <v>147</v>
      </c>
      <c r="O14">
        <v>1</v>
      </c>
      <c r="P14">
        <v>1</v>
      </c>
      <c r="Q14">
        <v>16</v>
      </c>
      <c r="R14">
        <v>1.1</v>
      </c>
      <c r="S14">
        <v>1.3</v>
      </c>
      <c r="T14">
        <v>16.2</v>
      </c>
      <c r="U14">
        <v>11</v>
      </c>
      <c r="V14">
        <v>6</v>
      </c>
      <c r="W14">
        <v>1.7</v>
      </c>
      <c r="Y14">
        <v>234</v>
      </c>
      <c r="Z14">
        <v>31</v>
      </c>
      <c r="AB14" t="s">
        <v>26</v>
      </c>
      <c r="AC14">
        <v>7.3</v>
      </c>
      <c r="AF14">
        <v>7.3</v>
      </c>
      <c r="AG14">
        <v>11</v>
      </c>
      <c r="AH14">
        <v>5</v>
      </c>
      <c r="AI14" t="e">
        <v>#N/A</v>
      </c>
    </row>
    <row r="15" spans="1:35" ht="12.75">
      <c r="A15" s="5">
        <v>11</v>
      </c>
      <c r="B15">
        <v>212</v>
      </c>
      <c r="C15">
        <v>1</v>
      </c>
      <c r="D15">
        <v>1</v>
      </c>
      <c r="E15">
        <v>14.6</v>
      </c>
      <c r="F15">
        <v>-4</v>
      </c>
      <c r="H15">
        <v>18.6</v>
      </c>
      <c r="I15">
        <v>11</v>
      </c>
      <c r="J15">
        <v>18</v>
      </c>
      <c r="K15" t="e">
        <v>#N/A</v>
      </c>
      <c r="M15">
        <v>162</v>
      </c>
      <c r="N15">
        <v>172</v>
      </c>
      <c r="O15">
        <v>17.2</v>
      </c>
      <c r="P15">
        <v>20</v>
      </c>
      <c r="Q15">
        <v>13.5</v>
      </c>
      <c r="R15">
        <v>-2.75</v>
      </c>
      <c r="S15">
        <v>1.3</v>
      </c>
      <c r="T15">
        <v>15.275</v>
      </c>
      <c r="U15">
        <v>11</v>
      </c>
      <c r="V15">
        <v>8</v>
      </c>
      <c r="W15" t="e">
        <v>#N/A</v>
      </c>
      <c r="Y15">
        <v>149</v>
      </c>
      <c r="Z15">
        <v>60</v>
      </c>
      <c r="AB15" t="s">
        <v>26</v>
      </c>
      <c r="AC15">
        <v>8.3</v>
      </c>
      <c r="AF15">
        <v>8.3</v>
      </c>
      <c r="AG15">
        <v>11</v>
      </c>
      <c r="AH15">
        <v>10</v>
      </c>
      <c r="AI15" t="e">
        <v>#N/A</v>
      </c>
    </row>
    <row r="16" spans="1:35" ht="12.75">
      <c r="A16" s="5">
        <v>12</v>
      </c>
      <c r="B16">
        <v>183</v>
      </c>
      <c r="C16">
        <v>1</v>
      </c>
      <c r="D16">
        <v>1</v>
      </c>
      <c r="E16">
        <v>14</v>
      </c>
      <c r="F16">
        <v>-2.2</v>
      </c>
      <c r="H16">
        <v>16.2</v>
      </c>
      <c r="I16">
        <v>11</v>
      </c>
      <c r="J16">
        <v>15</v>
      </c>
      <c r="K16" t="e">
        <v>#N/A</v>
      </c>
      <c r="M16">
        <v>146</v>
      </c>
      <c r="N16">
        <v>138</v>
      </c>
      <c r="P16" t="s">
        <v>26</v>
      </c>
      <c r="Q16">
        <v>16.3</v>
      </c>
      <c r="T16">
        <v>16.3</v>
      </c>
      <c r="U16">
        <v>11</v>
      </c>
      <c r="V16">
        <v>5</v>
      </c>
      <c r="W16">
        <v>1.7</v>
      </c>
      <c r="Y16">
        <v>134</v>
      </c>
      <c r="Z16">
        <v>31</v>
      </c>
      <c r="AB16" t="s">
        <v>26</v>
      </c>
      <c r="AC16">
        <v>4.8</v>
      </c>
      <c r="AF16">
        <v>4.8</v>
      </c>
      <c r="AG16">
        <v>11</v>
      </c>
      <c r="AH16">
        <v>3</v>
      </c>
      <c r="AI16" t="e">
        <v>#N/A</v>
      </c>
    </row>
    <row r="17" spans="1:35" ht="12.75">
      <c r="A17" s="5">
        <v>13</v>
      </c>
      <c r="B17">
        <v>193</v>
      </c>
      <c r="C17">
        <v>13.3</v>
      </c>
      <c r="D17">
        <v>15</v>
      </c>
      <c r="E17">
        <v>14</v>
      </c>
      <c r="F17">
        <v>-2.6</v>
      </c>
      <c r="H17">
        <v>14.718666666666667</v>
      </c>
      <c r="I17">
        <v>11</v>
      </c>
      <c r="J17">
        <v>10</v>
      </c>
      <c r="K17" t="e">
        <v>#N/A</v>
      </c>
      <c r="M17">
        <v>127</v>
      </c>
      <c r="N17">
        <v>194</v>
      </c>
      <c r="P17" t="s">
        <v>26</v>
      </c>
      <c r="Q17">
        <v>17.8</v>
      </c>
      <c r="T17">
        <v>17.8</v>
      </c>
      <c r="U17">
        <v>11</v>
      </c>
      <c r="V17">
        <v>10</v>
      </c>
      <c r="W17" t="e">
        <v>#N/A</v>
      </c>
      <c r="Y17">
        <v>244</v>
      </c>
      <c r="Z17">
        <v>81</v>
      </c>
      <c r="AB17" t="s">
        <v>26</v>
      </c>
      <c r="AC17">
        <v>10</v>
      </c>
      <c r="AF17">
        <v>10</v>
      </c>
      <c r="AG17">
        <v>11</v>
      </c>
      <c r="AH17">
        <v>6</v>
      </c>
      <c r="AI17" t="e">
        <v>#N/A</v>
      </c>
    </row>
    <row r="18" spans="1:35" ht="12.75">
      <c r="A18" s="5">
        <v>186</v>
      </c>
      <c r="B18">
        <v>102</v>
      </c>
      <c r="C18">
        <v>1</v>
      </c>
      <c r="D18">
        <v>1</v>
      </c>
      <c r="E18">
        <v>12.5</v>
      </c>
      <c r="F18">
        <v>0.2</v>
      </c>
      <c r="H18">
        <v>12.3</v>
      </c>
      <c r="I18">
        <v>11</v>
      </c>
      <c r="J18">
        <v>8</v>
      </c>
      <c r="K18">
        <v>1</v>
      </c>
      <c r="M18">
        <v>237</v>
      </c>
      <c r="N18">
        <v>32</v>
      </c>
      <c r="P18" t="s">
        <v>26</v>
      </c>
      <c r="Q18">
        <v>5.9</v>
      </c>
      <c r="T18">
        <v>5.9</v>
      </c>
      <c r="U18">
        <v>11</v>
      </c>
      <c r="V18">
        <v>1</v>
      </c>
      <c r="W18" t="e">
        <v>#N/A</v>
      </c>
      <c r="Y18">
        <v>216</v>
      </c>
      <c r="Z18">
        <v>32</v>
      </c>
      <c r="AA18">
        <v>10</v>
      </c>
      <c r="AB18">
        <v>20</v>
      </c>
      <c r="AC18">
        <v>6.8</v>
      </c>
      <c r="AD18">
        <v>-5.6</v>
      </c>
      <c r="AF18">
        <v>6.2</v>
      </c>
      <c r="AG18">
        <v>11</v>
      </c>
      <c r="AH18">
        <v>4</v>
      </c>
      <c r="AI18" t="e">
        <v>#N/A</v>
      </c>
    </row>
    <row r="19" spans="1:35" ht="12.75">
      <c r="A19" s="5">
        <v>19</v>
      </c>
      <c r="B19">
        <v>135</v>
      </c>
      <c r="C19">
        <v>1</v>
      </c>
      <c r="D19">
        <v>1</v>
      </c>
      <c r="E19">
        <v>10.7</v>
      </c>
      <c r="F19">
        <v>-3.2</v>
      </c>
      <c r="H19">
        <v>13.9</v>
      </c>
      <c r="I19">
        <v>11</v>
      </c>
      <c r="J19">
        <v>19</v>
      </c>
      <c r="K19" t="e">
        <v>#N/A</v>
      </c>
      <c r="M19">
        <v>112</v>
      </c>
      <c r="N19">
        <v>210</v>
      </c>
      <c r="P19" t="s">
        <v>26</v>
      </c>
      <c r="Q19">
        <v>17.6</v>
      </c>
      <c r="T19">
        <v>17.6</v>
      </c>
      <c r="U19">
        <v>11</v>
      </c>
      <c r="V19">
        <v>12</v>
      </c>
      <c r="W19">
        <v>1.4</v>
      </c>
      <c r="Y19">
        <v>221</v>
      </c>
      <c r="Z19">
        <v>93</v>
      </c>
      <c r="AA19">
        <v>11.5</v>
      </c>
      <c r="AB19">
        <v>15</v>
      </c>
      <c r="AC19">
        <v>11.6</v>
      </c>
      <c r="AD19">
        <v>-2.2</v>
      </c>
      <c r="AF19">
        <v>10.58</v>
      </c>
      <c r="AG19">
        <v>11</v>
      </c>
      <c r="AH19">
        <v>14</v>
      </c>
      <c r="AI19" t="e">
        <v>#N/A</v>
      </c>
    </row>
    <row r="20" spans="1:35" ht="12.75">
      <c r="A20" s="5">
        <v>23</v>
      </c>
      <c r="B20">
        <v>100</v>
      </c>
      <c r="C20">
        <v>11.3</v>
      </c>
      <c r="D20">
        <v>15</v>
      </c>
      <c r="E20">
        <v>10.6</v>
      </c>
      <c r="F20">
        <v>-3.2</v>
      </c>
      <c r="G20">
        <v>1.3</v>
      </c>
      <c r="H20">
        <v>11.696000000000002</v>
      </c>
      <c r="I20">
        <v>11</v>
      </c>
      <c r="J20">
        <v>5</v>
      </c>
      <c r="K20" t="e">
        <v>#N/A</v>
      </c>
      <c r="M20">
        <v>88</v>
      </c>
      <c r="N20">
        <v>108</v>
      </c>
      <c r="P20" t="s">
        <v>26</v>
      </c>
      <c r="Q20">
        <v>12.2</v>
      </c>
      <c r="T20">
        <v>12.2</v>
      </c>
      <c r="U20">
        <v>11</v>
      </c>
      <c r="V20">
        <v>5</v>
      </c>
      <c r="W20" t="e">
        <v>#N/A</v>
      </c>
      <c r="Y20">
        <v>222</v>
      </c>
      <c r="Z20">
        <v>33</v>
      </c>
      <c r="AA20">
        <v>5</v>
      </c>
      <c r="AB20">
        <v>20</v>
      </c>
      <c r="AC20">
        <v>15.5</v>
      </c>
      <c r="AD20">
        <v>-9.2</v>
      </c>
      <c r="AF20">
        <v>6.175</v>
      </c>
      <c r="AG20">
        <v>11</v>
      </c>
      <c r="AH20">
        <v>5</v>
      </c>
      <c r="AI20" t="e">
        <v>#N/A</v>
      </c>
    </row>
    <row r="21" spans="1:35" ht="12.75">
      <c r="A21" s="5">
        <v>22</v>
      </c>
      <c r="B21">
        <v>192</v>
      </c>
      <c r="C21">
        <v>1</v>
      </c>
      <c r="D21">
        <v>1</v>
      </c>
      <c r="E21">
        <v>17.4</v>
      </c>
      <c r="F21">
        <v>0.4</v>
      </c>
      <c r="H21">
        <v>17</v>
      </c>
      <c r="I21">
        <v>11</v>
      </c>
      <c r="J21">
        <v>22</v>
      </c>
      <c r="K21" t="e">
        <v>#N/A</v>
      </c>
      <c r="M21">
        <v>278</v>
      </c>
      <c r="N21">
        <v>161</v>
      </c>
      <c r="P21" t="s">
        <v>26</v>
      </c>
      <c r="Q21">
        <v>17.6</v>
      </c>
      <c r="T21">
        <v>17.6</v>
      </c>
      <c r="U21">
        <v>11</v>
      </c>
      <c r="V21">
        <v>11</v>
      </c>
      <c r="W21" t="e">
        <v>#N/A</v>
      </c>
      <c r="Y21">
        <v>302</v>
      </c>
      <c r="Z21">
        <v>30</v>
      </c>
      <c r="AA21">
        <v>10</v>
      </c>
      <c r="AB21">
        <v>20</v>
      </c>
      <c r="AC21">
        <v>8.5</v>
      </c>
      <c r="AD21">
        <v>-3.2</v>
      </c>
      <c r="AF21">
        <v>5.85</v>
      </c>
      <c r="AG21">
        <v>11</v>
      </c>
      <c r="AH21">
        <v>2</v>
      </c>
      <c r="AI21" t="e">
        <v>#N/A</v>
      </c>
    </row>
    <row r="22" spans="1:35" ht="12.75">
      <c r="A22" s="5">
        <v>27</v>
      </c>
      <c r="B22">
        <v>141</v>
      </c>
      <c r="C22">
        <v>1</v>
      </c>
      <c r="D22">
        <v>1</v>
      </c>
      <c r="E22">
        <v>11.2</v>
      </c>
      <c r="F22">
        <v>-1.1</v>
      </c>
      <c r="G22">
        <v>1.3</v>
      </c>
      <c r="H22">
        <v>13.6</v>
      </c>
      <c r="I22">
        <v>11</v>
      </c>
      <c r="J22">
        <v>19</v>
      </c>
      <c r="K22">
        <v>1.9</v>
      </c>
      <c r="M22">
        <v>264</v>
      </c>
      <c r="N22">
        <v>267</v>
      </c>
      <c r="P22" t="s">
        <v>26</v>
      </c>
      <c r="Q22">
        <v>20.8</v>
      </c>
      <c r="T22">
        <v>20.8</v>
      </c>
      <c r="U22">
        <v>11</v>
      </c>
      <c r="V22">
        <v>25</v>
      </c>
      <c r="W22">
        <v>1.7</v>
      </c>
      <c r="Y22">
        <v>297</v>
      </c>
      <c r="Z22">
        <v>34</v>
      </c>
      <c r="AA22">
        <v>5</v>
      </c>
      <c r="AB22">
        <v>20</v>
      </c>
      <c r="AC22">
        <v>19.2</v>
      </c>
      <c r="AD22">
        <v>-7.8</v>
      </c>
      <c r="AF22">
        <v>6.75</v>
      </c>
      <c r="AG22">
        <v>11</v>
      </c>
      <c r="AH22">
        <v>2</v>
      </c>
      <c r="AI22" t="e">
        <v>#N/A</v>
      </c>
    </row>
    <row r="23" spans="1:35" ht="12.75">
      <c r="A23" s="5">
        <v>26</v>
      </c>
      <c r="B23">
        <v>150</v>
      </c>
      <c r="C23">
        <v>1</v>
      </c>
      <c r="D23">
        <v>1</v>
      </c>
      <c r="E23">
        <v>12</v>
      </c>
      <c r="F23">
        <v>-0.1</v>
      </c>
      <c r="G23">
        <v>1.3</v>
      </c>
      <c r="H23">
        <v>13.4</v>
      </c>
      <c r="I23">
        <v>11</v>
      </c>
      <c r="J23">
        <v>19</v>
      </c>
      <c r="K23" t="e">
        <v>#N/A</v>
      </c>
      <c r="M23">
        <v>294</v>
      </c>
      <c r="N23">
        <v>46</v>
      </c>
      <c r="P23" t="s">
        <v>26</v>
      </c>
      <c r="Q23">
        <v>8.1</v>
      </c>
      <c r="T23">
        <v>8.1</v>
      </c>
      <c r="U23">
        <v>11</v>
      </c>
      <c r="V23">
        <v>2</v>
      </c>
      <c r="W23" t="e">
        <v>#N/A</v>
      </c>
      <c r="Y23">
        <v>298</v>
      </c>
      <c r="Z23">
        <v>57</v>
      </c>
      <c r="AA23">
        <v>10</v>
      </c>
      <c r="AB23">
        <v>20</v>
      </c>
      <c r="AC23">
        <v>17</v>
      </c>
      <c r="AD23">
        <v>-4.5</v>
      </c>
      <c r="AF23">
        <v>10.75</v>
      </c>
      <c r="AG23">
        <v>11</v>
      </c>
      <c r="AH23">
        <v>8</v>
      </c>
      <c r="AI23" t="e">
        <v>#N/A</v>
      </c>
    </row>
    <row r="24" spans="1:35" ht="12.75">
      <c r="A24" s="5">
        <v>25</v>
      </c>
      <c r="B24">
        <v>115</v>
      </c>
      <c r="C24">
        <v>1</v>
      </c>
      <c r="D24">
        <v>1</v>
      </c>
      <c r="E24">
        <v>11.8</v>
      </c>
      <c r="F24">
        <v>0.6</v>
      </c>
      <c r="H24">
        <v>11.2</v>
      </c>
      <c r="I24">
        <v>11</v>
      </c>
      <c r="J24">
        <v>11</v>
      </c>
      <c r="K24" t="e">
        <v>#N/A</v>
      </c>
      <c r="M24">
        <v>352</v>
      </c>
      <c r="N24">
        <v>205</v>
      </c>
      <c r="P24" t="s">
        <v>26</v>
      </c>
      <c r="Q24">
        <v>18.2</v>
      </c>
      <c r="T24">
        <v>18.2</v>
      </c>
      <c r="U24">
        <v>11</v>
      </c>
      <c r="V24">
        <v>17</v>
      </c>
      <c r="W24">
        <v>1.8</v>
      </c>
      <c r="Y24">
        <v>235</v>
      </c>
      <c r="Z24">
        <v>86</v>
      </c>
      <c r="AB24" t="s">
        <v>26</v>
      </c>
      <c r="AC24">
        <v>9.3</v>
      </c>
      <c r="AF24">
        <v>9.3</v>
      </c>
      <c r="AG24">
        <v>11</v>
      </c>
      <c r="AH24">
        <v>9</v>
      </c>
      <c r="AI24" t="e">
        <v>#N/A</v>
      </c>
    </row>
    <row r="25" spans="1:35" ht="12.75">
      <c r="A25" s="5">
        <v>24</v>
      </c>
      <c r="B25">
        <v>82</v>
      </c>
      <c r="C25">
        <v>10</v>
      </c>
      <c r="D25">
        <v>20</v>
      </c>
      <c r="E25">
        <v>12</v>
      </c>
      <c r="F25">
        <v>-4.7</v>
      </c>
      <c r="H25">
        <v>8.35</v>
      </c>
      <c r="I25">
        <v>11</v>
      </c>
      <c r="J25">
        <v>2</v>
      </c>
      <c r="K25" t="e">
        <v>#N/A</v>
      </c>
      <c r="M25">
        <v>362</v>
      </c>
      <c r="N25">
        <v>211</v>
      </c>
      <c r="P25" t="s">
        <v>26</v>
      </c>
      <c r="Q25">
        <v>22.2</v>
      </c>
      <c r="T25">
        <v>22.2</v>
      </c>
      <c r="U25">
        <v>11</v>
      </c>
      <c r="V25">
        <v>26</v>
      </c>
      <c r="W25" t="e">
        <v>#N/A</v>
      </c>
      <c r="Y25">
        <v>236</v>
      </c>
      <c r="Z25">
        <v>116</v>
      </c>
      <c r="AB25" t="s">
        <v>26</v>
      </c>
      <c r="AC25">
        <v>12.2</v>
      </c>
      <c r="AF25">
        <v>12.2</v>
      </c>
      <c r="AG25">
        <v>11</v>
      </c>
      <c r="AH25">
        <v>11</v>
      </c>
      <c r="AI25" t="e">
        <v>#N/A</v>
      </c>
    </row>
    <row r="26" spans="1:35" ht="12.75">
      <c r="A26" s="5">
        <v>31</v>
      </c>
      <c r="B26">
        <v>169</v>
      </c>
      <c r="C26">
        <v>1</v>
      </c>
      <c r="D26">
        <v>1</v>
      </c>
      <c r="E26">
        <v>11.1</v>
      </c>
      <c r="F26">
        <v>-3.3</v>
      </c>
      <c r="H26">
        <v>14.4</v>
      </c>
      <c r="I26">
        <v>11</v>
      </c>
      <c r="J26">
        <v>16</v>
      </c>
      <c r="K26" t="e">
        <v>#N/A</v>
      </c>
      <c r="M26">
        <v>142</v>
      </c>
      <c r="N26">
        <v>183</v>
      </c>
      <c r="O26">
        <v>16.3</v>
      </c>
      <c r="P26">
        <v>20</v>
      </c>
      <c r="Q26">
        <v>19.1</v>
      </c>
      <c r="R26">
        <v>1.3</v>
      </c>
      <c r="S26">
        <v>1.3</v>
      </c>
      <c r="T26">
        <v>15.807000000000004</v>
      </c>
      <c r="U26">
        <v>11</v>
      </c>
      <c r="V26">
        <v>9</v>
      </c>
      <c r="W26" t="e">
        <v>#N/A</v>
      </c>
      <c r="Y26">
        <v>341</v>
      </c>
      <c r="Z26">
        <v>53</v>
      </c>
      <c r="AB26" t="s">
        <v>26</v>
      </c>
      <c r="AC26">
        <v>7.7</v>
      </c>
      <c r="AF26">
        <v>7.7</v>
      </c>
      <c r="AG26">
        <v>11</v>
      </c>
      <c r="AH26">
        <v>11</v>
      </c>
      <c r="AI26" t="e">
        <v>#N/A</v>
      </c>
    </row>
    <row r="27" spans="1:35" ht="12.75">
      <c r="A27" s="5">
        <v>30</v>
      </c>
      <c r="B27">
        <v>97</v>
      </c>
      <c r="C27">
        <v>1</v>
      </c>
      <c r="D27">
        <v>1</v>
      </c>
      <c r="E27">
        <v>7.2</v>
      </c>
      <c r="F27">
        <v>-2</v>
      </c>
      <c r="G27">
        <v>1.3</v>
      </c>
      <c r="H27">
        <v>10.5</v>
      </c>
      <c r="I27">
        <v>11</v>
      </c>
      <c r="J27">
        <v>9</v>
      </c>
      <c r="K27" t="e">
        <v>#N/A</v>
      </c>
      <c r="M27">
        <v>34</v>
      </c>
      <c r="N27">
        <v>125</v>
      </c>
      <c r="O27">
        <v>1</v>
      </c>
      <c r="P27">
        <v>1</v>
      </c>
      <c r="Q27">
        <v>14</v>
      </c>
      <c r="R27">
        <v>-0.5</v>
      </c>
      <c r="T27">
        <v>14.5</v>
      </c>
      <c r="U27">
        <v>11</v>
      </c>
      <c r="V27">
        <v>6</v>
      </c>
      <c r="W27">
        <v>0.5</v>
      </c>
      <c r="Y27">
        <v>290</v>
      </c>
      <c r="Z27">
        <v>144</v>
      </c>
      <c r="AB27" t="s">
        <v>26</v>
      </c>
      <c r="AC27">
        <v>13</v>
      </c>
      <c r="AF27">
        <v>13</v>
      </c>
      <c r="AG27">
        <v>11</v>
      </c>
      <c r="AH27">
        <v>9</v>
      </c>
      <c r="AI27" t="e">
        <v>#N/A</v>
      </c>
    </row>
    <row r="28" spans="1:35" ht="12.75">
      <c r="A28" s="5">
        <v>32</v>
      </c>
      <c r="B28">
        <v>127</v>
      </c>
      <c r="C28">
        <v>1</v>
      </c>
      <c r="D28">
        <v>1</v>
      </c>
      <c r="E28">
        <v>13.3</v>
      </c>
      <c r="F28">
        <v>-0.1</v>
      </c>
      <c r="G28">
        <v>1.3</v>
      </c>
      <c r="H28">
        <v>14.7</v>
      </c>
      <c r="I28">
        <v>11</v>
      </c>
      <c r="J28">
        <v>13</v>
      </c>
      <c r="K28" t="e">
        <v>#N/A</v>
      </c>
      <c r="M28">
        <v>47</v>
      </c>
      <c r="N28">
        <v>147</v>
      </c>
      <c r="O28">
        <v>1</v>
      </c>
      <c r="P28">
        <v>1</v>
      </c>
      <c r="Q28">
        <v>14</v>
      </c>
      <c r="R28">
        <v>-2</v>
      </c>
      <c r="T28">
        <v>16</v>
      </c>
      <c r="U28">
        <v>11</v>
      </c>
      <c r="V28">
        <v>5</v>
      </c>
      <c r="W28">
        <v>0.8000000000000007</v>
      </c>
      <c r="Y28">
        <v>364</v>
      </c>
      <c r="Z28">
        <v>127</v>
      </c>
      <c r="AB28" t="s">
        <v>26</v>
      </c>
      <c r="AC28">
        <v>15.8</v>
      </c>
      <c r="AF28">
        <v>15.8</v>
      </c>
      <c r="AG28">
        <v>11</v>
      </c>
      <c r="AH28">
        <v>2</v>
      </c>
      <c r="AI28" t="e">
        <v>#N/A</v>
      </c>
    </row>
    <row r="29" spans="1:35" ht="12.75">
      <c r="A29" s="5">
        <v>28</v>
      </c>
      <c r="B29">
        <v>164</v>
      </c>
      <c r="C29">
        <v>1</v>
      </c>
      <c r="D29">
        <v>1</v>
      </c>
      <c r="E29">
        <v>11.6</v>
      </c>
      <c r="F29">
        <v>-3.7</v>
      </c>
      <c r="H29">
        <v>15.3</v>
      </c>
      <c r="I29">
        <v>11</v>
      </c>
      <c r="J29">
        <v>18</v>
      </c>
      <c r="K29" t="e">
        <v>#N/A</v>
      </c>
      <c r="M29">
        <v>58</v>
      </c>
      <c r="N29">
        <v>202</v>
      </c>
      <c r="O29">
        <v>1</v>
      </c>
      <c r="P29">
        <v>1</v>
      </c>
      <c r="Q29">
        <v>17.8</v>
      </c>
      <c r="R29">
        <v>-0.5</v>
      </c>
      <c r="S29">
        <v>1.3</v>
      </c>
      <c r="T29">
        <v>19.6</v>
      </c>
      <c r="U29">
        <v>11</v>
      </c>
      <c r="V29">
        <v>12</v>
      </c>
      <c r="W29" t="e">
        <v>#N/A</v>
      </c>
      <c r="Y29">
        <v>376</v>
      </c>
      <c r="Z29">
        <v>124</v>
      </c>
      <c r="AB29" t="s">
        <v>26</v>
      </c>
      <c r="AC29">
        <v>14.9</v>
      </c>
      <c r="AF29">
        <v>14.9</v>
      </c>
      <c r="AG29">
        <v>11</v>
      </c>
      <c r="AH29">
        <v>9</v>
      </c>
      <c r="AI29" t="e">
        <v>#N/A</v>
      </c>
    </row>
    <row r="30" spans="1:35" ht="12.75">
      <c r="A30" s="5">
        <v>33</v>
      </c>
      <c r="B30">
        <v>172</v>
      </c>
      <c r="C30">
        <v>1</v>
      </c>
      <c r="D30">
        <v>1</v>
      </c>
      <c r="E30">
        <v>11.8</v>
      </c>
      <c r="F30">
        <v>-4</v>
      </c>
      <c r="H30">
        <v>15.8</v>
      </c>
      <c r="I30">
        <v>11</v>
      </c>
      <c r="J30">
        <v>15</v>
      </c>
      <c r="K30" t="e">
        <v>#N/A</v>
      </c>
      <c r="M30">
        <v>178</v>
      </c>
      <c r="N30">
        <v>184</v>
      </c>
      <c r="O30">
        <v>19</v>
      </c>
      <c r="P30">
        <v>20</v>
      </c>
      <c r="Q30">
        <v>14.75</v>
      </c>
      <c r="R30">
        <v>-1.5</v>
      </c>
      <c r="T30">
        <v>15.4375</v>
      </c>
      <c r="U30">
        <v>11</v>
      </c>
      <c r="V30">
        <v>8</v>
      </c>
      <c r="W30">
        <v>-0.0625</v>
      </c>
      <c r="Y30">
        <v>388</v>
      </c>
      <c r="Z30">
        <v>82</v>
      </c>
      <c r="AB30" t="s">
        <v>26</v>
      </c>
      <c r="AC30">
        <v>10.1</v>
      </c>
      <c r="AF30">
        <v>10.1</v>
      </c>
      <c r="AG30">
        <v>11</v>
      </c>
      <c r="AH30">
        <v>4</v>
      </c>
      <c r="AI30" t="e">
        <v>#N/A</v>
      </c>
    </row>
    <row r="31" spans="1:35" ht="12.75">
      <c r="A31" s="5">
        <v>144</v>
      </c>
      <c r="B31">
        <v>139</v>
      </c>
      <c r="C31">
        <v>1</v>
      </c>
      <c r="D31">
        <v>1</v>
      </c>
      <c r="E31">
        <v>11.8</v>
      </c>
      <c r="F31">
        <v>-0.7</v>
      </c>
      <c r="G31">
        <v>1.3</v>
      </c>
      <c r="H31">
        <v>13.8</v>
      </c>
      <c r="I31">
        <v>11</v>
      </c>
      <c r="J31">
        <v>18</v>
      </c>
      <c r="K31" t="e">
        <v>#N/A</v>
      </c>
      <c r="M31">
        <v>175</v>
      </c>
      <c r="N31">
        <v>187</v>
      </c>
      <c r="O31">
        <v>18.5</v>
      </c>
      <c r="P31">
        <v>20</v>
      </c>
      <c r="Q31">
        <v>14</v>
      </c>
      <c r="R31">
        <v>-4</v>
      </c>
      <c r="T31">
        <v>16.65</v>
      </c>
      <c r="U31">
        <v>11</v>
      </c>
      <c r="V31">
        <v>6</v>
      </c>
      <c r="W31" t="e">
        <v>#N/A</v>
      </c>
      <c r="Y31">
        <v>353</v>
      </c>
      <c r="Z31">
        <v>100</v>
      </c>
      <c r="AB31" t="s">
        <v>26</v>
      </c>
      <c r="AC31">
        <v>11.7</v>
      </c>
      <c r="AF31">
        <v>11.7</v>
      </c>
      <c r="AG31">
        <v>11</v>
      </c>
      <c r="AH31">
        <v>9</v>
      </c>
      <c r="AI31" t="e">
        <v>#N/A</v>
      </c>
    </row>
    <row r="32" spans="1:23" ht="12.75">
      <c r="A32" s="5">
        <v>39</v>
      </c>
      <c r="B32">
        <v>42</v>
      </c>
      <c r="C32">
        <v>5</v>
      </c>
      <c r="D32">
        <v>20</v>
      </c>
      <c r="E32">
        <v>11.6</v>
      </c>
      <c r="F32">
        <v>0.7</v>
      </c>
      <c r="G32">
        <v>1.3</v>
      </c>
      <c r="H32">
        <v>4.025</v>
      </c>
      <c r="I32">
        <v>11</v>
      </c>
      <c r="J32">
        <v>-1</v>
      </c>
      <c r="K32" t="e">
        <v>#N/A</v>
      </c>
      <c r="M32">
        <v>147</v>
      </c>
      <c r="N32">
        <v>185</v>
      </c>
      <c r="P32" t="s">
        <v>26</v>
      </c>
      <c r="Q32">
        <v>16.1</v>
      </c>
      <c r="T32">
        <v>16.1</v>
      </c>
      <c r="U32">
        <v>11</v>
      </c>
      <c r="V32">
        <v>8</v>
      </c>
      <c r="W32" t="e">
        <v>#N/A</v>
      </c>
    </row>
    <row r="33" spans="1:23" ht="12.75">
      <c r="A33" s="5">
        <v>42</v>
      </c>
      <c r="B33">
        <v>153</v>
      </c>
      <c r="C33">
        <v>1</v>
      </c>
      <c r="D33">
        <v>1</v>
      </c>
      <c r="E33">
        <v>10.8</v>
      </c>
      <c r="F33">
        <v>-3.7</v>
      </c>
      <c r="H33">
        <v>14.5</v>
      </c>
      <c r="I33">
        <v>11</v>
      </c>
      <c r="J33">
        <v>27</v>
      </c>
      <c r="K33" t="e">
        <v>#N/A</v>
      </c>
      <c r="M33">
        <v>98</v>
      </c>
      <c r="N33">
        <v>105</v>
      </c>
      <c r="P33" t="s">
        <v>26</v>
      </c>
      <c r="Q33">
        <v>13.7</v>
      </c>
      <c r="T33">
        <v>13.7</v>
      </c>
      <c r="U33">
        <v>11</v>
      </c>
      <c r="V33">
        <v>6</v>
      </c>
      <c r="W33" t="e">
        <v>#N/A</v>
      </c>
    </row>
    <row r="34" spans="1:11" ht="12.75">
      <c r="A34" s="5">
        <v>41</v>
      </c>
      <c r="B34">
        <v>30</v>
      </c>
      <c r="C34">
        <v>5</v>
      </c>
      <c r="D34">
        <v>20</v>
      </c>
      <c r="E34">
        <v>3.2</v>
      </c>
      <c r="F34">
        <v>-8.8</v>
      </c>
      <c r="H34">
        <v>3</v>
      </c>
      <c r="I34">
        <v>11</v>
      </c>
      <c r="J34">
        <v>2</v>
      </c>
      <c r="K34" t="e">
        <v>#N/A</v>
      </c>
    </row>
    <row r="35" spans="1:11" ht="12.75">
      <c r="A35" s="5">
        <v>138</v>
      </c>
      <c r="B35">
        <v>80</v>
      </c>
      <c r="D35" t="s">
        <v>26</v>
      </c>
      <c r="E35">
        <v>6.9</v>
      </c>
      <c r="H35">
        <v>6.9</v>
      </c>
      <c r="I35">
        <v>11</v>
      </c>
      <c r="J35">
        <v>8</v>
      </c>
      <c r="K35" t="e">
        <v>#N/A</v>
      </c>
    </row>
    <row r="36" spans="1:11" ht="12.75">
      <c r="A36" s="5">
        <v>40</v>
      </c>
      <c r="B36">
        <v>46</v>
      </c>
      <c r="C36">
        <v>10</v>
      </c>
      <c r="D36">
        <v>20</v>
      </c>
      <c r="E36">
        <v>3.7</v>
      </c>
      <c r="F36">
        <v>-4.4</v>
      </c>
      <c r="H36">
        <v>4.05</v>
      </c>
      <c r="I36">
        <v>11</v>
      </c>
      <c r="J36">
        <v>3</v>
      </c>
      <c r="K36" t="e">
        <v>#N/A</v>
      </c>
    </row>
    <row r="37" spans="1:11" ht="12.75">
      <c r="A37" s="5">
        <v>44</v>
      </c>
      <c r="B37">
        <v>86</v>
      </c>
      <c r="C37">
        <v>10</v>
      </c>
      <c r="D37">
        <v>20</v>
      </c>
      <c r="E37">
        <v>13.4</v>
      </c>
      <c r="F37">
        <v>-3</v>
      </c>
      <c r="H37">
        <v>8.2</v>
      </c>
      <c r="I37">
        <v>11</v>
      </c>
      <c r="J37">
        <v>12</v>
      </c>
      <c r="K37" t="e">
        <v>#N/A</v>
      </c>
    </row>
    <row r="38" spans="1:11" ht="12.75">
      <c r="A38" s="5">
        <v>48</v>
      </c>
      <c r="B38">
        <v>122</v>
      </c>
      <c r="C38">
        <v>1</v>
      </c>
      <c r="D38">
        <v>1</v>
      </c>
      <c r="E38">
        <v>11.9</v>
      </c>
      <c r="F38">
        <v>-1.3</v>
      </c>
      <c r="H38">
        <v>13.2</v>
      </c>
      <c r="I38">
        <v>11</v>
      </c>
      <c r="J38">
        <v>16</v>
      </c>
      <c r="K38" t="e">
        <v>#N/A</v>
      </c>
    </row>
    <row r="39" spans="1:11" ht="12.75">
      <c r="A39" s="5">
        <v>46</v>
      </c>
      <c r="B39">
        <v>82</v>
      </c>
      <c r="C39">
        <v>10</v>
      </c>
      <c r="D39">
        <v>20</v>
      </c>
      <c r="E39">
        <v>11</v>
      </c>
      <c r="F39">
        <v>-0.75</v>
      </c>
      <c r="G39">
        <v>1.3</v>
      </c>
      <c r="H39">
        <v>7.175</v>
      </c>
      <c r="I39">
        <v>11</v>
      </c>
      <c r="J39">
        <v>8</v>
      </c>
      <c r="K39" t="e">
        <v>#N/A</v>
      </c>
    </row>
    <row r="40" spans="1:11" ht="12.75">
      <c r="A40" s="5">
        <v>53</v>
      </c>
      <c r="B40">
        <v>109</v>
      </c>
      <c r="C40">
        <v>11.5</v>
      </c>
      <c r="D40">
        <v>20</v>
      </c>
      <c r="E40">
        <v>17.3</v>
      </c>
      <c r="F40">
        <v>-1.2</v>
      </c>
      <c r="H40">
        <v>10.6375</v>
      </c>
      <c r="I40">
        <v>11</v>
      </c>
      <c r="J40">
        <v>10</v>
      </c>
      <c r="K40" t="e">
        <v>#N/A</v>
      </c>
    </row>
    <row r="41" spans="1:11" ht="12.75">
      <c r="A41" s="5">
        <v>52</v>
      </c>
      <c r="B41">
        <v>120</v>
      </c>
      <c r="C41">
        <v>10</v>
      </c>
      <c r="D41">
        <v>20</v>
      </c>
      <c r="E41">
        <v>21.6</v>
      </c>
      <c r="F41">
        <v>-3.6</v>
      </c>
      <c r="H41">
        <v>12.6</v>
      </c>
      <c r="I41">
        <v>11</v>
      </c>
      <c r="J41">
        <v>13</v>
      </c>
      <c r="K41" t="e">
        <v>#N/A</v>
      </c>
    </row>
    <row r="42" spans="1:11" ht="12.75">
      <c r="A42" s="5">
        <v>49</v>
      </c>
      <c r="B42">
        <v>137</v>
      </c>
      <c r="C42">
        <v>1</v>
      </c>
      <c r="D42">
        <v>1</v>
      </c>
      <c r="E42">
        <v>13.7</v>
      </c>
      <c r="F42">
        <v>-0.8</v>
      </c>
      <c r="G42">
        <v>1.3</v>
      </c>
      <c r="H42">
        <v>15.8</v>
      </c>
      <c r="I42">
        <v>11</v>
      </c>
      <c r="J42">
        <v>12</v>
      </c>
      <c r="K42" t="e">
        <v>#N/A</v>
      </c>
    </row>
    <row r="43" spans="1:11" ht="12.75">
      <c r="A43" s="5">
        <v>125</v>
      </c>
      <c r="B43">
        <v>190</v>
      </c>
      <c r="C43">
        <v>1</v>
      </c>
      <c r="D43">
        <v>1</v>
      </c>
      <c r="E43">
        <v>16.7</v>
      </c>
      <c r="F43">
        <v>-0.7</v>
      </c>
      <c r="H43">
        <v>17.4</v>
      </c>
      <c r="I43">
        <v>11</v>
      </c>
      <c r="J43">
        <v>14</v>
      </c>
      <c r="K43" t="e">
        <v>#N/A</v>
      </c>
    </row>
    <row r="44" spans="1:11" ht="12.75">
      <c r="A44" s="5">
        <v>51</v>
      </c>
      <c r="B44">
        <v>132</v>
      </c>
      <c r="C44">
        <v>14.3</v>
      </c>
      <c r="D44">
        <v>15</v>
      </c>
      <c r="E44">
        <v>11.8</v>
      </c>
      <c r="F44">
        <v>0.75</v>
      </c>
      <c r="G44">
        <v>1.3</v>
      </c>
      <c r="H44">
        <v>11.834333333333335</v>
      </c>
      <c r="I44">
        <v>11</v>
      </c>
      <c r="J44">
        <v>15</v>
      </c>
      <c r="K44" t="e">
        <v>#N/A</v>
      </c>
    </row>
    <row r="45" spans="1:11" ht="12.75">
      <c r="A45" s="5">
        <v>50</v>
      </c>
      <c r="B45">
        <v>143</v>
      </c>
      <c r="C45">
        <v>1</v>
      </c>
      <c r="D45">
        <v>1</v>
      </c>
      <c r="E45">
        <v>11.5</v>
      </c>
      <c r="F45">
        <v>-2.3</v>
      </c>
      <c r="H45">
        <v>13.8</v>
      </c>
      <c r="I45">
        <v>11</v>
      </c>
      <c r="J45">
        <v>11</v>
      </c>
      <c r="K45" t="e">
        <v>#N/A</v>
      </c>
    </row>
    <row r="46" spans="1:11" ht="12.75">
      <c r="A46" s="5">
        <v>54</v>
      </c>
      <c r="B46">
        <v>177</v>
      </c>
      <c r="C46">
        <v>15.5</v>
      </c>
      <c r="D46">
        <v>15</v>
      </c>
      <c r="E46">
        <v>14.5</v>
      </c>
      <c r="F46">
        <v>-2.1</v>
      </c>
      <c r="H46">
        <v>17.153333333333336</v>
      </c>
      <c r="I46">
        <v>11</v>
      </c>
      <c r="J46">
        <v>13</v>
      </c>
      <c r="K46" t="e">
        <v>#N/A</v>
      </c>
    </row>
    <row r="47" spans="1:11" ht="12.75">
      <c r="A47" s="5">
        <v>57</v>
      </c>
      <c r="B47">
        <v>131</v>
      </c>
      <c r="C47">
        <v>1</v>
      </c>
      <c r="D47">
        <v>1</v>
      </c>
      <c r="E47">
        <v>11.2</v>
      </c>
      <c r="F47">
        <v>-0.7</v>
      </c>
      <c r="G47">
        <v>1.3</v>
      </c>
      <c r="H47">
        <v>13.2</v>
      </c>
      <c r="I47">
        <v>11</v>
      </c>
      <c r="J47">
        <v>12</v>
      </c>
      <c r="K47" t="e">
        <v>#N/A</v>
      </c>
    </row>
    <row r="48" spans="1:11" ht="12.75">
      <c r="A48" s="5">
        <v>56</v>
      </c>
      <c r="B48">
        <v>151</v>
      </c>
      <c r="C48">
        <v>13.8</v>
      </c>
      <c r="D48">
        <v>15</v>
      </c>
      <c r="E48">
        <v>14.9</v>
      </c>
      <c r="F48">
        <v>-2.25</v>
      </c>
      <c r="H48">
        <v>15.778</v>
      </c>
      <c r="I48">
        <v>11</v>
      </c>
      <c r="J48">
        <v>13</v>
      </c>
      <c r="K48" t="e">
        <v>#N/A</v>
      </c>
    </row>
    <row r="49" spans="1:11" ht="12.75">
      <c r="A49" s="5">
        <v>55</v>
      </c>
      <c r="B49">
        <v>230</v>
      </c>
      <c r="C49">
        <v>17.1</v>
      </c>
      <c r="D49">
        <v>20</v>
      </c>
      <c r="E49">
        <v>19.4</v>
      </c>
      <c r="F49">
        <v>-2.4</v>
      </c>
      <c r="H49">
        <v>18.639</v>
      </c>
      <c r="I49">
        <v>11</v>
      </c>
      <c r="J49">
        <v>45</v>
      </c>
      <c r="K49">
        <v>1.439</v>
      </c>
    </row>
    <row r="50" spans="1:11" ht="12.75">
      <c r="A50" s="5">
        <v>107</v>
      </c>
      <c r="B50">
        <v>88</v>
      </c>
      <c r="C50">
        <v>10</v>
      </c>
      <c r="D50">
        <v>20</v>
      </c>
      <c r="E50">
        <v>15.8</v>
      </c>
      <c r="F50">
        <v>-2.2</v>
      </c>
      <c r="H50">
        <v>9</v>
      </c>
      <c r="I50">
        <v>11</v>
      </c>
      <c r="J50">
        <v>7</v>
      </c>
      <c r="K50" t="e">
        <v>#N/A</v>
      </c>
    </row>
    <row r="51" spans="1:11" ht="12.75">
      <c r="A51" s="5">
        <v>59</v>
      </c>
      <c r="B51">
        <v>157</v>
      </c>
      <c r="C51">
        <v>1</v>
      </c>
      <c r="D51">
        <v>1</v>
      </c>
      <c r="E51">
        <v>14.4</v>
      </c>
      <c r="F51">
        <v>0.8</v>
      </c>
      <c r="G51">
        <v>1.3</v>
      </c>
      <c r="H51">
        <v>14.9</v>
      </c>
      <c r="I51">
        <v>11</v>
      </c>
      <c r="J51">
        <v>13</v>
      </c>
      <c r="K51" t="e">
        <v>#N/A</v>
      </c>
    </row>
    <row r="52" spans="1:11" ht="12.75">
      <c r="A52" s="5">
        <v>61</v>
      </c>
      <c r="B52">
        <v>141</v>
      </c>
      <c r="C52">
        <v>1</v>
      </c>
      <c r="D52">
        <v>1</v>
      </c>
      <c r="E52">
        <v>11.8</v>
      </c>
      <c r="F52">
        <v>-3.8</v>
      </c>
      <c r="H52">
        <v>15.6</v>
      </c>
      <c r="I52">
        <v>11</v>
      </c>
      <c r="J52">
        <v>7</v>
      </c>
      <c r="K52" t="e">
        <v>#N/A</v>
      </c>
    </row>
    <row r="53" spans="1:11" ht="12.75">
      <c r="A53" s="5">
        <v>63</v>
      </c>
      <c r="B53">
        <v>145</v>
      </c>
      <c r="C53">
        <v>16.6</v>
      </c>
      <c r="D53">
        <v>15</v>
      </c>
      <c r="E53">
        <v>12.2</v>
      </c>
      <c r="F53">
        <v>0.3</v>
      </c>
      <c r="G53">
        <v>1.3</v>
      </c>
      <c r="H53">
        <v>14.469333333333333</v>
      </c>
      <c r="I53">
        <v>11</v>
      </c>
      <c r="J53">
        <v>15</v>
      </c>
      <c r="K53" t="e">
        <v>#N/A</v>
      </c>
    </row>
    <row r="54" spans="1:11" ht="12.75">
      <c r="A54" s="5">
        <v>62</v>
      </c>
      <c r="B54">
        <v>68</v>
      </c>
      <c r="C54">
        <v>10</v>
      </c>
      <c r="D54">
        <v>20</v>
      </c>
      <c r="E54">
        <v>7.4</v>
      </c>
      <c r="F54">
        <v>-3</v>
      </c>
      <c r="H54">
        <v>5.2</v>
      </c>
      <c r="I54">
        <v>11</v>
      </c>
      <c r="J54">
        <v>6</v>
      </c>
      <c r="K54" t="e">
        <v>#N/A</v>
      </c>
    </row>
    <row r="55" spans="1:11" ht="12.75">
      <c r="A55" s="5">
        <v>65</v>
      </c>
      <c r="B55">
        <v>175</v>
      </c>
      <c r="C55">
        <v>17.1</v>
      </c>
      <c r="D55">
        <v>15</v>
      </c>
      <c r="E55">
        <v>12.3</v>
      </c>
      <c r="F55">
        <v>-1.1</v>
      </c>
      <c r="H55">
        <v>15.276000000000002</v>
      </c>
      <c r="I55">
        <v>11</v>
      </c>
      <c r="J55">
        <v>17</v>
      </c>
      <c r="K55" t="e">
        <v>#N/A</v>
      </c>
    </row>
    <row r="56" spans="1:11" ht="12.75">
      <c r="A56" s="5">
        <v>66</v>
      </c>
      <c r="B56">
        <v>123</v>
      </c>
      <c r="C56">
        <v>14</v>
      </c>
      <c r="D56">
        <v>15</v>
      </c>
      <c r="E56">
        <v>9.8</v>
      </c>
      <c r="F56">
        <v>-0.2</v>
      </c>
      <c r="G56">
        <v>1.3</v>
      </c>
      <c r="H56">
        <v>10.633333333333336</v>
      </c>
      <c r="I56">
        <v>11</v>
      </c>
      <c r="J56">
        <v>13</v>
      </c>
      <c r="K56" t="e">
        <v>#N/A</v>
      </c>
    </row>
    <row r="57" spans="1:11" ht="12.75">
      <c r="A57" s="5">
        <v>64</v>
      </c>
      <c r="B57">
        <v>146</v>
      </c>
      <c r="C57">
        <v>16.5</v>
      </c>
      <c r="D57">
        <v>15</v>
      </c>
      <c r="E57">
        <v>12</v>
      </c>
      <c r="F57">
        <v>-0.3</v>
      </c>
      <c r="G57">
        <v>1.3</v>
      </c>
      <c r="H57">
        <v>14.83</v>
      </c>
      <c r="I57">
        <v>11</v>
      </c>
      <c r="J57">
        <v>12</v>
      </c>
      <c r="K57" t="e">
        <v>#N/A</v>
      </c>
    </row>
    <row r="58" spans="1:11" ht="12.75">
      <c r="A58" s="5">
        <v>67</v>
      </c>
      <c r="B58">
        <v>115</v>
      </c>
      <c r="C58">
        <v>1</v>
      </c>
      <c r="D58">
        <v>1</v>
      </c>
      <c r="E58">
        <v>10.1</v>
      </c>
      <c r="F58">
        <v>0.1</v>
      </c>
      <c r="G58">
        <v>1.3</v>
      </c>
      <c r="H58">
        <v>11.3</v>
      </c>
      <c r="I58">
        <v>11</v>
      </c>
      <c r="J58">
        <v>9</v>
      </c>
      <c r="K58" t="e">
        <v>#N/A</v>
      </c>
    </row>
    <row r="59" spans="1:11" ht="12.75">
      <c r="A59" s="5">
        <v>94</v>
      </c>
      <c r="B59">
        <v>190</v>
      </c>
      <c r="C59">
        <v>1</v>
      </c>
      <c r="D59">
        <v>1</v>
      </c>
      <c r="E59">
        <v>14.1</v>
      </c>
      <c r="F59">
        <v>-2.7</v>
      </c>
      <c r="H59">
        <v>16.8</v>
      </c>
      <c r="I59">
        <v>11</v>
      </c>
      <c r="J59">
        <v>19</v>
      </c>
      <c r="K59" t="e">
        <v>#N/A</v>
      </c>
    </row>
    <row r="60" spans="1:11" ht="12.75">
      <c r="A60" s="5">
        <v>70</v>
      </c>
      <c r="B60">
        <v>33</v>
      </c>
      <c r="C60">
        <v>5</v>
      </c>
      <c r="D60">
        <v>20</v>
      </c>
      <c r="E60">
        <v>6.2</v>
      </c>
      <c r="F60">
        <v>-4.4</v>
      </c>
      <c r="H60">
        <v>2.65</v>
      </c>
      <c r="I60">
        <v>11</v>
      </c>
      <c r="J60">
        <v>3</v>
      </c>
      <c r="K60">
        <v>-0.04999999999999982</v>
      </c>
    </row>
    <row r="61" spans="1:11" ht="12.75">
      <c r="A61" s="5">
        <v>71</v>
      </c>
      <c r="B61">
        <v>229</v>
      </c>
      <c r="C61">
        <v>1</v>
      </c>
      <c r="D61">
        <v>1</v>
      </c>
      <c r="E61">
        <v>15</v>
      </c>
      <c r="F61">
        <v>-2.7</v>
      </c>
      <c r="H61">
        <v>17.7</v>
      </c>
      <c r="I61">
        <v>11</v>
      </c>
      <c r="J61">
        <v>16</v>
      </c>
      <c r="K61">
        <v>1.6</v>
      </c>
    </row>
    <row r="62" spans="1:11" ht="12.75">
      <c r="A62" s="5">
        <v>68</v>
      </c>
      <c r="B62">
        <v>152</v>
      </c>
      <c r="C62">
        <v>1</v>
      </c>
      <c r="D62">
        <v>1</v>
      </c>
      <c r="E62">
        <v>12.1</v>
      </c>
      <c r="F62">
        <v>-2.6</v>
      </c>
      <c r="H62">
        <v>14.7</v>
      </c>
      <c r="I62">
        <v>11</v>
      </c>
      <c r="J62">
        <v>17</v>
      </c>
      <c r="K62" t="e">
        <v>#N/A</v>
      </c>
    </row>
    <row r="63" spans="1:11" ht="12.75">
      <c r="A63" s="5">
        <v>75</v>
      </c>
      <c r="B63">
        <v>178</v>
      </c>
      <c r="C63">
        <v>1</v>
      </c>
      <c r="D63">
        <v>1</v>
      </c>
      <c r="E63">
        <v>11.7</v>
      </c>
      <c r="F63">
        <v>-1.2</v>
      </c>
      <c r="G63">
        <v>1.3</v>
      </c>
      <c r="H63">
        <v>14.2</v>
      </c>
      <c r="I63">
        <v>11</v>
      </c>
      <c r="J63">
        <v>16</v>
      </c>
      <c r="K63" t="e">
        <v>#N/A</v>
      </c>
    </row>
    <row r="64" spans="1:11" ht="12.75">
      <c r="A64" s="5">
        <v>72</v>
      </c>
      <c r="B64">
        <v>28</v>
      </c>
      <c r="C64">
        <v>5</v>
      </c>
      <c r="D64">
        <v>20</v>
      </c>
      <c r="E64">
        <v>4</v>
      </c>
      <c r="F64">
        <v>-6.7</v>
      </c>
      <c r="H64">
        <v>2.675</v>
      </c>
      <c r="I64">
        <v>11</v>
      </c>
      <c r="J64">
        <v>1</v>
      </c>
      <c r="K64" t="e">
        <v>#N/A</v>
      </c>
    </row>
    <row r="65" spans="1:11" ht="12.75">
      <c r="A65" s="5">
        <v>73</v>
      </c>
      <c r="B65">
        <v>177</v>
      </c>
      <c r="C65">
        <v>1</v>
      </c>
      <c r="D65">
        <v>1</v>
      </c>
      <c r="E65">
        <v>14.3</v>
      </c>
      <c r="F65">
        <v>0</v>
      </c>
      <c r="H65">
        <v>14.3</v>
      </c>
      <c r="I65">
        <v>11</v>
      </c>
      <c r="J65">
        <v>9</v>
      </c>
      <c r="K65" t="e">
        <v>#N/A</v>
      </c>
    </row>
    <row r="66" spans="1:11" ht="12.75">
      <c r="A66" s="5">
        <v>85</v>
      </c>
      <c r="B66">
        <v>182</v>
      </c>
      <c r="C66">
        <v>1</v>
      </c>
      <c r="D66">
        <v>1</v>
      </c>
      <c r="E66">
        <v>13.9</v>
      </c>
      <c r="F66">
        <v>-0.3</v>
      </c>
      <c r="H66">
        <v>14.2</v>
      </c>
      <c r="I66">
        <v>11</v>
      </c>
      <c r="J66">
        <v>14</v>
      </c>
      <c r="K66" t="e">
        <v>#N/A</v>
      </c>
    </row>
    <row r="67" spans="1:11" ht="12.75">
      <c r="A67" s="5">
        <v>74</v>
      </c>
      <c r="B67">
        <v>115</v>
      </c>
      <c r="C67">
        <v>12.5</v>
      </c>
      <c r="D67">
        <v>15</v>
      </c>
      <c r="E67">
        <v>13.7</v>
      </c>
      <c r="F67">
        <v>-0.5</v>
      </c>
      <c r="G67">
        <v>1.3</v>
      </c>
      <c r="H67">
        <v>13.133333333333333</v>
      </c>
      <c r="I67">
        <v>11</v>
      </c>
      <c r="J67">
        <v>10</v>
      </c>
      <c r="K67" t="e">
        <v>#N/A</v>
      </c>
    </row>
    <row r="68" spans="1:11" ht="12.75">
      <c r="A68" s="5">
        <v>78</v>
      </c>
      <c r="B68">
        <v>173</v>
      </c>
      <c r="D68" t="s">
        <v>26</v>
      </c>
      <c r="E68">
        <v>16</v>
      </c>
      <c r="H68">
        <v>16</v>
      </c>
      <c r="I68">
        <v>11</v>
      </c>
      <c r="J68">
        <v>13</v>
      </c>
      <c r="K68" t="e">
        <v>#N/A</v>
      </c>
    </row>
    <row r="69" spans="1:11" ht="12.75">
      <c r="A69" s="5">
        <v>76</v>
      </c>
      <c r="B69">
        <v>165</v>
      </c>
      <c r="D69" t="s">
        <v>26</v>
      </c>
      <c r="E69">
        <v>16.4</v>
      </c>
      <c r="H69">
        <v>16.4</v>
      </c>
      <c r="I69">
        <v>11</v>
      </c>
      <c r="J69">
        <v>14</v>
      </c>
      <c r="K69" t="e">
        <v>#N/A</v>
      </c>
    </row>
    <row r="70" spans="1:11" ht="12.75">
      <c r="A70" s="5">
        <v>82</v>
      </c>
      <c r="B70">
        <v>73</v>
      </c>
      <c r="D70" t="s">
        <v>26</v>
      </c>
      <c r="E70">
        <v>7.6</v>
      </c>
      <c r="H70">
        <v>7.6</v>
      </c>
      <c r="I70">
        <v>11</v>
      </c>
      <c r="J70">
        <v>5</v>
      </c>
      <c r="K70" t="e">
        <v>#N/A</v>
      </c>
    </row>
    <row r="71" spans="1:11" ht="12.75">
      <c r="A71" s="5">
        <v>79</v>
      </c>
      <c r="B71">
        <v>137</v>
      </c>
      <c r="D71" t="s">
        <v>26</v>
      </c>
      <c r="E71">
        <v>15.1</v>
      </c>
      <c r="H71">
        <v>15.1</v>
      </c>
      <c r="I71">
        <v>11</v>
      </c>
      <c r="J71">
        <v>16</v>
      </c>
      <c r="K71" t="e">
        <v>#N/A</v>
      </c>
    </row>
    <row r="72" spans="1:11" ht="12.75">
      <c r="A72" s="5">
        <v>81</v>
      </c>
      <c r="B72">
        <v>62</v>
      </c>
      <c r="D72" t="s">
        <v>26</v>
      </c>
      <c r="E72">
        <v>5.7</v>
      </c>
      <c r="H72">
        <v>5.7</v>
      </c>
      <c r="I72">
        <v>11</v>
      </c>
      <c r="J72">
        <v>4</v>
      </c>
      <c r="K72" t="e">
        <v>#N/A</v>
      </c>
    </row>
    <row r="73" spans="1:11" ht="12.75">
      <c r="A73" s="5">
        <v>80</v>
      </c>
      <c r="B73">
        <v>63</v>
      </c>
      <c r="D73" t="s">
        <v>26</v>
      </c>
      <c r="E73">
        <v>7</v>
      </c>
      <c r="H73">
        <v>7</v>
      </c>
      <c r="I73">
        <v>11</v>
      </c>
      <c r="J73">
        <v>4</v>
      </c>
      <c r="K73" t="e">
        <v>#N/A</v>
      </c>
    </row>
    <row r="74" spans="1:11" ht="12.75">
      <c r="A74" s="5">
        <v>199</v>
      </c>
      <c r="B74">
        <v>194</v>
      </c>
      <c r="C74">
        <v>1</v>
      </c>
      <c r="D74">
        <v>1</v>
      </c>
      <c r="E74">
        <v>17.5</v>
      </c>
      <c r="F74">
        <v>2.25</v>
      </c>
      <c r="G74">
        <v>1.3</v>
      </c>
      <c r="H74">
        <v>16.55</v>
      </c>
      <c r="I74">
        <v>11</v>
      </c>
      <c r="J74">
        <v>17</v>
      </c>
      <c r="K74">
        <v>1.15</v>
      </c>
    </row>
    <row r="75" spans="1:11" ht="12.75">
      <c r="A75" s="5">
        <v>198</v>
      </c>
      <c r="B75">
        <v>202</v>
      </c>
      <c r="C75">
        <v>1</v>
      </c>
      <c r="D75">
        <v>1</v>
      </c>
      <c r="E75">
        <v>16.6</v>
      </c>
      <c r="F75">
        <v>1.3</v>
      </c>
      <c r="G75">
        <v>1.3</v>
      </c>
      <c r="H75">
        <v>16.6</v>
      </c>
      <c r="I75">
        <v>11</v>
      </c>
      <c r="J75">
        <v>17</v>
      </c>
      <c r="K75" t="e">
        <v>#N/A</v>
      </c>
    </row>
    <row r="76" spans="1:11" ht="12.75">
      <c r="A76" s="5">
        <v>194</v>
      </c>
      <c r="B76">
        <v>161</v>
      </c>
      <c r="C76">
        <v>14.5</v>
      </c>
      <c r="D76">
        <v>15</v>
      </c>
      <c r="E76">
        <v>11.1</v>
      </c>
      <c r="F76">
        <v>-2.25</v>
      </c>
      <c r="G76">
        <v>1.3</v>
      </c>
      <c r="H76">
        <v>14.205</v>
      </c>
      <c r="I76">
        <v>11</v>
      </c>
      <c r="J76">
        <v>10</v>
      </c>
      <c r="K76" t="e">
        <v>#N/A</v>
      </c>
    </row>
    <row r="77" spans="1:11" ht="12.75">
      <c r="A77" s="5">
        <v>193</v>
      </c>
      <c r="B77">
        <v>131</v>
      </c>
      <c r="C77">
        <v>10</v>
      </c>
      <c r="D77">
        <v>20</v>
      </c>
      <c r="E77">
        <v>25.5</v>
      </c>
      <c r="F77">
        <v>-3</v>
      </c>
      <c r="H77">
        <v>14.25</v>
      </c>
      <c r="I77">
        <v>11</v>
      </c>
      <c r="J77">
        <v>12</v>
      </c>
      <c r="K77" t="e">
        <v>#N/A</v>
      </c>
    </row>
    <row r="78" spans="1:11" ht="12.75">
      <c r="A78" s="5">
        <v>195</v>
      </c>
      <c r="B78">
        <v>149</v>
      </c>
      <c r="C78">
        <v>1</v>
      </c>
      <c r="D78">
        <v>1</v>
      </c>
      <c r="E78">
        <v>15</v>
      </c>
      <c r="F78">
        <v>-0.6</v>
      </c>
      <c r="H78">
        <v>15.6</v>
      </c>
      <c r="I78">
        <v>11</v>
      </c>
      <c r="J78">
        <v>10</v>
      </c>
      <c r="K78" t="e">
        <v>#N/A</v>
      </c>
    </row>
    <row r="79" spans="1:11" ht="12.75">
      <c r="A79" s="5">
        <v>196</v>
      </c>
      <c r="B79">
        <v>227</v>
      </c>
      <c r="C79">
        <v>1</v>
      </c>
      <c r="D79">
        <v>1</v>
      </c>
      <c r="E79">
        <v>18</v>
      </c>
      <c r="F79">
        <v>1.1</v>
      </c>
      <c r="G79">
        <v>1.3</v>
      </c>
      <c r="H79">
        <v>18.2</v>
      </c>
      <c r="I79">
        <v>11</v>
      </c>
      <c r="J79">
        <v>10</v>
      </c>
      <c r="K79" t="e">
        <v>#N/A</v>
      </c>
    </row>
    <row r="80" spans="1:11" ht="12.75">
      <c r="A80" s="5">
        <v>189</v>
      </c>
      <c r="B80">
        <v>124</v>
      </c>
      <c r="C80">
        <v>1</v>
      </c>
      <c r="D80">
        <v>1</v>
      </c>
      <c r="E80">
        <v>14.25</v>
      </c>
      <c r="F80">
        <v>1.3</v>
      </c>
      <c r="G80">
        <v>1.3</v>
      </c>
      <c r="H80">
        <v>14.25</v>
      </c>
      <c r="I80">
        <v>11</v>
      </c>
      <c r="J80">
        <v>14</v>
      </c>
      <c r="K80" t="e">
        <v>#N/A</v>
      </c>
    </row>
    <row r="81" spans="1:11" ht="12.75">
      <c r="A81" s="5">
        <v>197</v>
      </c>
      <c r="B81">
        <v>149</v>
      </c>
      <c r="C81">
        <v>1</v>
      </c>
      <c r="D81">
        <v>1</v>
      </c>
      <c r="E81">
        <v>15.5</v>
      </c>
      <c r="F81">
        <v>0.2</v>
      </c>
      <c r="G81">
        <v>1.3</v>
      </c>
      <c r="H81">
        <v>16.6</v>
      </c>
      <c r="I81">
        <v>11</v>
      </c>
      <c r="J81">
        <v>15</v>
      </c>
      <c r="K81" t="e">
        <v>#N/A</v>
      </c>
    </row>
    <row r="82" spans="1:11" ht="12.75">
      <c r="A82" s="5">
        <v>191</v>
      </c>
      <c r="B82">
        <v>203</v>
      </c>
      <c r="C82">
        <v>1</v>
      </c>
      <c r="D82">
        <v>1</v>
      </c>
      <c r="E82">
        <v>16</v>
      </c>
      <c r="F82">
        <v>-2</v>
      </c>
      <c r="H82">
        <v>18</v>
      </c>
      <c r="I82">
        <v>11</v>
      </c>
      <c r="J82">
        <v>20</v>
      </c>
      <c r="K82" t="e">
        <v>#N/A</v>
      </c>
    </row>
    <row r="83" spans="1:11" ht="12.75">
      <c r="A83" s="5">
        <v>180</v>
      </c>
      <c r="B83">
        <v>119</v>
      </c>
      <c r="C83">
        <v>1</v>
      </c>
      <c r="D83">
        <v>1</v>
      </c>
      <c r="E83">
        <v>10.8</v>
      </c>
      <c r="F83">
        <v>-1.75</v>
      </c>
      <c r="G83">
        <v>1.3</v>
      </c>
      <c r="H83">
        <v>13.85</v>
      </c>
      <c r="I83">
        <v>11</v>
      </c>
      <c r="J83">
        <v>14</v>
      </c>
      <c r="K83" t="e">
        <v>#N/A</v>
      </c>
    </row>
    <row r="84" spans="1:11" ht="12.75">
      <c r="A84" s="5">
        <v>181</v>
      </c>
      <c r="B84">
        <v>35</v>
      </c>
      <c r="C84">
        <v>5</v>
      </c>
      <c r="D84">
        <v>20</v>
      </c>
      <c r="E84">
        <v>7.5</v>
      </c>
      <c r="F84">
        <v>-3.5</v>
      </c>
      <c r="H84">
        <v>2.75</v>
      </c>
      <c r="I84">
        <v>11</v>
      </c>
      <c r="J84">
        <v>4</v>
      </c>
      <c r="K84" t="e">
        <v>#N/A</v>
      </c>
    </row>
    <row r="85" spans="1:11" ht="12.75">
      <c r="A85" s="5">
        <v>179</v>
      </c>
      <c r="B85">
        <v>55</v>
      </c>
      <c r="C85">
        <v>7.5</v>
      </c>
      <c r="D85">
        <v>15</v>
      </c>
      <c r="E85">
        <v>11.25</v>
      </c>
      <c r="F85">
        <v>-0.75</v>
      </c>
      <c r="H85">
        <v>6</v>
      </c>
      <c r="I85">
        <v>11</v>
      </c>
      <c r="J85">
        <v>2</v>
      </c>
      <c r="K85" t="e">
        <v>#N/A</v>
      </c>
    </row>
    <row r="86" spans="1:11" ht="12.75">
      <c r="A86" s="5">
        <v>177</v>
      </c>
      <c r="B86">
        <v>50</v>
      </c>
      <c r="C86">
        <v>5</v>
      </c>
      <c r="D86">
        <v>20</v>
      </c>
      <c r="E86">
        <v>11</v>
      </c>
      <c r="F86">
        <v>-7.5</v>
      </c>
      <c r="H86">
        <v>4.625</v>
      </c>
      <c r="I86">
        <v>11</v>
      </c>
      <c r="J86">
        <v>7</v>
      </c>
      <c r="K86" t="e">
        <v>#N/A</v>
      </c>
    </row>
    <row r="87" spans="1:11" ht="12.75">
      <c r="A87" s="5">
        <v>173</v>
      </c>
      <c r="B87">
        <v>31</v>
      </c>
      <c r="C87">
        <v>5</v>
      </c>
      <c r="D87">
        <v>20</v>
      </c>
      <c r="E87">
        <v>8.75</v>
      </c>
      <c r="F87">
        <v>-3.5</v>
      </c>
      <c r="H87">
        <v>3.0625</v>
      </c>
      <c r="I87">
        <v>11</v>
      </c>
      <c r="J87">
        <v>3</v>
      </c>
      <c r="K87" t="e">
        <v>#N/A</v>
      </c>
    </row>
    <row r="88" spans="1:11" ht="12.75">
      <c r="A88" s="5">
        <v>174</v>
      </c>
      <c r="B88">
        <v>85</v>
      </c>
      <c r="C88">
        <v>1</v>
      </c>
      <c r="D88">
        <v>1</v>
      </c>
      <c r="E88">
        <v>6</v>
      </c>
      <c r="F88">
        <v>-2</v>
      </c>
      <c r="H88">
        <v>8</v>
      </c>
      <c r="I88">
        <v>11</v>
      </c>
      <c r="J88">
        <v>6</v>
      </c>
      <c r="K88" t="e">
        <v>#N/A</v>
      </c>
    </row>
    <row r="89" spans="1:11" ht="12.75">
      <c r="A89" s="5">
        <v>172</v>
      </c>
      <c r="B89">
        <v>163</v>
      </c>
      <c r="C89">
        <v>13.2</v>
      </c>
      <c r="D89">
        <v>15</v>
      </c>
      <c r="E89">
        <v>13</v>
      </c>
      <c r="F89">
        <v>-3</v>
      </c>
      <c r="H89">
        <v>14.08</v>
      </c>
      <c r="I89">
        <v>11</v>
      </c>
      <c r="J89">
        <v>22</v>
      </c>
      <c r="K89" t="e">
        <v>#N/A</v>
      </c>
    </row>
    <row r="90" spans="1:11" ht="12.75">
      <c r="A90" s="5">
        <v>159</v>
      </c>
      <c r="B90">
        <v>141</v>
      </c>
      <c r="C90">
        <v>19.1</v>
      </c>
      <c r="D90">
        <v>20</v>
      </c>
      <c r="E90">
        <v>11.6</v>
      </c>
      <c r="F90">
        <v>-2.4</v>
      </c>
      <c r="G90">
        <v>1.3</v>
      </c>
      <c r="H90">
        <v>14.67</v>
      </c>
      <c r="I90">
        <v>11</v>
      </c>
      <c r="J90">
        <v>19</v>
      </c>
      <c r="K90" t="e">
        <v>#N/A</v>
      </c>
    </row>
    <row r="91" spans="1:11" ht="12.75">
      <c r="A91" s="5">
        <v>160</v>
      </c>
      <c r="B91">
        <v>124</v>
      </c>
      <c r="C91">
        <v>1</v>
      </c>
      <c r="D91">
        <v>1</v>
      </c>
      <c r="E91">
        <v>10.5</v>
      </c>
      <c r="F91">
        <v>-4</v>
      </c>
      <c r="H91">
        <v>14.5</v>
      </c>
      <c r="I91">
        <v>11</v>
      </c>
      <c r="J91">
        <v>17</v>
      </c>
      <c r="K91" t="e">
        <v>#N/A</v>
      </c>
    </row>
    <row r="92" spans="1:11" ht="12.75">
      <c r="A92" s="5">
        <v>158</v>
      </c>
      <c r="B92">
        <v>64</v>
      </c>
      <c r="C92">
        <v>10</v>
      </c>
      <c r="D92">
        <v>20</v>
      </c>
      <c r="E92">
        <v>10.75</v>
      </c>
      <c r="F92">
        <v>-3</v>
      </c>
      <c r="H92">
        <v>6.875</v>
      </c>
      <c r="I92">
        <v>11</v>
      </c>
      <c r="J92">
        <v>7</v>
      </c>
      <c r="K92" t="e">
        <v>#N/A</v>
      </c>
    </row>
    <row r="93" spans="1:11" ht="12.75">
      <c r="A93" s="5">
        <v>170</v>
      </c>
      <c r="B93">
        <v>98</v>
      </c>
      <c r="C93">
        <v>1</v>
      </c>
      <c r="D93">
        <v>1</v>
      </c>
      <c r="E93">
        <v>9.75</v>
      </c>
      <c r="F93">
        <v>-1</v>
      </c>
      <c r="H93">
        <v>10.75</v>
      </c>
      <c r="I93">
        <v>11</v>
      </c>
      <c r="J93">
        <v>13</v>
      </c>
      <c r="K93" t="e">
        <v>#N/A</v>
      </c>
    </row>
    <row r="94" spans="1:11" ht="12.75">
      <c r="A94" s="5">
        <v>171</v>
      </c>
      <c r="B94">
        <v>58</v>
      </c>
      <c r="C94">
        <v>7.5</v>
      </c>
      <c r="D94">
        <v>15</v>
      </c>
      <c r="E94">
        <v>6.4</v>
      </c>
      <c r="F94">
        <v>-3.9</v>
      </c>
      <c r="H94">
        <v>5.15</v>
      </c>
      <c r="I94">
        <v>11</v>
      </c>
      <c r="J94">
        <v>7</v>
      </c>
      <c r="K94" t="e">
        <v>#N/A</v>
      </c>
    </row>
    <row r="95" spans="1:11" ht="12.75">
      <c r="A95" s="5">
        <v>167</v>
      </c>
      <c r="B95">
        <v>38</v>
      </c>
      <c r="D95" t="s">
        <v>26</v>
      </c>
      <c r="E95">
        <v>4.2</v>
      </c>
      <c r="H95">
        <v>4.2</v>
      </c>
      <c r="I95">
        <v>11</v>
      </c>
      <c r="J95">
        <v>3</v>
      </c>
      <c r="K95" t="e">
        <v>#N/A</v>
      </c>
    </row>
    <row r="96" spans="1:11" ht="12.75">
      <c r="A96" s="5">
        <v>166</v>
      </c>
      <c r="B96">
        <v>53</v>
      </c>
      <c r="D96" t="s">
        <v>26</v>
      </c>
      <c r="E96">
        <v>5.8</v>
      </c>
      <c r="H96">
        <v>5.8</v>
      </c>
      <c r="I96">
        <v>11</v>
      </c>
      <c r="J96">
        <v>4</v>
      </c>
      <c r="K96" t="e">
        <v>#N/A</v>
      </c>
    </row>
    <row r="97" spans="1:11" ht="12.75">
      <c r="A97" s="5">
        <v>161</v>
      </c>
      <c r="B97">
        <v>175</v>
      </c>
      <c r="D97" t="s">
        <v>26</v>
      </c>
      <c r="E97">
        <v>17.1</v>
      </c>
      <c r="H97">
        <v>17.1</v>
      </c>
      <c r="I97">
        <v>11</v>
      </c>
      <c r="J97">
        <v>22</v>
      </c>
      <c r="K97" t="e">
        <v>#N/A</v>
      </c>
    </row>
    <row r="98" spans="1:11" ht="12.75">
      <c r="A98" s="5">
        <v>164</v>
      </c>
      <c r="B98">
        <v>73</v>
      </c>
      <c r="D98" t="s">
        <v>26</v>
      </c>
      <c r="E98">
        <v>6.9</v>
      </c>
      <c r="H98">
        <v>6.9</v>
      </c>
      <c r="I98">
        <v>11</v>
      </c>
      <c r="J98">
        <v>9</v>
      </c>
      <c r="K98" t="e">
        <v>#N/A</v>
      </c>
    </row>
    <row r="99" spans="1:11" ht="12.75">
      <c r="A99" s="5">
        <v>156</v>
      </c>
      <c r="B99">
        <v>204</v>
      </c>
      <c r="D99" t="s">
        <v>26</v>
      </c>
      <c r="E99">
        <v>17.1</v>
      </c>
      <c r="H99">
        <v>17.1</v>
      </c>
      <c r="I99">
        <v>11</v>
      </c>
      <c r="J99">
        <v>18</v>
      </c>
      <c r="K99" t="e">
        <v>#N/A</v>
      </c>
    </row>
    <row r="100" spans="1:11" ht="12.75">
      <c r="A100" s="5">
        <v>165</v>
      </c>
      <c r="B100">
        <v>55</v>
      </c>
      <c r="D100" t="s">
        <v>26</v>
      </c>
      <c r="E100">
        <v>5.5</v>
      </c>
      <c r="H100">
        <v>5.5</v>
      </c>
      <c r="I100">
        <v>11</v>
      </c>
      <c r="J100">
        <v>4</v>
      </c>
      <c r="K100" t="e">
        <v>#N/A</v>
      </c>
    </row>
    <row r="101" spans="1:11" ht="12.75">
      <c r="A101" s="5">
        <v>168</v>
      </c>
      <c r="B101">
        <v>150</v>
      </c>
      <c r="D101" t="s">
        <v>26</v>
      </c>
      <c r="E101">
        <v>14.2</v>
      </c>
      <c r="H101">
        <v>14.2</v>
      </c>
      <c r="I101">
        <v>11</v>
      </c>
      <c r="J101">
        <v>22</v>
      </c>
      <c r="K101" t="e">
        <v>#N/A</v>
      </c>
    </row>
    <row r="102" spans="1:11" ht="12.75">
      <c r="A102" s="5">
        <v>153</v>
      </c>
      <c r="B102">
        <v>63</v>
      </c>
      <c r="D102" t="s">
        <v>26</v>
      </c>
      <c r="E102">
        <v>6.2</v>
      </c>
      <c r="H102">
        <v>6.2</v>
      </c>
      <c r="I102">
        <v>11</v>
      </c>
      <c r="J102">
        <v>7</v>
      </c>
      <c r="K102" t="e">
        <v>#N/A</v>
      </c>
    </row>
    <row r="103" spans="1:11" ht="12.75">
      <c r="A103" s="5">
        <v>155</v>
      </c>
      <c r="B103">
        <v>38</v>
      </c>
      <c r="D103" t="s">
        <v>26</v>
      </c>
      <c r="E103">
        <v>3.8</v>
      </c>
      <c r="H103">
        <v>3.8</v>
      </c>
      <c r="I103">
        <v>11</v>
      </c>
      <c r="J103">
        <v>3</v>
      </c>
      <c r="K103" t="e">
        <v>#N/A</v>
      </c>
    </row>
    <row r="104" spans="1:11" ht="12.75">
      <c r="A104" s="5">
        <v>152</v>
      </c>
      <c r="B104">
        <v>103</v>
      </c>
      <c r="D104" t="s">
        <v>26</v>
      </c>
      <c r="E104">
        <v>10.9</v>
      </c>
      <c r="H104">
        <v>10.9</v>
      </c>
      <c r="I104">
        <v>11</v>
      </c>
      <c r="J104">
        <v>12</v>
      </c>
      <c r="K104" t="e">
        <v>#N/A</v>
      </c>
    </row>
    <row r="105" spans="1:11" ht="12.75">
      <c r="A105" s="5">
        <v>154</v>
      </c>
      <c r="B105">
        <v>31</v>
      </c>
      <c r="D105" t="s">
        <v>26</v>
      </c>
      <c r="E105">
        <v>2.9</v>
      </c>
      <c r="H105">
        <v>2.9</v>
      </c>
      <c r="I105">
        <v>11</v>
      </c>
      <c r="J105">
        <v>4</v>
      </c>
      <c r="K105" t="e">
        <v>#N/A</v>
      </c>
    </row>
    <row r="106" spans="1:11" ht="12.75">
      <c r="A106" s="5">
        <v>226</v>
      </c>
      <c r="B106">
        <v>118</v>
      </c>
      <c r="D106" t="s">
        <v>26</v>
      </c>
      <c r="E106">
        <v>12.4</v>
      </c>
      <c r="H106">
        <v>12.4</v>
      </c>
      <c r="I106">
        <v>11</v>
      </c>
      <c r="J106">
        <v>16</v>
      </c>
      <c r="K106" t="e">
        <v>#N/A</v>
      </c>
    </row>
    <row r="107" spans="1:11" ht="12.75">
      <c r="A107" s="5">
        <v>151</v>
      </c>
      <c r="B107">
        <v>58</v>
      </c>
      <c r="D107" t="s">
        <v>26</v>
      </c>
      <c r="E107">
        <v>5.2</v>
      </c>
      <c r="H107">
        <v>5.2</v>
      </c>
      <c r="I107">
        <v>11</v>
      </c>
      <c r="J107">
        <v>6</v>
      </c>
      <c r="K107" t="e">
        <v>#N/A</v>
      </c>
    </row>
    <row r="108" spans="1:11" ht="12.75">
      <c r="A108" s="5">
        <v>228</v>
      </c>
      <c r="B108">
        <v>70</v>
      </c>
      <c r="D108" t="s">
        <v>26</v>
      </c>
      <c r="E108">
        <v>6.3</v>
      </c>
      <c r="H108">
        <v>6.3</v>
      </c>
      <c r="I108">
        <v>11</v>
      </c>
      <c r="J108">
        <v>8</v>
      </c>
      <c r="K108" t="e">
        <v>#N/A</v>
      </c>
    </row>
    <row r="109" spans="1:11" ht="12.75">
      <c r="A109" s="5">
        <v>148</v>
      </c>
      <c r="B109">
        <v>61</v>
      </c>
      <c r="D109" t="s">
        <v>26</v>
      </c>
      <c r="E109">
        <v>5.6</v>
      </c>
      <c r="H109">
        <v>5.6</v>
      </c>
      <c r="I109">
        <v>11</v>
      </c>
      <c r="J109">
        <v>11</v>
      </c>
      <c r="K109" t="e">
        <v>#N/A</v>
      </c>
    </row>
    <row r="110" spans="1:11" ht="12.75">
      <c r="A110" s="5">
        <v>136</v>
      </c>
      <c r="B110">
        <v>136</v>
      </c>
      <c r="D110" t="s">
        <v>26</v>
      </c>
      <c r="E110">
        <v>12.8</v>
      </c>
      <c r="H110">
        <v>12.8</v>
      </c>
      <c r="I110">
        <v>11</v>
      </c>
      <c r="J110">
        <v>13</v>
      </c>
      <c r="K110" t="e">
        <v>#N/A</v>
      </c>
    </row>
    <row r="111" spans="1:11" ht="12.75">
      <c r="A111" s="5">
        <v>135</v>
      </c>
      <c r="B111">
        <v>181</v>
      </c>
      <c r="D111" t="s">
        <v>26</v>
      </c>
      <c r="E111">
        <v>17.2</v>
      </c>
      <c r="H111">
        <v>17.2</v>
      </c>
      <c r="I111">
        <v>11</v>
      </c>
      <c r="J111">
        <v>15</v>
      </c>
      <c r="K111" t="e">
        <v>#N/A</v>
      </c>
    </row>
    <row r="112" spans="1:11" ht="12.75">
      <c r="A112" s="5">
        <v>133</v>
      </c>
      <c r="B112">
        <v>115</v>
      </c>
      <c r="D112" t="s">
        <v>26</v>
      </c>
      <c r="E112">
        <v>13.5</v>
      </c>
      <c r="H112">
        <v>13.5</v>
      </c>
      <c r="I112">
        <v>11</v>
      </c>
      <c r="J112">
        <v>15</v>
      </c>
      <c r="K112" t="e">
        <v>#N/A</v>
      </c>
    </row>
    <row r="113" spans="1:11" ht="12.75">
      <c r="A113" s="5">
        <v>137</v>
      </c>
      <c r="B113">
        <v>143</v>
      </c>
      <c r="D113" t="s">
        <v>26</v>
      </c>
      <c r="E113">
        <v>15.6</v>
      </c>
      <c r="H113">
        <v>15.6</v>
      </c>
      <c r="I113">
        <v>11</v>
      </c>
      <c r="J113">
        <v>17</v>
      </c>
      <c r="K113">
        <v>2.7</v>
      </c>
    </row>
    <row r="114" spans="1:11" ht="12.75">
      <c r="A114" s="5">
        <v>150</v>
      </c>
      <c r="B114">
        <v>191</v>
      </c>
      <c r="D114" t="s">
        <v>26</v>
      </c>
      <c r="E114">
        <v>14.8</v>
      </c>
      <c r="H114">
        <v>14.8</v>
      </c>
      <c r="I114">
        <v>11</v>
      </c>
      <c r="J114">
        <v>16</v>
      </c>
      <c r="K114" t="e">
        <v>#N/A</v>
      </c>
    </row>
    <row r="115" spans="1:11" ht="12.75">
      <c r="A115" s="5">
        <v>132</v>
      </c>
      <c r="B115">
        <v>74</v>
      </c>
      <c r="D115" t="s">
        <v>26</v>
      </c>
      <c r="E115">
        <v>10.1</v>
      </c>
      <c r="H115">
        <v>10.1</v>
      </c>
      <c r="I115">
        <v>11</v>
      </c>
      <c r="J115">
        <v>5</v>
      </c>
      <c r="K115" t="e">
        <v>#N/A</v>
      </c>
    </row>
    <row r="116" spans="1:11" ht="12.75">
      <c r="A116" s="5">
        <v>131</v>
      </c>
      <c r="B116">
        <v>32</v>
      </c>
      <c r="D116" t="s">
        <v>26</v>
      </c>
      <c r="E116">
        <v>3.5</v>
      </c>
      <c r="H116">
        <v>3.5</v>
      </c>
      <c r="I116">
        <v>11</v>
      </c>
      <c r="J116">
        <v>-37</v>
      </c>
      <c r="K116" t="e">
        <v>#N/A</v>
      </c>
    </row>
    <row r="117" spans="1:11" ht="12.75">
      <c r="A117" s="5">
        <v>130</v>
      </c>
      <c r="B117">
        <v>162</v>
      </c>
      <c r="D117" t="s">
        <v>26</v>
      </c>
      <c r="E117">
        <v>15.4</v>
      </c>
      <c r="H117">
        <v>15.4</v>
      </c>
      <c r="I117">
        <v>11</v>
      </c>
      <c r="J117">
        <v>21</v>
      </c>
      <c r="K117" t="e">
        <v>#N/A</v>
      </c>
    </row>
    <row r="118" spans="1:11" ht="12.75">
      <c r="A118" s="5">
        <v>128</v>
      </c>
      <c r="B118">
        <v>115</v>
      </c>
      <c r="D118" t="s">
        <v>26</v>
      </c>
      <c r="E118">
        <v>9.2</v>
      </c>
      <c r="H118">
        <v>9.2</v>
      </c>
      <c r="I118">
        <v>11</v>
      </c>
      <c r="J118">
        <v>14</v>
      </c>
      <c r="K118" t="e">
        <v>#N/A</v>
      </c>
    </row>
    <row r="119" spans="1:11" ht="12.75">
      <c r="A119" s="5">
        <v>126</v>
      </c>
      <c r="B119">
        <v>113</v>
      </c>
      <c r="D119" t="s">
        <v>26</v>
      </c>
      <c r="E119">
        <v>12.1</v>
      </c>
      <c r="H119">
        <v>12.1</v>
      </c>
      <c r="I119">
        <v>11</v>
      </c>
      <c r="J119">
        <v>12</v>
      </c>
      <c r="K119" t="e">
        <v>#N/A</v>
      </c>
    </row>
    <row r="120" spans="1:11" ht="12.75">
      <c r="A120" s="5">
        <v>129</v>
      </c>
      <c r="B120">
        <v>78</v>
      </c>
      <c r="D120" t="s">
        <v>26</v>
      </c>
      <c r="E120">
        <v>6.3</v>
      </c>
      <c r="H120">
        <v>6.3</v>
      </c>
      <c r="I120">
        <v>11</v>
      </c>
      <c r="J120">
        <v>6</v>
      </c>
      <c r="K120" t="e">
        <v>#N/A</v>
      </c>
    </row>
    <row r="121" spans="1:11" ht="12.75">
      <c r="A121" s="5">
        <v>238</v>
      </c>
      <c r="B121">
        <v>156</v>
      </c>
      <c r="D121" t="s">
        <v>26</v>
      </c>
      <c r="E121">
        <v>15.6</v>
      </c>
      <c r="H121">
        <v>15.6</v>
      </c>
      <c r="I121">
        <v>11</v>
      </c>
      <c r="J121">
        <v>11</v>
      </c>
      <c r="K121">
        <v>1.5</v>
      </c>
    </row>
    <row r="122" spans="1:11" ht="12.75">
      <c r="A122" s="5">
        <v>123</v>
      </c>
      <c r="B122">
        <v>110</v>
      </c>
      <c r="D122" t="s">
        <v>26</v>
      </c>
      <c r="E122">
        <v>11.8</v>
      </c>
      <c r="H122">
        <v>11.8</v>
      </c>
      <c r="I122">
        <v>11</v>
      </c>
      <c r="J122">
        <v>17</v>
      </c>
      <c r="K122" t="e">
        <v>#N/A</v>
      </c>
    </row>
    <row r="123" spans="1:11" ht="12.75">
      <c r="A123" s="5">
        <v>124</v>
      </c>
      <c r="B123">
        <v>76</v>
      </c>
      <c r="D123" t="s">
        <v>26</v>
      </c>
      <c r="E123">
        <v>8.4</v>
      </c>
      <c r="H123">
        <v>8.4</v>
      </c>
      <c r="I123">
        <v>11</v>
      </c>
      <c r="J123">
        <v>7</v>
      </c>
      <c r="K123" t="e">
        <v>#N/A</v>
      </c>
    </row>
    <row r="124" spans="1:11" ht="12.75">
      <c r="A124" s="5">
        <v>122</v>
      </c>
      <c r="B124">
        <v>50</v>
      </c>
      <c r="D124" t="s">
        <v>26</v>
      </c>
      <c r="E124">
        <v>5.5</v>
      </c>
      <c r="H124">
        <v>5.5</v>
      </c>
      <c r="I124">
        <v>11</v>
      </c>
      <c r="J124">
        <v>3</v>
      </c>
      <c r="K124" t="e">
        <v>#N/A</v>
      </c>
    </row>
    <row r="125" spans="1:11" ht="12.75">
      <c r="A125" s="5">
        <v>111</v>
      </c>
      <c r="B125">
        <v>171</v>
      </c>
      <c r="D125" t="s">
        <v>26</v>
      </c>
      <c r="E125">
        <v>16.3</v>
      </c>
      <c r="H125">
        <v>16.3</v>
      </c>
      <c r="I125">
        <v>11</v>
      </c>
      <c r="J125">
        <v>16</v>
      </c>
      <c r="K125" t="e">
        <v>#N/A</v>
      </c>
    </row>
    <row r="126" spans="1:11" ht="12.75">
      <c r="A126" s="5">
        <v>113</v>
      </c>
      <c r="B126">
        <v>149</v>
      </c>
      <c r="D126" t="s">
        <v>26</v>
      </c>
      <c r="E126">
        <v>13.8</v>
      </c>
      <c r="H126">
        <v>13.8</v>
      </c>
      <c r="I126">
        <v>11</v>
      </c>
      <c r="J126">
        <v>17</v>
      </c>
      <c r="K126" t="e">
        <v>#N/A</v>
      </c>
    </row>
    <row r="127" spans="1:11" ht="12.75">
      <c r="A127" s="5">
        <v>121</v>
      </c>
      <c r="B127">
        <v>187</v>
      </c>
      <c r="D127" t="s">
        <v>26</v>
      </c>
      <c r="E127">
        <v>15.1</v>
      </c>
      <c r="H127">
        <v>15.1</v>
      </c>
      <c r="I127">
        <v>11</v>
      </c>
      <c r="J127">
        <v>10</v>
      </c>
      <c r="K127" t="e">
        <v>#N/A</v>
      </c>
    </row>
    <row r="128" spans="1:11" ht="12.75">
      <c r="A128" s="5">
        <v>114</v>
      </c>
      <c r="B128">
        <v>146</v>
      </c>
      <c r="D128" t="s">
        <v>26</v>
      </c>
      <c r="E128">
        <v>14.6</v>
      </c>
      <c r="H128">
        <v>14.6</v>
      </c>
      <c r="I128">
        <v>11</v>
      </c>
      <c r="J128">
        <v>10</v>
      </c>
      <c r="K128">
        <v>1.6</v>
      </c>
    </row>
    <row r="129" spans="1:11" ht="12.75">
      <c r="A129" s="5">
        <v>110</v>
      </c>
      <c r="B129">
        <v>165</v>
      </c>
      <c r="D129" t="s">
        <v>26</v>
      </c>
      <c r="E129">
        <v>16</v>
      </c>
      <c r="H129">
        <v>16</v>
      </c>
      <c r="I129">
        <v>11</v>
      </c>
      <c r="J129">
        <v>16</v>
      </c>
      <c r="K129" t="e">
        <v>#N/A</v>
      </c>
    </row>
    <row r="130" spans="1:11" ht="12.75">
      <c r="A130" s="5">
        <v>106</v>
      </c>
      <c r="B130">
        <v>102</v>
      </c>
      <c r="D130" t="s">
        <v>26</v>
      </c>
      <c r="E130">
        <v>12.6</v>
      </c>
      <c r="H130">
        <v>12.6</v>
      </c>
      <c r="I130">
        <v>11</v>
      </c>
      <c r="J130">
        <v>7</v>
      </c>
      <c r="K130" t="e">
        <v>#N/A</v>
      </c>
    </row>
    <row r="131" spans="1:11" ht="12.75">
      <c r="A131" s="5">
        <v>105</v>
      </c>
      <c r="B131">
        <v>118</v>
      </c>
      <c r="D131" t="s">
        <v>26</v>
      </c>
      <c r="E131">
        <v>12.9</v>
      </c>
      <c r="H131">
        <v>12.9</v>
      </c>
      <c r="I131">
        <v>11</v>
      </c>
      <c r="J131">
        <v>10</v>
      </c>
      <c r="K131" t="e">
        <v>#N/A</v>
      </c>
    </row>
    <row r="132" spans="1:11" ht="12.75">
      <c r="A132" s="5">
        <v>104</v>
      </c>
      <c r="B132">
        <v>139</v>
      </c>
      <c r="D132" t="s">
        <v>26</v>
      </c>
      <c r="E132">
        <v>13.6</v>
      </c>
      <c r="H132">
        <v>13.6</v>
      </c>
      <c r="I132">
        <v>11</v>
      </c>
      <c r="J132">
        <v>19</v>
      </c>
      <c r="K132" t="e">
        <v>#N/A</v>
      </c>
    </row>
    <row r="133" spans="1:11" ht="12.75">
      <c r="A133" s="5">
        <v>116</v>
      </c>
      <c r="B133">
        <v>120</v>
      </c>
      <c r="D133" t="s">
        <v>26</v>
      </c>
      <c r="E133">
        <v>12.8</v>
      </c>
      <c r="H133">
        <v>12.8</v>
      </c>
      <c r="I133">
        <v>11</v>
      </c>
      <c r="J133">
        <v>16</v>
      </c>
      <c r="K133" t="e">
        <v>#N/A</v>
      </c>
    </row>
    <row r="134" spans="1:11" ht="12.75">
      <c r="A134" s="5">
        <v>102</v>
      </c>
      <c r="B134">
        <v>170</v>
      </c>
      <c r="D134" t="s">
        <v>26</v>
      </c>
      <c r="E134">
        <v>15.8</v>
      </c>
      <c r="H134">
        <v>15.8</v>
      </c>
      <c r="I134">
        <v>11</v>
      </c>
      <c r="J134">
        <v>16</v>
      </c>
      <c r="K134" t="e">
        <v>#N/A</v>
      </c>
    </row>
    <row r="135" spans="1:11" ht="12.75">
      <c r="A135" s="5">
        <v>95</v>
      </c>
      <c r="B135">
        <v>54</v>
      </c>
      <c r="D135" t="s">
        <v>26</v>
      </c>
      <c r="E135">
        <v>3.8</v>
      </c>
      <c r="H135">
        <v>3.8</v>
      </c>
      <c r="I135">
        <v>11</v>
      </c>
      <c r="J135">
        <v>5</v>
      </c>
      <c r="K135" t="e">
        <v>#N/A</v>
      </c>
    </row>
    <row r="136" spans="1:11" ht="12.75">
      <c r="A136" s="5">
        <v>96</v>
      </c>
      <c r="B136">
        <v>142</v>
      </c>
      <c r="D136" t="s">
        <v>26</v>
      </c>
      <c r="E136">
        <v>13.4</v>
      </c>
      <c r="H136">
        <v>13.4</v>
      </c>
      <c r="I136">
        <v>11</v>
      </c>
      <c r="J136">
        <v>16</v>
      </c>
      <c r="K136" t="e">
        <v>#N/A</v>
      </c>
    </row>
    <row r="137" spans="1:11" ht="12.75">
      <c r="A137" s="5">
        <v>100</v>
      </c>
      <c r="B137">
        <v>86</v>
      </c>
      <c r="D137" t="s">
        <v>26</v>
      </c>
      <c r="E137">
        <v>10.1</v>
      </c>
      <c r="H137">
        <v>10.1</v>
      </c>
      <c r="I137">
        <v>11</v>
      </c>
      <c r="J137">
        <v>11</v>
      </c>
      <c r="K137" t="e">
        <v>#N/A</v>
      </c>
    </row>
    <row r="138" spans="1:11" ht="12.75">
      <c r="A138" s="5">
        <v>101</v>
      </c>
      <c r="B138">
        <v>37</v>
      </c>
      <c r="D138" t="s">
        <v>26</v>
      </c>
      <c r="E138">
        <v>3.5</v>
      </c>
      <c r="H138">
        <v>3.5</v>
      </c>
      <c r="I138">
        <v>11</v>
      </c>
      <c r="J138">
        <v>5</v>
      </c>
      <c r="K138" t="e">
        <v>#N/A</v>
      </c>
    </row>
    <row r="139" spans="1:11" ht="12.75">
      <c r="A139" s="5">
        <v>99</v>
      </c>
      <c r="B139">
        <v>121</v>
      </c>
      <c r="D139" t="s">
        <v>26</v>
      </c>
      <c r="E139">
        <v>11.4</v>
      </c>
      <c r="H139">
        <v>11.4</v>
      </c>
      <c r="I139">
        <v>11</v>
      </c>
      <c r="J139">
        <v>10</v>
      </c>
      <c r="K139" t="e">
        <v>#N/A</v>
      </c>
    </row>
    <row r="140" spans="1:11" ht="12.75">
      <c r="A140" s="5">
        <v>93</v>
      </c>
      <c r="B140">
        <v>119</v>
      </c>
      <c r="D140" t="s">
        <v>26</v>
      </c>
      <c r="E140">
        <v>10.1</v>
      </c>
      <c r="H140">
        <v>10.1</v>
      </c>
      <c r="I140">
        <v>11</v>
      </c>
      <c r="J140">
        <v>11</v>
      </c>
      <c r="K140" t="e">
        <v>#N/A</v>
      </c>
    </row>
    <row r="141" spans="1:11" ht="12.75">
      <c r="A141" s="5">
        <v>97</v>
      </c>
      <c r="B141">
        <v>111</v>
      </c>
      <c r="D141" t="s">
        <v>26</v>
      </c>
      <c r="E141">
        <v>11.9</v>
      </c>
      <c r="H141">
        <v>11.9</v>
      </c>
      <c r="I141">
        <v>11</v>
      </c>
      <c r="J141">
        <v>10</v>
      </c>
      <c r="K141" t="e">
        <v>#N/A</v>
      </c>
    </row>
    <row r="142" spans="1:11" ht="12.75">
      <c r="A142" s="5">
        <v>92</v>
      </c>
      <c r="B142">
        <v>65</v>
      </c>
      <c r="D142" t="s">
        <v>26</v>
      </c>
      <c r="E142">
        <v>6.7</v>
      </c>
      <c r="H142">
        <v>6.7</v>
      </c>
      <c r="I142">
        <v>11</v>
      </c>
      <c r="J142">
        <v>7</v>
      </c>
      <c r="K142" t="e">
        <v>#N/A</v>
      </c>
    </row>
    <row r="143" spans="1:11" ht="12.75">
      <c r="A143" s="5">
        <v>86</v>
      </c>
      <c r="B143">
        <v>74</v>
      </c>
      <c r="D143" t="s">
        <v>26</v>
      </c>
      <c r="E143">
        <v>6.9</v>
      </c>
      <c r="H143">
        <v>6.9</v>
      </c>
      <c r="I143">
        <v>11</v>
      </c>
      <c r="J143">
        <v>5</v>
      </c>
      <c r="K143" t="e">
        <v>#N/A</v>
      </c>
    </row>
    <row r="144" spans="1:11" ht="12.75">
      <c r="A144" s="5">
        <v>91</v>
      </c>
      <c r="B144">
        <v>73</v>
      </c>
      <c r="D144" t="s">
        <v>26</v>
      </c>
      <c r="E144">
        <v>7.9</v>
      </c>
      <c r="H144">
        <v>7.9</v>
      </c>
      <c r="I144">
        <v>11</v>
      </c>
      <c r="J144">
        <v>11</v>
      </c>
      <c r="K144" t="e">
        <v>#N/A</v>
      </c>
    </row>
    <row r="145" spans="1:11" ht="12.75">
      <c r="A145" s="5">
        <v>90</v>
      </c>
      <c r="B145">
        <v>32</v>
      </c>
      <c r="D145" t="s">
        <v>26</v>
      </c>
      <c r="E145">
        <v>3.2</v>
      </c>
      <c r="H145">
        <v>3.2</v>
      </c>
      <c r="I145">
        <v>11</v>
      </c>
      <c r="J145">
        <v>4</v>
      </c>
      <c r="K145" t="e">
        <v>#N/A</v>
      </c>
    </row>
    <row r="146" spans="1:11" ht="12.75">
      <c r="A146" s="5">
        <v>89</v>
      </c>
      <c r="B146">
        <v>109</v>
      </c>
      <c r="D146" t="s">
        <v>26</v>
      </c>
      <c r="E146">
        <v>12.8</v>
      </c>
      <c r="H146">
        <v>12.8</v>
      </c>
      <c r="I146">
        <v>11</v>
      </c>
      <c r="J146">
        <v>10</v>
      </c>
      <c r="K146">
        <v>1.6</v>
      </c>
    </row>
    <row r="147" spans="1:11" ht="12.75">
      <c r="A147" s="5">
        <v>258</v>
      </c>
      <c r="B147">
        <v>260</v>
      </c>
      <c r="D147" t="s">
        <v>26</v>
      </c>
      <c r="E147">
        <v>20.9</v>
      </c>
      <c r="H147">
        <v>20.9</v>
      </c>
      <c r="I147">
        <v>11</v>
      </c>
      <c r="J147">
        <v>13</v>
      </c>
      <c r="K147" t="e">
        <v>#N/A</v>
      </c>
    </row>
    <row r="148" spans="1:11" ht="12.75">
      <c r="A148" s="5">
        <v>87</v>
      </c>
      <c r="B148">
        <v>41</v>
      </c>
      <c r="D148" t="s">
        <v>26</v>
      </c>
      <c r="E148">
        <v>4.5</v>
      </c>
      <c r="H148">
        <v>4.5</v>
      </c>
      <c r="I148">
        <v>11</v>
      </c>
      <c r="J148">
        <v>0</v>
      </c>
      <c r="K148" t="e">
        <v>#N/A</v>
      </c>
    </row>
    <row r="149" spans="1:11" ht="12.75">
      <c r="A149" s="5">
        <v>84</v>
      </c>
      <c r="B149">
        <v>126</v>
      </c>
      <c r="D149" t="s">
        <v>26</v>
      </c>
      <c r="E149">
        <v>14</v>
      </c>
      <c r="H149">
        <v>14</v>
      </c>
      <c r="I149">
        <v>11</v>
      </c>
      <c r="J149">
        <v>13</v>
      </c>
      <c r="K149" t="e">
        <v>#N/A</v>
      </c>
    </row>
    <row r="150" spans="1:11" ht="12.75">
      <c r="A150" s="5">
        <v>246</v>
      </c>
      <c r="B150">
        <v>42</v>
      </c>
      <c r="D150" t="s">
        <v>26</v>
      </c>
      <c r="E150">
        <v>2.5</v>
      </c>
      <c r="H150">
        <v>2.5</v>
      </c>
      <c r="I150">
        <v>11</v>
      </c>
      <c r="J150">
        <v>15</v>
      </c>
      <c r="K150" t="e">
        <v>#N/A</v>
      </c>
    </row>
    <row r="151" spans="1:11" ht="12.75">
      <c r="A151" s="5">
        <v>245</v>
      </c>
      <c r="B151">
        <v>34</v>
      </c>
      <c r="D151" t="s">
        <v>26</v>
      </c>
      <c r="E151">
        <v>2.6</v>
      </c>
      <c r="H151">
        <v>2.6</v>
      </c>
      <c r="I151">
        <v>11</v>
      </c>
      <c r="J151">
        <v>3</v>
      </c>
      <c r="K151" t="e">
        <v>#N/A</v>
      </c>
    </row>
    <row r="152" spans="1:11" ht="12.75">
      <c r="A152" s="5">
        <v>243</v>
      </c>
      <c r="B152">
        <v>30</v>
      </c>
      <c r="D152" t="s">
        <v>26</v>
      </c>
      <c r="E152">
        <v>3.2</v>
      </c>
      <c r="H152">
        <v>3.2</v>
      </c>
      <c r="I152">
        <v>11</v>
      </c>
      <c r="J152">
        <v>2</v>
      </c>
      <c r="K152" t="e">
        <v>#N/A</v>
      </c>
    </row>
    <row r="153" spans="1:11" ht="12.75">
      <c r="A153" s="5">
        <v>248</v>
      </c>
      <c r="B153">
        <v>123</v>
      </c>
      <c r="D153" t="s">
        <v>26</v>
      </c>
      <c r="E153">
        <v>13.3</v>
      </c>
      <c r="H153">
        <v>13.3</v>
      </c>
      <c r="I153">
        <v>11</v>
      </c>
      <c r="J153">
        <v>9</v>
      </c>
      <c r="K153" t="e">
        <v>#N/A</v>
      </c>
    </row>
    <row r="154" spans="1:11" ht="12.75">
      <c r="A154" s="5">
        <v>83</v>
      </c>
      <c r="B154">
        <v>103</v>
      </c>
      <c r="D154" t="s">
        <v>26</v>
      </c>
      <c r="E154">
        <v>10.2</v>
      </c>
      <c r="H154">
        <v>10.2</v>
      </c>
      <c r="I154">
        <v>11</v>
      </c>
      <c r="J154">
        <v>11</v>
      </c>
      <c r="K154" t="e">
        <v>#N/A</v>
      </c>
    </row>
    <row r="155" spans="1:11" ht="12.75">
      <c r="A155" s="5">
        <v>242</v>
      </c>
      <c r="B155">
        <v>112</v>
      </c>
      <c r="D155" t="s">
        <v>26</v>
      </c>
      <c r="E155">
        <v>13.3</v>
      </c>
      <c r="H155">
        <v>13.3</v>
      </c>
      <c r="I155">
        <v>11</v>
      </c>
      <c r="J155">
        <v>9</v>
      </c>
      <c r="K155" t="e">
        <v>#N/A</v>
      </c>
    </row>
    <row r="156" spans="1:11" ht="12.75">
      <c r="A156" s="5">
        <v>249</v>
      </c>
      <c r="B156">
        <v>77</v>
      </c>
      <c r="D156" t="s">
        <v>26</v>
      </c>
      <c r="E156">
        <v>7.1</v>
      </c>
      <c r="H156">
        <v>7.1</v>
      </c>
      <c r="I156">
        <v>11</v>
      </c>
      <c r="J156">
        <v>5</v>
      </c>
      <c r="K156" t="e">
        <v>#N/A</v>
      </c>
    </row>
    <row r="157" spans="1:11" ht="12.75">
      <c r="A157" s="5">
        <v>250</v>
      </c>
      <c r="B157">
        <v>181</v>
      </c>
      <c r="D157" t="s">
        <v>26</v>
      </c>
      <c r="E157">
        <v>18.1</v>
      </c>
      <c r="H157">
        <v>18.1</v>
      </c>
      <c r="I157">
        <v>11</v>
      </c>
      <c r="J157">
        <v>8</v>
      </c>
      <c r="K157" t="e">
        <v>#N/A</v>
      </c>
    </row>
    <row r="158" spans="1:11" ht="12.75">
      <c r="A158" s="5">
        <v>206</v>
      </c>
      <c r="B158">
        <v>254</v>
      </c>
      <c r="C158">
        <v>1</v>
      </c>
      <c r="D158">
        <v>1</v>
      </c>
      <c r="E158">
        <v>15</v>
      </c>
      <c r="F158">
        <v>-2.1</v>
      </c>
      <c r="G158">
        <v>1.3</v>
      </c>
      <c r="H158">
        <v>18.4</v>
      </c>
      <c r="I158">
        <v>11</v>
      </c>
      <c r="J158">
        <v>16</v>
      </c>
      <c r="K158" t="e">
        <v>#N/A</v>
      </c>
    </row>
    <row r="159" spans="1:11" ht="12.75">
      <c r="A159" s="5">
        <v>201</v>
      </c>
      <c r="B159">
        <v>130</v>
      </c>
      <c r="C159">
        <v>13</v>
      </c>
      <c r="D159">
        <v>15</v>
      </c>
      <c r="E159">
        <v>12.4</v>
      </c>
      <c r="F159">
        <v>1</v>
      </c>
      <c r="G159">
        <v>1.3</v>
      </c>
      <c r="H159">
        <v>11.18</v>
      </c>
      <c r="I159">
        <v>11</v>
      </c>
      <c r="J159">
        <v>10</v>
      </c>
      <c r="K159" t="e">
        <v>#N/A</v>
      </c>
    </row>
    <row r="160" spans="1:11" ht="12.75">
      <c r="A160" s="5">
        <v>200</v>
      </c>
      <c r="B160">
        <v>231</v>
      </c>
      <c r="C160">
        <v>1</v>
      </c>
      <c r="D160">
        <v>1</v>
      </c>
      <c r="E160">
        <v>17.5</v>
      </c>
      <c r="F160">
        <v>-0.8</v>
      </c>
      <c r="G160">
        <v>1.3</v>
      </c>
      <c r="H160">
        <v>19.6</v>
      </c>
      <c r="I160">
        <v>11</v>
      </c>
      <c r="J160">
        <v>17</v>
      </c>
      <c r="K160" t="e">
        <v>#N/A</v>
      </c>
    </row>
    <row r="161" spans="1:11" ht="12.75">
      <c r="A161" s="5">
        <v>315</v>
      </c>
      <c r="B161">
        <v>78</v>
      </c>
      <c r="C161">
        <v>10</v>
      </c>
      <c r="D161">
        <v>20</v>
      </c>
      <c r="E161">
        <v>8.7</v>
      </c>
      <c r="F161">
        <v>-1.7</v>
      </c>
      <c r="G161">
        <v>1.3</v>
      </c>
      <c r="H161">
        <v>6.5</v>
      </c>
      <c r="I161">
        <v>11</v>
      </c>
      <c r="J161">
        <v>10</v>
      </c>
      <c r="K161" t="e">
        <v>#N/A</v>
      </c>
    </row>
    <row r="162" spans="1:11" ht="12.75">
      <c r="A162" s="5">
        <v>205</v>
      </c>
      <c r="B162">
        <v>183</v>
      </c>
      <c r="C162">
        <v>1</v>
      </c>
      <c r="D162">
        <v>1</v>
      </c>
      <c r="E162">
        <v>13.3</v>
      </c>
      <c r="F162">
        <v>-2.1</v>
      </c>
      <c r="H162">
        <v>15.4</v>
      </c>
      <c r="I162">
        <v>11</v>
      </c>
      <c r="J162">
        <v>19</v>
      </c>
      <c r="K162" t="e">
        <v>#N/A</v>
      </c>
    </row>
    <row r="163" spans="1:11" ht="12.75">
      <c r="A163" s="5">
        <v>208</v>
      </c>
      <c r="B163">
        <v>41</v>
      </c>
      <c r="C163">
        <v>5</v>
      </c>
      <c r="D163">
        <v>20</v>
      </c>
      <c r="E163">
        <v>7.3</v>
      </c>
      <c r="F163">
        <v>-0.75</v>
      </c>
      <c r="G163">
        <v>1.3</v>
      </c>
      <c r="H163">
        <v>3.3125</v>
      </c>
      <c r="I163">
        <v>11</v>
      </c>
      <c r="J163">
        <v>4</v>
      </c>
      <c r="K163" t="e">
        <v>#N/A</v>
      </c>
    </row>
    <row r="164" spans="1:11" ht="12.75">
      <c r="A164" s="5">
        <v>203</v>
      </c>
      <c r="B164">
        <v>116</v>
      </c>
      <c r="C164">
        <v>10</v>
      </c>
      <c r="D164">
        <v>20</v>
      </c>
      <c r="E164">
        <v>20.9</v>
      </c>
      <c r="F164">
        <v>-2.6</v>
      </c>
      <c r="H164">
        <v>11.75</v>
      </c>
      <c r="I164">
        <v>11</v>
      </c>
      <c r="J164">
        <v>15</v>
      </c>
      <c r="K164" t="e">
        <v>#N/A</v>
      </c>
    </row>
    <row r="165" spans="1:11" ht="12.75">
      <c r="A165" s="5">
        <v>209</v>
      </c>
      <c r="B165">
        <v>97</v>
      </c>
      <c r="C165">
        <v>10</v>
      </c>
      <c r="D165">
        <v>20</v>
      </c>
      <c r="E165">
        <v>18</v>
      </c>
      <c r="F165">
        <v>-5</v>
      </c>
      <c r="H165">
        <v>11.5</v>
      </c>
      <c r="I165">
        <v>11</v>
      </c>
      <c r="J165">
        <v>13</v>
      </c>
      <c r="K165" t="e">
        <v>#N/A</v>
      </c>
    </row>
    <row r="166" spans="1:11" ht="12.75">
      <c r="A166" s="5">
        <v>202</v>
      </c>
      <c r="B166">
        <v>53</v>
      </c>
      <c r="C166">
        <v>10</v>
      </c>
      <c r="D166">
        <v>20</v>
      </c>
      <c r="E166">
        <v>6.6</v>
      </c>
      <c r="F166">
        <v>-2.6</v>
      </c>
      <c r="G166">
        <v>1.3</v>
      </c>
      <c r="H166">
        <v>5.9</v>
      </c>
      <c r="I166">
        <v>11</v>
      </c>
      <c r="J166">
        <v>2</v>
      </c>
      <c r="K166" t="e">
        <v>#N/A</v>
      </c>
    </row>
    <row r="167" spans="1:11" ht="12.75">
      <c r="A167" s="5">
        <v>211</v>
      </c>
      <c r="B167">
        <v>157</v>
      </c>
      <c r="C167">
        <v>1</v>
      </c>
      <c r="D167">
        <v>1</v>
      </c>
      <c r="E167">
        <v>13.3</v>
      </c>
      <c r="F167">
        <v>-1.5</v>
      </c>
      <c r="H167">
        <v>14.8</v>
      </c>
      <c r="I167">
        <v>11</v>
      </c>
      <c r="J167">
        <v>16</v>
      </c>
      <c r="K167" t="e">
        <v>#N/A</v>
      </c>
    </row>
    <row r="168" spans="1:11" ht="12.75">
      <c r="A168" s="5">
        <v>204</v>
      </c>
      <c r="B168">
        <v>77</v>
      </c>
      <c r="C168">
        <v>9</v>
      </c>
      <c r="D168">
        <v>20</v>
      </c>
      <c r="E168">
        <v>15.9</v>
      </c>
      <c r="F168">
        <v>-2.3</v>
      </c>
      <c r="G168">
        <v>1.3</v>
      </c>
      <c r="H168">
        <v>9.49</v>
      </c>
      <c r="I168">
        <v>11</v>
      </c>
      <c r="J168">
        <v>6</v>
      </c>
      <c r="K168" t="e">
        <v>#N/A</v>
      </c>
    </row>
    <row r="169" spans="1:11" ht="12.75">
      <c r="A169" s="5">
        <v>210</v>
      </c>
      <c r="B169">
        <v>151</v>
      </c>
      <c r="C169">
        <v>1</v>
      </c>
      <c r="D169">
        <v>1</v>
      </c>
      <c r="E169">
        <v>14.2</v>
      </c>
      <c r="F169">
        <v>0.3</v>
      </c>
      <c r="G169">
        <v>1.3</v>
      </c>
      <c r="H169">
        <v>15.2</v>
      </c>
      <c r="I169">
        <v>11</v>
      </c>
      <c r="J169">
        <v>15</v>
      </c>
      <c r="K169" t="e">
        <v>#N/A</v>
      </c>
    </row>
    <row r="170" spans="1:11" ht="12.75">
      <c r="A170" s="5">
        <v>212</v>
      </c>
      <c r="B170">
        <v>115</v>
      </c>
      <c r="C170">
        <v>12.4</v>
      </c>
      <c r="D170">
        <v>15</v>
      </c>
      <c r="E170">
        <v>13.9</v>
      </c>
      <c r="F170">
        <v>-1.8</v>
      </c>
      <c r="H170">
        <v>12.978666666666667</v>
      </c>
      <c r="I170">
        <v>11</v>
      </c>
      <c r="J170">
        <v>11</v>
      </c>
      <c r="K170" t="e">
        <v>#N/A</v>
      </c>
    </row>
    <row r="171" spans="1:11" ht="12.75">
      <c r="A171" s="5">
        <v>215</v>
      </c>
      <c r="B171">
        <v>209</v>
      </c>
      <c r="C171">
        <v>1</v>
      </c>
      <c r="D171">
        <v>1</v>
      </c>
      <c r="E171">
        <v>18.3</v>
      </c>
      <c r="F171">
        <v>1.2</v>
      </c>
      <c r="H171">
        <v>17.1</v>
      </c>
      <c r="I171">
        <v>11</v>
      </c>
      <c r="J171">
        <v>29</v>
      </c>
      <c r="K171" t="e">
        <v>#N/A</v>
      </c>
    </row>
    <row r="172" spans="1:11" ht="12.75">
      <c r="A172" s="5">
        <v>213</v>
      </c>
      <c r="B172">
        <v>85</v>
      </c>
      <c r="C172">
        <v>10</v>
      </c>
      <c r="D172">
        <v>20</v>
      </c>
      <c r="E172">
        <v>11</v>
      </c>
      <c r="F172">
        <v>-2.4</v>
      </c>
      <c r="G172">
        <v>1.3</v>
      </c>
      <c r="H172">
        <v>8</v>
      </c>
      <c r="I172">
        <v>11</v>
      </c>
      <c r="J172">
        <v>8</v>
      </c>
      <c r="K172" t="e">
        <v>#N/A</v>
      </c>
    </row>
    <row r="173" spans="1:11" ht="12.75">
      <c r="A173" s="5">
        <v>217</v>
      </c>
      <c r="B173">
        <v>187</v>
      </c>
      <c r="C173">
        <v>1</v>
      </c>
      <c r="D173">
        <v>1</v>
      </c>
      <c r="E173">
        <v>18</v>
      </c>
      <c r="F173">
        <v>2</v>
      </c>
      <c r="G173">
        <v>1.3</v>
      </c>
      <c r="H173">
        <v>17.3</v>
      </c>
      <c r="I173">
        <v>11</v>
      </c>
      <c r="J173">
        <v>11</v>
      </c>
      <c r="K173" t="e">
        <v>#N/A</v>
      </c>
    </row>
    <row r="174" spans="1:11" ht="12.75">
      <c r="A174" s="5">
        <v>214</v>
      </c>
      <c r="B174">
        <v>192</v>
      </c>
      <c r="C174">
        <v>18.2</v>
      </c>
      <c r="D174">
        <v>20</v>
      </c>
      <c r="E174">
        <v>15.6</v>
      </c>
      <c r="F174">
        <v>0</v>
      </c>
      <c r="G174">
        <v>1.3</v>
      </c>
      <c r="H174">
        <v>15.495999999999999</v>
      </c>
      <c r="I174">
        <v>11</v>
      </c>
      <c r="J174">
        <v>25</v>
      </c>
      <c r="K174">
        <v>2.4959999999999987</v>
      </c>
    </row>
    <row r="175" spans="1:11" ht="12.75">
      <c r="A175" s="5">
        <v>218</v>
      </c>
      <c r="B175">
        <v>210</v>
      </c>
      <c r="C175">
        <v>19</v>
      </c>
      <c r="D175">
        <v>20</v>
      </c>
      <c r="E175">
        <v>19.5</v>
      </c>
      <c r="F175">
        <v>2</v>
      </c>
      <c r="H175">
        <v>16.625</v>
      </c>
      <c r="I175">
        <v>11</v>
      </c>
      <c r="J175">
        <v>22</v>
      </c>
      <c r="K175" t="e">
        <v>#N/A</v>
      </c>
    </row>
    <row r="176" spans="1:11" ht="12.75">
      <c r="A176" s="5">
        <v>219</v>
      </c>
      <c r="B176">
        <v>96</v>
      </c>
      <c r="C176">
        <v>1</v>
      </c>
      <c r="D176">
        <v>1</v>
      </c>
      <c r="E176">
        <v>11.6</v>
      </c>
      <c r="F176">
        <v>1.7</v>
      </c>
      <c r="G176">
        <v>1.3</v>
      </c>
      <c r="H176">
        <v>11.2</v>
      </c>
      <c r="I176">
        <v>11</v>
      </c>
      <c r="J176">
        <v>13</v>
      </c>
      <c r="K176" t="e">
        <v>#N/A</v>
      </c>
    </row>
    <row r="177" spans="1:11" ht="12.75">
      <c r="A177" s="5">
        <v>296</v>
      </c>
      <c r="B177">
        <v>80</v>
      </c>
      <c r="C177">
        <v>1</v>
      </c>
      <c r="D177">
        <v>1</v>
      </c>
      <c r="E177">
        <v>6.6</v>
      </c>
      <c r="F177">
        <v>0.3</v>
      </c>
      <c r="H177">
        <v>6.3</v>
      </c>
      <c r="I177">
        <v>11</v>
      </c>
      <c r="J177">
        <v>8</v>
      </c>
      <c r="K177" t="e">
        <v>#N/A</v>
      </c>
    </row>
    <row r="178" spans="1:11" ht="12.75">
      <c r="A178" s="5">
        <v>303</v>
      </c>
      <c r="B178">
        <v>49</v>
      </c>
      <c r="C178">
        <v>5</v>
      </c>
      <c r="D178">
        <v>20</v>
      </c>
      <c r="E178">
        <v>6.5</v>
      </c>
      <c r="F178">
        <v>-6.3</v>
      </c>
      <c r="H178">
        <v>3.2</v>
      </c>
      <c r="I178">
        <v>11</v>
      </c>
      <c r="J178">
        <v>6</v>
      </c>
      <c r="K178" t="e">
        <v>#N/A</v>
      </c>
    </row>
    <row r="179" spans="1:11" ht="12.75">
      <c r="A179" s="5">
        <v>220</v>
      </c>
      <c r="B179">
        <v>183</v>
      </c>
      <c r="C179">
        <v>1</v>
      </c>
      <c r="D179">
        <v>1</v>
      </c>
      <c r="E179">
        <v>13.9</v>
      </c>
      <c r="F179">
        <v>-1.5</v>
      </c>
      <c r="H179">
        <v>15.4</v>
      </c>
      <c r="I179">
        <v>11</v>
      </c>
      <c r="J179">
        <v>24</v>
      </c>
      <c r="K179" t="e">
        <v>#N/A</v>
      </c>
    </row>
    <row r="180" spans="1:11" ht="12.75">
      <c r="A180" s="5">
        <v>299</v>
      </c>
      <c r="B180">
        <v>102</v>
      </c>
      <c r="C180">
        <v>14</v>
      </c>
      <c r="D180">
        <v>15</v>
      </c>
      <c r="E180">
        <v>10.8</v>
      </c>
      <c r="F180">
        <v>0.3</v>
      </c>
      <c r="G180">
        <v>1.3</v>
      </c>
      <c r="H180">
        <v>11.1</v>
      </c>
      <c r="I180">
        <v>11</v>
      </c>
      <c r="J180">
        <v>11</v>
      </c>
      <c r="K180" t="e">
        <v>#N/A</v>
      </c>
    </row>
    <row r="181" spans="1:11" ht="12.75">
      <c r="A181" s="5">
        <v>225</v>
      </c>
      <c r="B181">
        <v>76</v>
      </c>
      <c r="C181">
        <v>1</v>
      </c>
      <c r="D181">
        <v>1</v>
      </c>
      <c r="E181">
        <v>8</v>
      </c>
      <c r="F181">
        <v>-1.1</v>
      </c>
      <c r="H181">
        <v>9.1</v>
      </c>
      <c r="I181">
        <v>11</v>
      </c>
      <c r="J181">
        <v>7</v>
      </c>
      <c r="K181" t="e">
        <v>#N/A</v>
      </c>
    </row>
    <row r="182" spans="1:11" ht="12.75">
      <c r="A182" s="5">
        <v>300</v>
      </c>
      <c r="B182">
        <v>66</v>
      </c>
      <c r="C182">
        <v>7.5</v>
      </c>
      <c r="D182">
        <v>15</v>
      </c>
      <c r="E182">
        <v>7.9</v>
      </c>
      <c r="F182">
        <v>-2.7</v>
      </c>
      <c r="H182">
        <v>5.3</v>
      </c>
      <c r="I182">
        <v>11</v>
      </c>
      <c r="J182">
        <v>5</v>
      </c>
      <c r="K182">
        <v>0.10000000000000053</v>
      </c>
    </row>
    <row r="183" spans="1:11" ht="12.75">
      <c r="A183" s="5">
        <v>223</v>
      </c>
      <c r="B183">
        <v>51</v>
      </c>
      <c r="C183">
        <v>7.5</v>
      </c>
      <c r="D183">
        <v>15</v>
      </c>
      <c r="E183">
        <v>5.3</v>
      </c>
      <c r="F183">
        <v>-2.7</v>
      </c>
      <c r="G183">
        <v>1.3</v>
      </c>
      <c r="H183">
        <v>5.3</v>
      </c>
      <c r="I183">
        <v>11</v>
      </c>
      <c r="J183">
        <v>4</v>
      </c>
      <c r="K183" t="e">
        <v>#N/A</v>
      </c>
    </row>
    <row r="184" spans="1:11" ht="12.75">
      <c r="A184" s="5">
        <v>301</v>
      </c>
      <c r="B184">
        <v>128</v>
      </c>
      <c r="C184">
        <v>1</v>
      </c>
      <c r="D184">
        <v>1</v>
      </c>
      <c r="E184">
        <v>14.25</v>
      </c>
      <c r="F184">
        <v>2</v>
      </c>
      <c r="G184">
        <v>1.3</v>
      </c>
      <c r="H184">
        <v>13.55</v>
      </c>
      <c r="I184">
        <v>11</v>
      </c>
      <c r="J184">
        <v>14</v>
      </c>
      <c r="K184" t="e">
        <v>#N/A</v>
      </c>
    </row>
    <row r="185" spans="1:11" ht="12.75">
      <c r="A185" s="5">
        <v>224</v>
      </c>
      <c r="B185">
        <v>93</v>
      </c>
      <c r="D185" t="s">
        <v>26</v>
      </c>
      <c r="E185">
        <v>11.2</v>
      </c>
      <c r="H185">
        <v>11.2</v>
      </c>
      <c r="I185">
        <v>11</v>
      </c>
      <c r="J185">
        <v>19</v>
      </c>
      <c r="K185" t="e">
        <v>#N/A</v>
      </c>
    </row>
    <row r="186" spans="1:11" ht="12.75">
      <c r="A186" s="5">
        <v>229</v>
      </c>
      <c r="B186">
        <v>36</v>
      </c>
      <c r="D186" t="s">
        <v>26</v>
      </c>
      <c r="E186">
        <v>3.1</v>
      </c>
      <c r="H186">
        <v>3.1</v>
      </c>
      <c r="I186">
        <v>11</v>
      </c>
      <c r="J186">
        <v>3</v>
      </c>
      <c r="K186" t="e">
        <v>#N/A</v>
      </c>
    </row>
    <row r="187" spans="1:11" ht="12.75">
      <c r="A187" s="5">
        <v>282</v>
      </c>
      <c r="B187">
        <v>190</v>
      </c>
      <c r="D187" t="s">
        <v>26</v>
      </c>
      <c r="E187">
        <v>17.8</v>
      </c>
      <c r="H187">
        <v>17.8</v>
      </c>
      <c r="I187">
        <v>11</v>
      </c>
      <c r="J187">
        <v>23</v>
      </c>
      <c r="K187">
        <v>2.2</v>
      </c>
    </row>
    <row r="188" spans="1:11" ht="12.75">
      <c r="A188" s="5">
        <v>281</v>
      </c>
      <c r="B188">
        <v>170</v>
      </c>
      <c r="D188" t="s">
        <v>26</v>
      </c>
      <c r="E188">
        <v>16.7</v>
      </c>
      <c r="H188">
        <v>16.7</v>
      </c>
      <c r="I188">
        <v>11</v>
      </c>
      <c r="J188">
        <v>12</v>
      </c>
      <c r="K188" t="e">
        <v>#N/A</v>
      </c>
    </row>
    <row r="189" spans="1:11" ht="12.75">
      <c r="A189" s="5">
        <v>230</v>
      </c>
      <c r="B189">
        <v>50</v>
      </c>
      <c r="D189" t="s">
        <v>26</v>
      </c>
      <c r="E189">
        <v>5.7</v>
      </c>
      <c r="H189">
        <v>5.7</v>
      </c>
      <c r="I189">
        <v>11</v>
      </c>
      <c r="J189">
        <v>7</v>
      </c>
      <c r="K189" t="e">
        <v>#N/A</v>
      </c>
    </row>
    <row r="190" spans="1:11" ht="12.75">
      <c r="A190" s="5">
        <v>280</v>
      </c>
      <c r="B190">
        <v>97</v>
      </c>
      <c r="D190" t="s">
        <v>26</v>
      </c>
      <c r="E190">
        <v>9.7</v>
      </c>
      <c r="H190">
        <v>9.7</v>
      </c>
      <c r="I190">
        <v>11</v>
      </c>
      <c r="J190">
        <v>2</v>
      </c>
      <c r="K190" t="e">
        <v>#N/A</v>
      </c>
    </row>
    <row r="191" spans="1:11" ht="12.75">
      <c r="A191" s="5">
        <v>232</v>
      </c>
      <c r="B191">
        <v>154</v>
      </c>
      <c r="D191" t="s">
        <v>26</v>
      </c>
      <c r="E191">
        <v>14.8</v>
      </c>
      <c r="H191">
        <v>14.8</v>
      </c>
      <c r="I191">
        <v>11</v>
      </c>
      <c r="J191">
        <v>14</v>
      </c>
      <c r="K191" t="e">
        <v>#N/A</v>
      </c>
    </row>
    <row r="192" spans="1:11" ht="12.75">
      <c r="A192" s="5">
        <v>283</v>
      </c>
      <c r="B192">
        <v>191</v>
      </c>
      <c r="D192" t="s">
        <v>26</v>
      </c>
      <c r="E192">
        <v>18.2</v>
      </c>
      <c r="H192">
        <v>18.2</v>
      </c>
      <c r="I192">
        <v>11</v>
      </c>
      <c r="J192">
        <v>14</v>
      </c>
      <c r="K192" t="e">
        <v>#N/A</v>
      </c>
    </row>
    <row r="193" spans="1:11" ht="12.75">
      <c r="A193" s="5">
        <v>233</v>
      </c>
      <c r="B193">
        <v>230</v>
      </c>
      <c r="D193" t="s">
        <v>26</v>
      </c>
      <c r="E193">
        <v>18</v>
      </c>
      <c r="H193">
        <v>18</v>
      </c>
      <c r="I193">
        <v>11</v>
      </c>
      <c r="J193">
        <v>33</v>
      </c>
      <c r="K193" t="e">
        <v>#N/A</v>
      </c>
    </row>
    <row r="194" spans="1:11" ht="12.75">
      <c r="A194" s="5">
        <v>279</v>
      </c>
      <c r="B194">
        <v>114</v>
      </c>
      <c r="D194" t="s">
        <v>26</v>
      </c>
      <c r="E194">
        <v>14.7</v>
      </c>
      <c r="H194">
        <v>14.7</v>
      </c>
      <c r="I194">
        <v>11</v>
      </c>
      <c r="J194">
        <v>10</v>
      </c>
      <c r="K194" t="e">
        <v>#N/A</v>
      </c>
    </row>
    <row r="195" spans="1:11" ht="12.75">
      <c r="A195" s="5">
        <v>284</v>
      </c>
      <c r="B195">
        <v>272</v>
      </c>
      <c r="D195" t="s">
        <v>26</v>
      </c>
      <c r="E195">
        <v>20.6</v>
      </c>
      <c r="H195">
        <v>20.6</v>
      </c>
      <c r="I195">
        <v>11</v>
      </c>
      <c r="J195">
        <v>10</v>
      </c>
      <c r="K195" t="e">
        <v>#N/A</v>
      </c>
    </row>
    <row r="196" spans="1:11" ht="12.75">
      <c r="A196" s="5">
        <v>275</v>
      </c>
      <c r="B196">
        <v>195</v>
      </c>
      <c r="D196" t="s">
        <v>26</v>
      </c>
      <c r="E196">
        <v>18</v>
      </c>
      <c r="H196">
        <v>18</v>
      </c>
      <c r="I196">
        <v>11</v>
      </c>
      <c r="J196">
        <v>14</v>
      </c>
      <c r="K196" t="e">
        <v>#N/A</v>
      </c>
    </row>
    <row r="197" spans="1:11" ht="12.75">
      <c r="A197" s="5">
        <v>277</v>
      </c>
      <c r="B197">
        <v>132</v>
      </c>
      <c r="D197" t="s">
        <v>26</v>
      </c>
      <c r="E197">
        <v>14.8</v>
      </c>
      <c r="H197">
        <v>14.8</v>
      </c>
      <c r="I197">
        <v>11</v>
      </c>
      <c r="J197">
        <v>6</v>
      </c>
      <c r="K197" t="e">
        <v>#N/A</v>
      </c>
    </row>
    <row r="198" spans="1:11" ht="12.75">
      <c r="A198" s="5">
        <v>276</v>
      </c>
      <c r="B198">
        <v>260</v>
      </c>
      <c r="D198" t="s">
        <v>26</v>
      </c>
      <c r="E198">
        <v>20.9</v>
      </c>
      <c r="H198">
        <v>20.9</v>
      </c>
      <c r="I198">
        <v>11</v>
      </c>
      <c r="J198">
        <v>17</v>
      </c>
      <c r="K198" t="e">
        <v>#N/A</v>
      </c>
    </row>
    <row r="199" spans="1:11" ht="12.75">
      <c r="A199" s="5">
        <v>241</v>
      </c>
      <c r="B199">
        <v>56</v>
      </c>
      <c r="D199" t="s">
        <v>26</v>
      </c>
      <c r="E199">
        <v>5.8</v>
      </c>
      <c r="H199">
        <v>5.8</v>
      </c>
      <c r="I199">
        <v>11</v>
      </c>
      <c r="J199">
        <v>7</v>
      </c>
      <c r="K199" t="e">
        <v>#N/A</v>
      </c>
    </row>
    <row r="200" spans="1:11" ht="12.75">
      <c r="A200" s="5">
        <v>239</v>
      </c>
      <c r="B200">
        <v>141</v>
      </c>
      <c r="D200" t="s">
        <v>26</v>
      </c>
      <c r="E200">
        <v>14.2</v>
      </c>
      <c r="H200">
        <v>14.2</v>
      </c>
      <c r="I200">
        <v>11</v>
      </c>
      <c r="J200">
        <v>4</v>
      </c>
      <c r="K200" t="e">
        <v>#N/A</v>
      </c>
    </row>
    <row r="201" spans="1:11" ht="12.75">
      <c r="A201" s="5">
        <v>240</v>
      </c>
      <c r="B201">
        <v>100</v>
      </c>
      <c r="D201" t="s">
        <v>26</v>
      </c>
      <c r="E201">
        <v>10.8</v>
      </c>
      <c r="H201">
        <v>10.8</v>
      </c>
      <c r="I201">
        <v>11</v>
      </c>
      <c r="J201">
        <v>11</v>
      </c>
      <c r="K201" t="e">
        <v>#N/A</v>
      </c>
    </row>
    <row r="202" spans="1:11" ht="12.75">
      <c r="A202" s="5">
        <v>271</v>
      </c>
      <c r="B202">
        <v>192</v>
      </c>
      <c r="D202" t="s">
        <v>26</v>
      </c>
      <c r="E202">
        <v>19</v>
      </c>
      <c r="H202">
        <v>19</v>
      </c>
      <c r="I202">
        <v>11</v>
      </c>
      <c r="J202">
        <v>8</v>
      </c>
      <c r="K202" t="e">
        <v>#N/A</v>
      </c>
    </row>
    <row r="203" spans="1:11" ht="12.75">
      <c r="A203" s="5">
        <v>120</v>
      </c>
      <c r="B203">
        <v>131</v>
      </c>
      <c r="D203" t="s">
        <v>26</v>
      </c>
      <c r="E203">
        <v>13.9</v>
      </c>
      <c r="H203">
        <v>13.9</v>
      </c>
      <c r="I203">
        <v>11</v>
      </c>
      <c r="J203">
        <v>9</v>
      </c>
      <c r="K203" t="e">
        <v>#N/A</v>
      </c>
    </row>
    <row r="204" spans="1:11" ht="12.75">
      <c r="A204" s="5">
        <v>268</v>
      </c>
      <c r="B204">
        <v>126</v>
      </c>
      <c r="D204" t="s">
        <v>26</v>
      </c>
      <c r="E204">
        <v>13.5</v>
      </c>
      <c r="H204">
        <v>13.5</v>
      </c>
      <c r="I204">
        <v>11</v>
      </c>
      <c r="J204">
        <v>9</v>
      </c>
      <c r="K204" t="e">
        <v>#N/A</v>
      </c>
    </row>
    <row r="205" spans="1:11" ht="12.75">
      <c r="A205" s="5">
        <v>119</v>
      </c>
      <c r="B205">
        <v>121</v>
      </c>
      <c r="D205" t="s">
        <v>26</v>
      </c>
      <c r="E205">
        <v>13.2</v>
      </c>
      <c r="H205">
        <v>13.2</v>
      </c>
      <c r="I205">
        <v>11</v>
      </c>
      <c r="J205">
        <v>11</v>
      </c>
      <c r="K205" t="e">
        <v>#N/A</v>
      </c>
    </row>
    <row r="206" spans="1:11" ht="12.75">
      <c r="A206" s="5">
        <v>269</v>
      </c>
      <c r="B206">
        <v>99</v>
      </c>
      <c r="D206" t="s">
        <v>26</v>
      </c>
      <c r="E206">
        <v>10.9</v>
      </c>
      <c r="H206">
        <v>10.9</v>
      </c>
      <c r="I206">
        <v>11</v>
      </c>
      <c r="J206">
        <v>3</v>
      </c>
      <c r="K206" t="e">
        <v>#N/A</v>
      </c>
    </row>
    <row r="207" spans="1:11" ht="12.75">
      <c r="A207" s="5">
        <v>118</v>
      </c>
      <c r="B207">
        <v>58</v>
      </c>
      <c r="D207" t="s">
        <v>26</v>
      </c>
      <c r="E207">
        <v>4</v>
      </c>
      <c r="H207">
        <v>4</v>
      </c>
      <c r="I207">
        <v>11</v>
      </c>
      <c r="J207">
        <v>3</v>
      </c>
      <c r="K207" t="e">
        <v>#N/A</v>
      </c>
    </row>
    <row r="208" spans="1:11" ht="12.75">
      <c r="A208" s="5">
        <v>267</v>
      </c>
      <c r="B208">
        <v>134</v>
      </c>
      <c r="D208" t="s">
        <v>26</v>
      </c>
      <c r="E208">
        <v>15.5</v>
      </c>
      <c r="H208">
        <v>15.5</v>
      </c>
      <c r="I208">
        <v>11</v>
      </c>
      <c r="J208">
        <v>11</v>
      </c>
      <c r="K208" t="e">
        <v>#N/A</v>
      </c>
    </row>
    <row r="209" spans="1:11" ht="12.75">
      <c r="A209" s="5">
        <v>266</v>
      </c>
      <c r="B209">
        <v>241</v>
      </c>
      <c r="D209" t="s">
        <v>26</v>
      </c>
      <c r="E209">
        <v>19.2</v>
      </c>
      <c r="H209">
        <v>19.2</v>
      </c>
      <c r="I209">
        <v>11</v>
      </c>
      <c r="J209">
        <v>12</v>
      </c>
      <c r="K209" t="e">
        <v>#N/A</v>
      </c>
    </row>
    <row r="210" spans="1:11" ht="12.75">
      <c r="A210" s="5">
        <v>117</v>
      </c>
      <c r="B210">
        <v>72</v>
      </c>
      <c r="D210" t="s">
        <v>26</v>
      </c>
      <c r="E210">
        <v>6.9</v>
      </c>
      <c r="H210">
        <v>6.9</v>
      </c>
      <c r="I210">
        <v>11</v>
      </c>
      <c r="J210">
        <v>7</v>
      </c>
      <c r="K210" t="e">
        <v>#N/A</v>
      </c>
    </row>
    <row r="211" spans="1:11" ht="12.75">
      <c r="A211" s="5">
        <v>265</v>
      </c>
      <c r="B211">
        <v>202</v>
      </c>
      <c r="D211" t="s">
        <v>26</v>
      </c>
      <c r="E211">
        <v>17</v>
      </c>
      <c r="H211">
        <v>17</v>
      </c>
      <c r="I211">
        <v>11</v>
      </c>
      <c r="J211">
        <v>8</v>
      </c>
      <c r="K211" t="e">
        <v>#N/A</v>
      </c>
    </row>
    <row r="212" spans="1:11" ht="12.75">
      <c r="A212" s="5">
        <v>262</v>
      </c>
      <c r="B212">
        <v>178</v>
      </c>
      <c r="D212" t="s">
        <v>26</v>
      </c>
      <c r="E212">
        <v>16</v>
      </c>
      <c r="H212">
        <v>16</v>
      </c>
      <c r="I212">
        <v>11</v>
      </c>
      <c r="J212">
        <v>12</v>
      </c>
      <c r="K212">
        <v>0.8000000000000007</v>
      </c>
    </row>
    <row r="213" spans="1:11" ht="12.75">
      <c r="A213" s="5">
        <v>263</v>
      </c>
      <c r="B213">
        <v>153</v>
      </c>
      <c r="D213" t="s">
        <v>26</v>
      </c>
      <c r="E213">
        <v>17.9</v>
      </c>
      <c r="H213">
        <v>17.9</v>
      </c>
      <c r="I213">
        <v>11</v>
      </c>
      <c r="J213">
        <v>17</v>
      </c>
      <c r="K213" t="e">
        <v>#N/A</v>
      </c>
    </row>
    <row r="214" spans="1:11" ht="12.75">
      <c r="A214" s="5">
        <v>259</v>
      </c>
      <c r="B214">
        <v>240</v>
      </c>
      <c r="D214" t="s">
        <v>26</v>
      </c>
      <c r="E214">
        <v>20.6</v>
      </c>
      <c r="H214">
        <v>20.6</v>
      </c>
      <c r="I214">
        <v>11</v>
      </c>
      <c r="J214">
        <v>13</v>
      </c>
      <c r="K214" t="e">
        <v>#N/A</v>
      </c>
    </row>
    <row r="215" spans="1:11" ht="12.75">
      <c r="A215" s="5">
        <v>261</v>
      </c>
      <c r="B215">
        <v>112</v>
      </c>
      <c r="D215" t="s">
        <v>26</v>
      </c>
      <c r="E215">
        <v>11.6</v>
      </c>
      <c r="H215">
        <v>11.6</v>
      </c>
      <c r="I215">
        <v>11</v>
      </c>
      <c r="J215">
        <v>6</v>
      </c>
      <c r="K215" t="e">
        <v>#N/A</v>
      </c>
    </row>
    <row r="216" spans="1:11" ht="12.75">
      <c r="A216" s="5">
        <v>389</v>
      </c>
      <c r="B216">
        <v>291</v>
      </c>
      <c r="D216" t="s">
        <v>26</v>
      </c>
      <c r="E216">
        <v>22.2</v>
      </c>
      <c r="H216">
        <v>22.2</v>
      </c>
      <c r="I216">
        <v>11</v>
      </c>
      <c r="J216">
        <v>8</v>
      </c>
      <c r="K216" t="e">
        <v>#N/A</v>
      </c>
    </row>
    <row r="217" spans="1:11" ht="12.75">
      <c r="A217" s="5">
        <v>255</v>
      </c>
      <c r="B217">
        <v>198</v>
      </c>
      <c r="D217" t="s">
        <v>26</v>
      </c>
      <c r="E217">
        <v>20.3</v>
      </c>
      <c r="H217">
        <v>20.3</v>
      </c>
      <c r="I217">
        <v>11</v>
      </c>
      <c r="J217">
        <v>7</v>
      </c>
      <c r="K217" t="e">
        <v>#N/A</v>
      </c>
    </row>
    <row r="218" spans="1:11" ht="12.75">
      <c r="A218" s="5">
        <v>256</v>
      </c>
      <c r="B218">
        <v>214</v>
      </c>
      <c r="D218" t="s">
        <v>26</v>
      </c>
      <c r="E218">
        <v>19.5</v>
      </c>
      <c r="H218">
        <v>19.5</v>
      </c>
      <c r="I218">
        <v>11</v>
      </c>
      <c r="J218">
        <v>9</v>
      </c>
      <c r="K218" t="e">
        <v>#N/A</v>
      </c>
    </row>
    <row r="219" spans="1:11" ht="12.75">
      <c r="A219" s="5">
        <v>257</v>
      </c>
      <c r="B219">
        <v>184</v>
      </c>
      <c r="D219" t="s">
        <v>26</v>
      </c>
      <c r="E219">
        <v>19.7</v>
      </c>
      <c r="H219">
        <v>19.7</v>
      </c>
      <c r="I219">
        <v>11</v>
      </c>
      <c r="J219">
        <v>11</v>
      </c>
      <c r="K219" t="e">
        <v>#N/A</v>
      </c>
    </row>
    <row r="220" spans="1:11" ht="12.75">
      <c r="A220" s="5">
        <v>390</v>
      </c>
      <c r="B220">
        <v>265</v>
      </c>
      <c r="D220" t="s">
        <v>26</v>
      </c>
      <c r="E220">
        <v>23.8</v>
      </c>
      <c r="H220">
        <v>23.8</v>
      </c>
      <c r="I220">
        <v>11</v>
      </c>
      <c r="J220">
        <v>16</v>
      </c>
      <c r="K220">
        <v>0.8000000000000007</v>
      </c>
    </row>
    <row r="221" spans="1:11" ht="12.75">
      <c r="A221" s="5">
        <v>253</v>
      </c>
      <c r="B221">
        <v>181</v>
      </c>
      <c r="D221" t="s">
        <v>26</v>
      </c>
      <c r="E221">
        <v>18.5</v>
      </c>
      <c r="H221">
        <v>18.5</v>
      </c>
      <c r="I221">
        <v>11</v>
      </c>
      <c r="J221">
        <v>6</v>
      </c>
      <c r="K221" t="e">
        <v>#N/A</v>
      </c>
    </row>
    <row r="222" spans="1:11" ht="12.75">
      <c r="A222" s="5">
        <v>254</v>
      </c>
      <c r="B222">
        <v>192</v>
      </c>
      <c r="D222" t="s">
        <v>26</v>
      </c>
      <c r="E222">
        <v>19.1</v>
      </c>
      <c r="H222">
        <v>19.1</v>
      </c>
      <c r="I222">
        <v>11</v>
      </c>
      <c r="J222">
        <v>8</v>
      </c>
      <c r="K222">
        <v>1.3</v>
      </c>
    </row>
    <row r="223" spans="1:11" ht="12.75">
      <c r="A223" s="5">
        <v>251</v>
      </c>
      <c r="B223">
        <v>230</v>
      </c>
      <c r="D223" t="s">
        <v>26</v>
      </c>
      <c r="E223">
        <v>20.4</v>
      </c>
      <c r="H223">
        <v>20.4</v>
      </c>
      <c r="I223">
        <v>11</v>
      </c>
      <c r="J223">
        <v>8</v>
      </c>
      <c r="K223" t="e">
        <v>#N/A</v>
      </c>
    </row>
    <row r="224" spans="1:11" ht="12.75">
      <c r="A224" s="5">
        <v>252</v>
      </c>
      <c r="B224">
        <v>201</v>
      </c>
      <c r="D224" t="s">
        <v>26</v>
      </c>
      <c r="E224">
        <v>18.9</v>
      </c>
      <c r="H224">
        <v>18.9</v>
      </c>
      <c r="I224">
        <v>11</v>
      </c>
      <c r="J224">
        <v>12</v>
      </c>
      <c r="K224" t="e">
        <v>#N/A</v>
      </c>
    </row>
    <row r="225" spans="1:11" ht="12.75">
      <c r="A225" s="5">
        <v>317</v>
      </c>
      <c r="B225">
        <v>167</v>
      </c>
      <c r="D225" t="s">
        <v>26</v>
      </c>
      <c r="E225">
        <v>15.6</v>
      </c>
      <c r="H225">
        <v>15.6</v>
      </c>
      <c r="I225">
        <v>11</v>
      </c>
      <c r="J225">
        <v>22</v>
      </c>
      <c r="K225" t="e">
        <v>#N/A</v>
      </c>
    </row>
    <row r="226" spans="1:11" ht="12.75">
      <c r="A226" s="5">
        <v>319</v>
      </c>
      <c r="B226">
        <v>56</v>
      </c>
      <c r="D226" t="s">
        <v>26</v>
      </c>
      <c r="E226">
        <v>6</v>
      </c>
      <c r="H226">
        <v>6</v>
      </c>
      <c r="I226">
        <v>11</v>
      </c>
      <c r="J226">
        <v>7</v>
      </c>
      <c r="K226" t="e">
        <v>#N/A</v>
      </c>
    </row>
    <row r="227" spans="1:11" ht="12.75">
      <c r="A227" s="5">
        <v>323</v>
      </c>
      <c r="B227">
        <v>69</v>
      </c>
      <c r="D227" t="s">
        <v>26</v>
      </c>
      <c r="E227">
        <v>5.7</v>
      </c>
      <c r="H227">
        <v>5.7</v>
      </c>
      <c r="I227">
        <v>11</v>
      </c>
      <c r="J227">
        <v>4</v>
      </c>
      <c r="K227" t="e">
        <v>#N/A</v>
      </c>
    </row>
    <row r="228" spans="1:11" ht="12.75">
      <c r="A228" s="5">
        <v>318</v>
      </c>
      <c r="B228">
        <v>33</v>
      </c>
      <c r="D228" t="s">
        <v>26</v>
      </c>
      <c r="E228">
        <v>2.9</v>
      </c>
      <c r="H228">
        <v>2.9</v>
      </c>
      <c r="I228">
        <v>11</v>
      </c>
      <c r="J228">
        <v>5</v>
      </c>
      <c r="K228" t="e">
        <v>#N/A</v>
      </c>
    </row>
    <row r="229" spans="1:11" ht="12.75">
      <c r="A229" s="5">
        <v>320</v>
      </c>
      <c r="B229">
        <v>52</v>
      </c>
      <c r="D229" t="s">
        <v>26</v>
      </c>
      <c r="E229">
        <v>4.9</v>
      </c>
      <c r="H229">
        <v>4.9</v>
      </c>
      <c r="I229">
        <v>11</v>
      </c>
      <c r="J229">
        <v>7</v>
      </c>
      <c r="K229" t="e">
        <v>#N/A</v>
      </c>
    </row>
    <row r="230" spans="1:11" ht="12.75">
      <c r="A230" s="5">
        <v>325</v>
      </c>
      <c r="B230">
        <v>49</v>
      </c>
      <c r="D230" t="s">
        <v>26</v>
      </c>
      <c r="E230">
        <v>4.5</v>
      </c>
      <c r="H230">
        <v>4.5</v>
      </c>
      <c r="I230">
        <v>11</v>
      </c>
      <c r="J230">
        <v>3</v>
      </c>
      <c r="K230" t="e">
        <v>#N/A</v>
      </c>
    </row>
    <row r="231" spans="1:11" ht="12.75">
      <c r="A231" s="5">
        <v>324</v>
      </c>
      <c r="B231">
        <v>227</v>
      </c>
      <c r="D231" t="s">
        <v>26</v>
      </c>
      <c r="E231">
        <v>16.4</v>
      </c>
      <c r="H231">
        <v>16.4</v>
      </c>
      <c r="I231">
        <v>11</v>
      </c>
      <c r="J231">
        <v>18</v>
      </c>
      <c r="K231" t="e">
        <v>#N/A</v>
      </c>
    </row>
    <row r="232" spans="1:11" ht="12.75">
      <c r="A232" s="5">
        <v>321</v>
      </c>
      <c r="B232">
        <v>136</v>
      </c>
      <c r="D232" t="s">
        <v>26</v>
      </c>
      <c r="E232">
        <v>14.1</v>
      </c>
      <c r="H232">
        <v>14.1</v>
      </c>
      <c r="I232">
        <v>11</v>
      </c>
      <c r="J232">
        <v>15</v>
      </c>
      <c r="K232" t="e">
        <v>#N/A</v>
      </c>
    </row>
    <row r="233" spans="1:11" ht="12.75">
      <c r="A233" s="5">
        <v>314</v>
      </c>
      <c r="B233">
        <v>62</v>
      </c>
      <c r="D233" t="s">
        <v>26</v>
      </c>
      <c r="E233">
        <v>6.3</v>
      </c>
      <c r="H233">
        <v>6.3</v>
      </c>
      <c r="I233">
        <v>11</v>
      </c>
      <c r="J233">
        <v>6</v>
      </c>
      <c r="K233" t="e">
        <v>#N/A</v>
      </c>
    </row>
    <row r="234" spans="1:11" ht="12.75">
      <c r="A234" s="5">
        <v>322</v>
      </c>
      <c r="B234">
        <v>185</v>
      </c>
      <c r="D234" t="s">
        <v>26</v>
      </c>
      <c r="E234">
        <v>15.6</v>
      </c>
      <c r="H234">
        <v>15.6</v>
      </c>
      <c r="I234">
        <v>11</v>
      </c>
      <c r="J234">
        <v>20</v>
      </c>
      <c r="K234">
        <v>1.7</v>
      </c>
    </row>
    <row r="235" spans="1:11" ht="12.75">
      <c r="A235" s="5">
        <v>313</v>
      </c>
      <c r="B235">
        <v>108</v>
      </c>
      <c r="D235" t="s">
        <v>26</v>
      </c>
      <c r="E235">
        <v>10.9</v>
      </c>
      <c r="H235">
        <v>10.9</v>
      </c>
      <c r="I235">
        <v>11</v>
      </c>
      <c r="J235">
        <v>17</v>
      </c>
      <c r="K235" t="e">
        <v>#N/A</v>
      </c>
    </row>
    <row r="236" spans="1:11" ht="12.75">
      <c r="A236" s="5">
        <v>338</v>
      </c>
      <c r="B236">
        <v>143</v>
      </c>
      <c r="D236" t="s">
        <v>26</v>
      </c>
      <c r="E236">
        <v>14.4</v>
      </c>
      <c r="H236">
        <v>14.4</v>
      </c>
      <c r="I236">
        <v>11</v>
      </c>
      <c r="J236">
        <v>10</v>
      </c>
      <c r="K236" t="e">
        <v>#N/A</v>
      </c>
    </row>
    <row r="237" spans="1:11" ht="12.75">
      <c r="A237" s="5">
        <v>312</v>
      </c>
      <c r="B237">
        <v>67</v>
      </c>
      <c r="D237" t="s">
        <v>26</v>
      </c>
      <c r="E237">
        <v>7</v>
      </c>
      <c r="H237">
        <v>7</v>
      </c>
      <c r="I237">
        <v>11</v>
      </c>
      <c r="J237">
        <v>6</v>
      </c>
      <c r="K237" t="e">
        <v>#N/A</v>
      </c>
    </row>
    <row r="238" spans="1:11" ht="12.75">
      <c r="A238" s="5">
        <v>311</v>
      </c>
      <c r="B238">
        <v>156</v>
      </c>
      <c r="D238" t="s">
        <v>26</v>
      </c>
      <c r="E238">
        <v>15.8</v>
      </c>
      <c r="H238">
        <v>15.8</v>
      </c>
      <c r="I238">
        <v>11</v>
      </c>
      <c r="J238">
        <v>7</v>
      </c>
      <c r="K238" t="e">
        <v>#N/A</v>
      </c>
    </row>
    <row r="239" spans="1:11" ht="12.75">
      <c r="A239" s="5">
        <v>339</v>
      </c>
      <c r="B239">
        <v>170</v>
      </c>
      <c r="D239" t="s">
        <v>26</v>
      </c>
      <c r="E239">
        <v>15.6</v>
      </c>
      <c r="H239">
        <v>15.6</v>
      </c>
      <c r="I239">
        <v>11</v>
      </c>
      <c r="J239">
        <v>9</v>
      </c>
      <c r="K239" t="e">
        <v>#N/A</v>
      </c>
    </row>
    <row r="240" spans="1:11" ht="12.75">
      <c r="A240" s="5">
        <v>306</v>
      </c>
      <c r="B240">
        <v>205</v>
      </c>
      <c r="D240" t="s">
        <v>26</v>
      </c>
      <c r="E240">
        <v>17.1</v>
      </c>
      <c r="H240">
        <v>17.1</v>
      </c>
      <c r="I240">
        <v>11</v>
      </c>
      <c r="J240">
        <v>20</v>
      </c>
      <c r="K240" t="e">
        <v>#N/A</v>
      </c>
    </row>
    <row r="241" spans="1:11" ht="12.75">
      <c r="A241" s="5">
        <v>310</v>
      </c>
      <c r="B241">
        <v>141</v>
      </c>
      <c r="D241" t="s">
        <v>26</v>
      </c>
      <c r="E241">
        <v>14</v>
      </c>
      <c r="H241">
        <v>14</v>
      </c>
      <c r="I241">
        <v>11</v>
      </c>
      <c r="J241">
        <v>7</v>
      </c>
      <c r="K241" t="e">
        <v>#N/A</v>
      </c>
    </row>
    <row r="242" spans="1:11" ht="12.75">
      <c r="A242" s="5">
        <v>307</v>
      </c>
      <c r="B242">
        <v>133</v>
      </c>
      <c r="D242" t="s">
        <v>26</v>
      </c>
      <c r="E242">
        <v>13.9</v>
      </c>
      <c r="H242">
        <v>13.9</v>
      </c>
      <c r="I242">
        <v>11</v>
      </c>
      <c r="J242">
        <v>6</v>
      </c>
      <c r="K242" t="e">
        <v>#N/A</v>
      </c>
    </row>
    <row r="243" spans="1:11" ht="12.75">
      <c r="A243" s="5">
        <v>340</v>
      </c>
      <c r="B243">
        <v>107</v>
      </c>
      <c r="D243" t="s">
        <v>26</v>
      </c>
      <c r="E243">
        <v>12.1</v>
      </c>
      <c r="H243">
        <v>12.1</v>
      </c>
      <c r="I243">
        <v>11</v>
      </c>
      <c r="J243">
        <v>12</v>
      </c>
      <c r="K243" t="e">
        <v>#N/A</v>
      </c>
    </row>
    <row r="244" spans="1:11" ht="12.75">
      <c r="A244" s="5">
        <v>305</v>
      </c>
      <c r="B244">
        <v>140</v>
      </c>
      <c r="D244" t="s">
        <v>26</v>
      </c>
      <c r="E244">
        <v>14.6</v>
      </c>
      <c r="H244">
        <v>14.6</v>
      </c>
      <c r="I244">
        <v>11</v>
      </c>
      <c r="J244">
        <v>13</v>
      </c>
      <c r="K244" t="e">
        <v>#N/A</v>
      </c>
    </row>
    <row r="245" spans="1:11" ht="12.75">
      <c r="A245" s="5">
        <v>308</v>
      </c>
      <c r="B245">
        <v>209</v>
      </c>
      <c r="D245" t="s">
        <v>26</v>
      </c>
      <c r="E245">
        <v>15.7</v>
      </c>
      <c r="H245">
        <v>15.7</v>
      </c>
      <c r="I245">
        <v>11</v>
      </c>
      <c r="J245">
        <v>12</v>
      </c>
      <c r="K245" t="e">
        <v>#N/A</v>
      </c>
    </row>
    <row r="246" spans="1:11" ht="12.75">
      <c r="A246" s="5">
        <v>309</v>
      </c>
      <c r="B246">
        <v>158</v>
      </c>
      <c r="D246" t="s">
        <v>26</v>
      </c>
      <c r="E246">
        <v>13.6</v>
      </c>
      <c r="H246">
        <v>13.6</v>
      </c>
      <c r="I246">
        <v>11</v>
      </c>
      <c r="J246">
        <v>13</v>
      </c>
      <c r="K246" t="e">
        <v>#N/A</v>
      </c>
    </row>
    <row r="247" spans="1:11" ht="12.75">
      <c r="A247" s="5">
        <v>351</v>
      </c>
      <c r="B247">
        <v>258</v>
      </c>
      <c r="D247" t="s">
        <v>26</v>
      </c>
      <c r="E247">
        <v>20</v>
      </c>
      <c r="H247">
        <v>20</v>
      </c>
      <c r="I247">
        <v>11</v>
      </c>
      <c r="J247">
        <v>20</v>
      </c>
      <c r="K247" t="e">
        <v>#N/A</v>
      </c>
    </row>
    <row r="248" spans="1:11" ht="12.75">
      <c r="A248" s="5">
        <v>295</v>
      </c>
      <c r="B248">
        <v>143</v>
      </c>
      <c r="D248" t="s">
        <v>26</v>
      </c>
      <c r="E248">
        <v>14.1</v>
      </c>
      <c r="H248">
        <v>14.1</v>
      </c>
      <c r="I248">
        <v>11</v>
      </c>
      <c r="J248">
        <v>17</v>
      </c>
      <c r="K248" t="e">
        <v>#N/A</v>
      </c>
    </row>
    <row r="249" spans="1:11" ht="12.75">
      <c r="A249" s="5">
        <v>293</v>
      </c>
      <c r="B249">
        <v>310</v>
      </c>
      <c r="D249" t="s">
        <v>26</v>
      </c>
      <c r="E249">
        <v>19.4</v>
      </c>
      <c r="H249">
        <v>19.4</v>
      </c>
      <c r="I249">
        <v>11</v>
      </c>
      <c r="J249">
        <v>14</v>
      </c>
      <c r="K249" t="e">
        <v>#N/A</v>
      </c>
    </row>
    <row r="250" spans="1:11" ht="12.75">
      <c r="A250" s="5">
        <v>292</v>
      </c>
      <c r="B250">
        <v>114</v>
      </c>
      <c r="D250" t="s">
        <v>26</v>
      </c>
      <c r="E250">
        <v>13.1</v>
      </c>
      <c r="H250">
        <v>13.1</v>
      </c>
      <c r="I250">
        <v>11</v>
      </c>
      <c r="J250">
        <v>11</v>
      </c>
      <c r="K250" t="e">
        <v>#N/A</v>
      </c>
    </row>
    <row r="251" spans="1:11" ht="12.75">
      <c r="A251" s="5">
        <v>291</v>
      </c>
      <c r="B251">
        <v>163</v>
      </c>
      <c r="D251" t="s">
        <v>26</v>
      </c>
      <c r="E251">
        <v>16.4</v>
      </c>
      <c r="H251">
        <v>16.4</v>
      </c>
      <c r="I251">
        <v>11</v>
      </c>
      <c r="J251">
        <v>13</v>
      </c>
      <c r="K251" t="e">
        <v>#N/A</v>
      </c>
    </row>
    <row r="252" spans="1:11" ht="12.75">
      <c r="A252" s="5">
        <v>289</v>
      </c>
      <c r="B252">
        <v>251</v>
      </c>
      <c r="D252" t="s">
        <v>26</v>
      </c>
      <c r="E252">
        <v>19.8</v>
      </c>
      <c r="H252">
        <v>19.8</v>
      </c>
      <c r="I252">
        <v>11</v>
      </c>
      <c r="J252">
        <v>10</v>
      </c>
      <c r="K252" t="e">
        <v>#N/A</v>
      </c>
    </row>
    <row r="253" spans="1:11" ht="12.75">
      <c r="A253" s="5">
        <v>359</v>
      </c>
      <c r="B253">
        <v>326</v>
      </c>
      <c r="D253" t="s">
        <v>26</v>
      </c>
      <c r="E253">
        <v>22</v>
      </c>
      <c r="H253">
        <v>22</v>
      </c>
      <c r="I253">
        <v>11</v>
      </c>
      <c r="J253">
        <v>23</v>
      </c>
      <c r="K253" t="e">
        <v>#N/A</v>
      </c>
    </row>
    <row r="254" spans="1:11" ht="12.75">
      <c r="A254" s="5">
        <v>288</v>
      </c>
      <c r="B254">
        <v>332</v>
      </c>
      <c r="D254" t="s">
        <v>26</v>
      </c>
      <c r="E254">
        <v>22.2</v>
      </c>
      <c r="H254">
        <v>22.2</v>
      </c>
      <c r="I254">
        <v>11</v>
      </c>
      <c r="J254">
        <v>11</v>
      </c>
      <c r="K254">
        <v>1.2</v>
      </c>
    </row>
    <row r="255" spans="1:11" ht="12.75">
      <c r="A255" s="5">
        <v>360</v>
      </c>
      <c r="B255">
        <v>271</v>
      </c>
      <c r="D255" t="s">
        <v>26</v>
      </c>
      <c r="E255">
        <v>22.7</v>
      </c>
      <c r="H255">
        <v>22.7</v>
      </c>
      <c r="I255">
        <v>11</v>
      </c>
      <c r="J255">
        <v>17</v>
      </c>
      <c r="K255" t="e">
        <v>#N/A</v>
      </c>
    </row>
    <row r="256" spans="1:11" ht="12.75">
      <c r="A256" s="5">
        <v>361</v>
      </c>
      <c r="B256">
        <v>237</v>
      </c>
      <c r="D256" t="s">
        <v>26</v>
      </c>
      <c r="E256">
        <v>20.8</v>
      </c>
      <c r="H256">
        <v>20.8</v>
      </c>
      <c r="I256">
        <v>11</v>
      </c>
      <c r="J256">
        <v>9</v>
      </c>
      <c r="K256" t="e">
        <v>#N/A</v>
      </c>
    </row>
    <row r="257" spans="1:11" ht="12.75">
      <c r="A257" s="5">
        <v>285</v>
      </c>
      <c r="B257">
        <v>185</v>
      </c>
      <c r="D257" t="s">
        <v>26</v>
      </c>
      <c r="E257">
        <v>18.7</v>
      </c>
      <c r="H257">
        <v>18.7</v>
      </c>
      <c r="I257">
        <v>11</v>
      </c>
      <c r="J257">
        <v>16</v>
      </c>
      <c r="K257" t="e">
        <v>#N/A</v>
      </c>
    </row>
    <row r="258" spans="1:11" ht="12.75">
      <c r="A258" s="5">
        <v>287</v>
      </c>
      <c r="B258">
        <v>135</v>
      </c>
      <c r="D258" t="s">
        <v>26</v>
      </c>
      <c r="E258">
        <v>15.2</v>
      </c>
      <c r="H258">
        <v>15.2</v>
      </c>
      <c r="I258">
        <v>11</v>
      </c>
      <c r="J258">
        <v>6</v>
      </c>
      <c r="K258" t="e">
        <v>#N/A</v>
      </c>
    </row>
    <row r="259" spans="1:11" ht="12.75">
      <c r="A259" s="5">
        <v>286</v>
      </c>
      <c r="B259">
        <v>177</v>
      </c>
      <c r="D259" t="s">
        <v>26</v>
      </c>
      <c r="E259">
        <v>18</v>
      </c>
      <c r="H259">
        <v>18</v>
      </c>
      <c r="I259">
        <v>11</v>
      </c>
      <c r="J259">
        <v>13</v>
      </c>
      <c r="K259" t="e">
        <v>#N/A</v>
      </c>
    </row>
    <row r="260" spans="1:11" ht="12.75">
      <c r="A260" s="5">
        <v>363</v>
      </c>
      <c r="B260">
        <v>290</v>
      </c>
      <c r="D260" t="s">
        <v>26</v>
      </c>
      <c r="E260">
        <v>21.9</v>
      </c>
      <c r="H260">
        <v>21.9</v>
      </c>
      <c r="I260">
        <v>11</v>
      </c>
      <c r="J260">
        <v>21</v>
      </c>
      <c r="K260">
        <v>0.5</v>
      </c>
    </row>
    <row r="261" spans="1:11" ht="12.75">
      <c r="A261" s="5">
        <v>273</v>
      </c>
      <c r="B261">
        <v>197</v>
      </c>
      <c r="D261" t="s">
        <v>26</v>
      </c>
      <c r="E261">
        <v>20.2</v>
      </c>
      <c r="H261">
        <v>20.2</v>
      </c>
      <c r="I261">
        <v>11</v>
      </c>
      <c r="J261">
        <v>8</v>
      </c>
      <c r="K261" t="e">
        <v>#N/A</v>
      </c>
    </row>
    <row r="262" spans="1:11" ht="12.75">
      <c r="A262" s="5">
        <v>274</v>
      </c>
      <c r="B262">
        <v>181</v>
      </c>
      <c r="D262" t="s">
        <v>26</v>
      </c>
      <c r="E262">
        <v>19.2</v>
      </c>
      <c r="H262">
        <v>19.2</v>
      </c>
      <c r="I262">
        <v>11</v>
      </c>
      <c r="J262">
        <v>7</v>
      </c>
      <c r="K262" t="e">
        <v>#N/A</v>
      </c>
    </row>
    <row r="263" spans="1:11" ht="12.75">
      <c r="A263" s="5">
        <v>374</v>
      </c>
      <c r="B263">
        <v>247</v>
      </c>
      <c r="D263" t="s">
        <v>26</v>
      </c>
      <c r="E263">
        <v>20.6</v>
      </c>
      <c r="H263">
        <v>20.6</v>
      </c>
      <c r="I263">
        <v>11</v>
      </c>
      <c r="J263">
        <v>13</v>
      </c>
      <c r="K263" t="e">
        <v>#N/A</v>
      </c>
    </row>
    <row r="264" spans="1:11" ht="12.75">
      <c r="A264" s="5">
        <v>272</v>
      </c>
      <c r="B264">
        <v>269</v>
      </c>
      <c r="D264" t="s">
        <v>26</v>
      </c>
      <c r="E264">
        <v>20.4</v>
      </c>
      <c r="H264">
        <v>20.4</v>
      </c>
      <c r="I264">
        <v>11</v>
      </c>
      <c r="J264">
        <v>15</v>
      </c>
      <c r="K264">
        <v>1.2</v>
      </c>
    </row>
    <row r="265" spans="1:11" ht="12.75">
      <c r="A265" s="5">
        <v>375</v>
      </c>
      <c r="B265">
        <v>257</v>
      </c>
      <c r="D265" t="s">
        <v>26</v>
      </c>
      <c r="E265">
        <v>20.8</v>
      </c>
      <c r="H265">
        <v>20.8</v>
      </c>
      <c r="I265">
        <v>11</v>
      </c>
      <c r="J265">
        <v>15</v>
      </c>
      <c r="K265">
        <v>1.1</v>
      </c>
    </row>
    <row r="266" spans="1:11" ht="12.75">
      <c r="A266" s="5">
        <v>377</v>
      </c>
      <c r="B266">
        <v>225</v>
      </c>
      <c r="D266" t="s">
        <v>26</v>
      </c>
      <c r="E266">
        <v>20.7</v>
      </c>
      <c r="H266">
        <v>20.7</v>
      </c>
      <c r="I266">
        <v>11</v>
      </c>
      <c r="J266">
        <v>13</v>
      </c>
      <c r="K266" t="e">
        <v>#N/A</v>
      </c>
    </row>
    <row r="267" spans="1:11" ht="12.75">
      <c r="A267" s="5">
        <v>386</v>
      </c>
      <c r="B267">
        <v>202</v>
      </c>
      <c r="D267" t="s">
        <v>26</v>
      </c>
      <c r="E267">
        <v>20</v>
      </c>
      <c r="H267">
        <v>20</v>
      </c>
      <c r="I267">
        <v>11</v>
      </c>
      <c r="J267">
        <v>17</v>
      </c>
      <c r="K267" t="e">
        <v>#N/A</v>
      </c>
    </row>
    <row r="268" spans="1:11" ht="12.75">
      <c r="A268" s="5">
        <v>385</v>
      </c>
      <c r="B268">
        <v>197</v>
      </c>
      <c r="D268" t="s">
        <v>26</v>
      </c>
      <c r="E268">
        <v>20.1</v>
      </c>
      <c r="H268">
        <v>20.1</v>
      </c>
      <c r="I268">
        <v>11</v>
      </c>
      <c r="J268">
        <v>19</v>
      </c>
      <c r="K268" t="e">
        <v>#N/A</v>
      </c>
    </row>
    <row r="269" spans="1:11" ht="12.75">
      <c r="A269" s="5">
        <v>384</v>
      </c>
      <c r="B269">
        <v>266</v>
      </c>
      <c r="D269" t="s">
        <v>26</v>
      </c>
      <c r="E269">
        <v>19.8</v>
      </c>
      <c r="H269">
        <v>19.8</v>
      </c>
      <c r="I269">
        <v>11</v>
      </c>
      <c r="J269">
        <v>4</v>
      </c>
      <c r="K269" t="e">
        <v>#N/A</v>
      </c>
    </row>
    <row r="270" spans="1:11" ht="12.75">
      <c r="A270" s="5">
        <v>394</v>
      </c>
      <c r="B270">
        <v>270</v>
      </c>
      <c r="D270" t="s">
        <v>26</v>
      </c>
      <c r="E270">
        <v>23.1</v>
      </c>
      <c r="H270">
        <v>23.1</v>
      </c>
      <c r="I270">
        <v>11</v>
      </c>
      <c r="J270">
        <v>21</v>
      </c>
      <c r="K270">
        <v>2.3</v>
      </c>
    </row>
    <row r="271" spans="1:11" ht="12.75">
      <c r="A271" s="5">
        <v>391</v>
      </c>
      <c r="B271">
        <v>280</v>
      </c>
      <c r="D271" t="s">
        <v>26</v>
      </c>
      <c r="E271">
        <v>22.3</v>
      </c>
      <c r="H271">
        <v>22.3</v>
      </c>
      <c r="I271">
        <v>11</v>
      </c>
      <c r="J271">
        <v>20</v>
      </c>
      <c r="K271" t="e">
        <v>#N/A</v>
      </c>
    </row>
    <row r="272" spans="1:11" ht="12.75">
      <c r="A272" s="5">
        <v>395</v>
      </c>
      <c r="B272">
        <v>219</v>
      </c>
      <c r="D272" t="s">
        <v>26</v>
      </c>
      <c r="E272">
        <v>20.8</v>
      </c>
      <c r="H272">
        <v>20.8</v>
      </c>
      <c r="I272">
        <v>11</v>
      </c>
      <c r="J272">
        <v>12</v>
      </c>
      <c r="K272" t="e">
        <v>#N/A</v>
      </c>
    </row>
    <row r="273" spans="1:11" ht="12.75">
      <c r="A273" s="5">
        <v>392</v>
      </c>
      <c r="B273">
        <v>266</v>
      </c>
      <c r="D273" t="s">
        <v>26</v>
      </c>
      <c r="E273">
        <v>21.5</v>
      </c>
      <c r="H273">
        <v>21.5</v>
      </c>
      <c r="I273">
        <v>11</v>
      </c>
      <c r="J273">
        <v>19</v>
      </c>
      <c r="K273" t="e">
        <v>#N/A</v>
      </c>
    </row>
    <row r="274" spans="1:11" ht="12.75">
      <c r="A274" s="5">
        <v>396</v>
      </c>
      <c r="B274">
        <v>255</v>
      </c>
      <c r="D274" t="s">
        <v>26</v>
      </c>
      <c r="E274">
        <v>20.9</v>
      </c>
      <c r="H274">
        <v>20.9</v>
      </c>
      <c r="I274">
        <v>11</v>
      </c>
      <c r="J274">
        <v>9</v>
      </c>
      <c r="K274" t="e">
        <v>#N/A</v>
      </c>
    </row>
    <row r="275" spans="1:11" ht="12.75">
      <c r="A275" s="5">
        <v>328</v>
      </c>
      <c r="B275">
        <v>222</v>
      </c>
      <c r="D275" t="s">
        <v>26</v>
      </c>
      <c r="E275">
        <v>17.3</v>
      </c>
      <c r="H275">
        <v>17.3</v>
      </c>
      <c r="I275">
        <v>11</v>
      </c>
      <c r="J275">
        <v>15</v>
      </c>
      <c r="K275" t="e">
        <v>#N/A</v>
      </c>
    </row>
    <row r="276" spans="1:11" ht="12.75">
      <c r="A276" s="5">
        <v>329</v>
      </c>
      <c r="B276">
        <v>153</v>
      </c>
      <c r="D276" t="s">
        <v>26</v>
      </c>
      <c r="E276">
        <v>14.5</v>
      </c>
      <c r="H276">
        <v>14.5</v>
      </c>
      <c r="I276">
        <v>11</v>
      </c>
      <c r="J276">
        <v>3</v>
      </c>
      <c r="K276" t="e">
        <v>#N/A</v>
      </c>
    </row>
    <row r="277" spans="1:11" ht="12.75">
      <c r="A277" s="5">
        <v>327</v>
      </c>
      <c r="B277">
        <v>210</v>
      </c>
      <c r="D277" t="s">
        <v>26</v>
      </c>
      <c r="E277">
        <v>16.8</v>
      </c>
      <c r="H277">
        <v>16.8</v>
      </c>
      <c r="I277">
        <v>11</v>
      </c>
      <c r="J277">
        <v>14</v>
      </c>
      <c r="K277" t="e">
        <v>#N/A</v>
      </c>
    </row>
    <row r="278" spans="1:11" ht="12.75">
      <c r="A278" s="5">
        <v>330</v>
      </c>
      <c r="B278">
        <v>220</v>
      </c>
      <c r="D278" t="s">
        <v>26</v>
      </c>
      <c r="E278">
        <v>16.2</v>
      </c>
      <c r="H278">
        <v>16.2</v>
      </c>
      <c r="I278">
        <v>11</v>
      </c>
      <c r="J278">
        <v>6</v>
      </c>
      <c r="K278" t="e">
        <v>#N/A</v>
      </c>
    </row>
    <row r="279" spans="1:11" ht="12.75">
      <c r="A279" s="5">
        <v>331</v>
      </c>
      <c r="B279">
        <v>174</v>
      </c>
      <c r="D279" t="s">
        <v>26</v>
      </c>
      <c r="E279">
        <v>16</v>
      </c>
      <c r="H279">
        <v>16</v>
      </c>
      <c r="I279">
        <v>11</v>
      </c>
      <c r="J279">
        <v>11</v>
      </c>
      <c r="K279">
        <v>1.5</v>
      </c>
    </row>
    <row r="280" spans="1:11" ht="12.75">
      <c r="A280" s="5">
        <v>332</v>
      </c>
      <c r="B280">
        <v>59</v>
      </c>
      <c r="D280" t="s">
        <v>26</v>
      </c>
      <c r="E280">
        <v>6.6</v>
      </c>
      <c r="H280">
        <v>6.6</v>
      </c>
      <c r="I280">
        <v>11</v>
      </c>
      <c r="J280">
        <v>6</v>
      </c>
      <c r="K280" t="e">
        <v>#N/A</v>
      </c>
    </row>
    <row r="281" spans="1:11" ht="12.75">
      <c r="A281" s="5">
        <v>326</v>
      </c>
      <c r="B281">
        <v>110</v>
      </c>
      <c r="D281" t="s">
        <v>26</v>
      </c>
      <c r="E281">
        <v>12.9</v>
      </c>
      <c r="H281">
        <v>12.9</v>
      </c>
      <c r="I281">
        <v>11</v>
      </c>
      <c r="J281">
        <v>12</v>
      </c>
      <c r="K281" t="e">
        <v>#N/A</v>
      </c>
    </row>
    <row r="282" spans="1:11" ht="12.75">
      <c r="A282" s="5">
        <v>333</v>
      </c>
      <c r="B282">
        <v>180</v>
      </c>
      <c r="D282" t="s">
        <v>26</v>
      </c>
      <c r="E282">
        <v>15.1</v>
      </c>
      <c r="H282">
        <v>15.1</v>
      </c>
      <c r="I282">
        <v>11</v>
      </c>
      <c r="J282">
        <v>16</v>
      </c>
      <c r="K282" t="e">
        <v>#N/A</v>
      </c>
    </row>
    <row r="283" spans="1:11" ht="12.75">
      <c r="A283" s="5">
        <v>334</v>
      </c>
      <c r="B283">
        <v>174</v>
      </c>
      <c r="D283" t="s">
        <v>26</v>
      </c>
      <c r="E283">
        <v>16.1</v>
      </c>
      <c r="H283">
        <v>16.1</v>
      </c>
      <c r="I283">
        <v>11</v>
      </c>
      <c r="J283">
        <v>23</v>
      </c>
      <c r="K283" t="e">
        <v>#N/A</v>
      </c>
    </row>
    <row r="284" spans="1:11" ht="12.75">
      <c r="A284" s="5">
        <v>337</v>
      </c>
      <c r="B284">
        <v>183</v>
      </c>
      <c r="D284" t="s">
        <v>26</v>
      </c>
      <c r="E284">
        <v>15.9</v>
      </c>
      <c r="H284">
        <v>15.9</v>
      </c>
      <c r="I284">
        <v>11</v>
      </c>
      <c r="J284">
        <v>18</v>
      </c>
      <c r="K284" t="e">
        <v>#N/A</v>
      </c>
    </row>
    <row r="285" spans="1:11" ht="12.75">
      <c r="A285" s="5">
        <v>335</v>
      </c>
      <c r="B285">
        <v>161</v>
      </c>
      <c r="D285" t="s">
        <v>26</v>
      </c>
      <c r="E285">
        <v>16.2</v>
      </c>
      <c r="H285">
        <v>16.2</v>
      </c>
      <c r="I285">
        <v>11</v>
      </c>
      <c r="J285">
        <v>21</v>
      </c>
      <c r="K285" t="e">
        <v>#N/A</v>
      </c>
    </row>
    <row r="286" spans="1:11" ht="12.75">
      <c r="A286" s="5">
        <v>336</v>
      </c>
      <c r="B286">
        <v>45</v>
      </c>
      <c r="D286" t="s">
        <v>26</v>
      </c>
      <c r="E286">
        <v>3.8</v>
      </c>
      <c r="H286">
        <v>3.8</v>
      </c>
      <c r="I286">
        <v>11</v>
      </c>
      <c r="J286">
        <v>5</v>
      </c>
      <c r="K286" t="e">
        <v>#N/A</v>
      </c>
    </row>
    <row r="287" spans="1:11" ht="12.75">
      <c r="A287" s="5">
        <v>344</v>
      </c>
      <c r="B287">
        <v>40</v>
      </c>
      <c r="D287" t="s">
        <v>26</v>
      </c>
      <c r="E287">
        <v>3.9</v>
      </c>
      <c r="H287">
        <v>3.9</v>
      </c>
      <c r="I287">
        <v>11</v>
      </c>
      <c r="J287">
        <v>3</v>
      </c>
      <c r="K287" t="e">
        <v>#N/A</v>
      </c>
    </row>
    <row r="288" spans="1:11" ht="12.75">
      <c r="A288" s="5">
        <v>342</v>
      </c>
      <c r="B288">
        <v>150</v>
      </c>
      <c r="D288" t="s">
        <v>26</v>
      </c>
      <c r="E288">
        <v>14.5</v>
      </c>
      <c r="H288">
        <v>14.5</v>
      </c>
      <c r="I288">
        <v>11</v>
      </c>
      <c r="J288">
        <v>15</v>
      </c>
      <c r="K288" t="e">
        <v>#N/A</v>
      </c>
    </row>
    <row r="289" spans="1:11" ht="12.75">
      <c r="A289" s="5">
        <v>343</v>
      </c>
      <c r="B289">
        <v>90</v>
      </c>
      <c r="D289" t="s">
        <v>26</v>
      </c>
      <c r="E289">
        <v>9.3</v>
      </c>
      <c r="H289">
        <v>9.3</v>
      </c>
      <c r="I289">
        <v>11</v>
      </c>
      <c r="J289">
        <v>12</v>
      </c>
      <c r="K289" t="e">
        <v>#N/A</v>
      </c>
    </row>
    <row r="290" spans="1:11" ht="12.75">
      <c r="A290" s="5">
        <v>345</v>
      </c>
      <c r="B290">
        <v>179</v>
      </c>
      <c r="D290" t="s">
        <v>26</v>
      </c>
      <c r="E290">
        <v>16.3</v>
      </c>
      <c r="H290">
        <v>16.3</v>
      </c>
      <c r="I290">
        <v>11</v>
      </c>
      <c r="J290">
        <v>9</v>
      </c>
      <c r="K290" t="e">
        <v>#N/A</v>
      </c>
    </row>
    <row r="291" spans="1:11" ht="12.75">
      <c r="A291" s="5">
        <v>347</v>
      </c>
      <c r="B291">
        <v>79</v>
      </c>
      <c r="D291" t="s">
        <v>26</v>
      </c>
      <c r="E291">
        <v>9.6</v>
      </c>
      <c r="H291">
        <v>9.6</v>
      </c>
      <c r="I291">
        <v>11</v>
      </c>
      <c r="J291">
        <v>7</v>
      </c>
      <c r="K291">
        <v>1.8</v>
      </c>
    </row>
    <row r="292" spans="1:11" ht="12.75">
      <c r="A292" s="5">
        <v>346</v>
      </c>
      <c r="B292">
        <v>170</v>
      </c>
      <c r="D292" t="s">
        <v>26</v>
      </c>
      <c r="E292">
        <v>15</v>
      </c>
      <c r="H292">
        <v>15</v>
      </c>
      <c r="I292">
        <v>11</v>
      </c>
      <c r="J292">
        <v>12</v>
      </c>
      <c r="K292" t="e">
        <v>#N/A</v>
      </c>
    </row>
    <row r="293" spans="1:11" ht="12.75">
      <c r="A293" s="5">
        <v>348</v>
      </c>
      <c r="B293">
        <v>190</v>
      </c>
      <c r="D293" t="s">
        <v>26</v>
      </c>
      <c r="E293">
        <v>16.9</v>
      </c>
      <c r="H293">
        <v>16.9</v>
      </c>
      <c r="I293">
        <v>11</v>
      </c>
      <c r="J293">
        <v>17</v>
      </c>
      <c r="K293" t="e">
        <v>#N/A</v>
      </c>
    </row>
    <row r="294" spans="1:11" ht="12.75">
      <c r="A294" s="5">
        <v>350</v>
      </c>
      <c r="B294">
        <v>141</v>
      </c>
      <c r="D294" t="s">
        <v>26</v>
      </c>
      <c r="E294">
        <v>13.9</v>
      </c>
      <c r="H294">
        <v>13.9</v>
      </c>
      <c r="I294">
        <v>11</v>
      </c>
      <c r="J294">
        <v>12</v>
      </c>
      <c r="K294" t="e">
        <v>#N/A</v>
      </c>
    </row>
    <row r="295" spans="1:11" ht="12.75">
      <c r="A295" s="5">
        <v>349</v>
      </c>
      <c r="B295">
        <v>180</v>
      </c>
      <c r="D295" t="s">
        <v>26</v>
      </c>
      <c r="E295">
        <v>15.2</v>
      </c>
      <c r="H295">
        <v>15.2</v>
      </c>
      <c r="I295">
        <v>11</v>
      </c>
      <c r="J295">
        <v>11</v>
      </c>
      <c r="K295" t="e">
        <v>#N/A</v>
      </c>
    </row>
    <row r="296" spans="1:11" ht="12.75">
      <c r="A296" s="5">
        <v>354</v>
      </c>
      <c r="B296">
        <v>313</v>
      </c>
      <c r="D296" t="s">
        <v>26</v>
      </c>
      <c r="E296">
        <v>19.4</v>
      </c>
      <c r="H296">
        <v>19.4</v>
      </c>
      <c r="I296">
        <v>11</v>
      </c>
      <c r="J296">
        <v>15</v>
      </c>
      <c r="K296" t="e">
        <v>#N/A</v>
      </c>
    </row>
    <row r="297" spans="1:11" ht="12.75">
      <c r="A297" s="5">
        <v>357</v>
      </c>
      <c r="B297">
        <v>315</v>
      </c>
      <c r="D297" t="s">
        <v>26</v>
      </c>
      <c r="E297">
        <v>21.2</v>
      </c>
      <c r="H297">
        <v>21.2</v>
      </c>
      <c r="I297">
        <v>11</v>
      </c>
      <c r="J297">
        <v>20</v>
      </c>
      <c r="K297" t="e">
        <v>#N/A</v>
      </c>
    </row>
    <row r="298" spans="1:11" ht="12.75">
      <c r="A298" s="5">
        <v>358</v>
      </c>
      <c r="B298">
        <v>276</v>
      </c>
      <c r="D298" t="s">
        <v>26</v>
      </c>
      <c r="E298">
        <v>23.5</v>
      </c>
      <c r="H298">
        <v>23.5</v>
      </c>
      <c r="I298">
        <v>11</v>
      </c>
      <c r="J298">
        <v>15</v>
      </c>
      <c r="K298">
        <v>1.8</v>
      </c>
    </row>
    <row r="299" spans="1:11" ht="12.75">
      <c r="A299" s="5">
        <v>356</v>
      </c>
      <c r="B299">
        <v>302</v>
      </c>
      <c r="D299" t="s">
        <v>26</v>
      </c>
      <c r="E299">
        <v>23.3</v>
      </c>
      <c r="H299">
        <v>23.3</v>
      </c>
      <c r="I299">
        <v>11</v>
      </c>
      <c r="J299">
        <v>16</v>
      </c>
      <c r="K299" t="e">
        <v>#N/A</v>
      </c>
    </row>
    <row r="300" spans="1:11" ht="12.75">
      <c r="A300" s="5">
        <v>355</v>
      </c>
      <c r="B300">
        <v>262</v>
      </c>
      <c r="D300" t="s">
        <v>26</v>
      </c>
      <c r="E300">
        <v>22.5</v>
      </c>
      <c r="H300">
        <v>22.5</v>
      </c>
      <c r="I300">
        <v>11</v>
      </c>
      <c r="J300">
        <v>22</v>
      </c>
      <c r="K300">
        <v>1.9</v>
      </c>
    </row>
    <row r="301" spans="1:11" ht="12.75">
      <c r="A301" s="5">
        <v>368</v>
      </c>
      <c r="B301">
        <v>186</v>
      </c>
      <c r="D301" t="s">
        <v>26</v>
      </c>
      <c r="E301">
        <v>21.1</v>
      </c>
      <c r="H301">
        <v>21.1</v>
      </c>
      <c r="I301">
        <v>11</v>
      </c>
      <c r="J301">
        <v>10</v>
      </c>
      <c r="K301" t="e">
        <v>#N/A</v>
      </c>
    </row>
    <row r="302" spans="1:11" ht="12.75">
      <c r="A302" s="5">
        <v>369</v>
      </c>
      <c r="B302">
        <v>216</v>
      </c>
      <c r="D302" t="s">
        <v>26</v>
      </c>
      <c r="E302">
        <v>19.5</v>
      </c>
      <c r="H302">
        <v>19.5</v>
      </c>
      <c r="I302">
        <v>11</v>
      </c>
      <c r="J302">
        <v>19</v>
      </c>
      <c r="K302">
        <v>1.6</v>
      </c>
    </row>
    <row r="303" spans="1:11" ht="12.75">
      <c r="A303" s="5">
        <v>366</v>
      </c>
      <c r="B303">
        <v>186</v>
      </c>
      <c r="D303" t="s">
        <v>26</v>
      </c>
      <c r="E303">
        <v>18</v>
      </c>
      <c r="H303">
        <v>18</v>
      </c>
      <c r="I303">
        <v>11</v>
      </c>
      <c r="J303">
        <v>4</v>
      </c>
      <c r="K303" t="e">
        <v>#N/A</v>
      </c>
    </row>
    <row r="304" spans="1:11" ht="12.75">
      <c r="A304" s="5">
        <v>367</v>
      </c>
      <c r="B304">
        <v>213</v>
      </c>
      <c r="D304" t="s">
        <v>26</v>
      </c>
      <c r="E304">
        <v>19.2</v>
      </c>
      <c r="H304">
        <v>19.2</v>
      </c>
      <c r="I304">
        <v>11</v>
      </c>
      <c r="J304">
        <v>14</v>
      </c>
      <c r="K304" t="e">
        <v>#N/A</v>
      </c>
    </row>
    <row r="305" spans="1:11" ht="12.75">
      <c r="A305" s="5">
        <v>365</v>
      </c>
      <c r="B305">
        <v>287</v>
      </c>
      <c r="C305">
        <v>1</v>
      </c>
      <c r="D305">
        <v>1</v>
      </c>
      <c r="E305">
        <v>20.6</v>
      </c>
      <c r="F305">
        <v>-2</v>
      </c>
      <c r="H305">
        <v>22.6</v>
      </c>
      <c r="I305">
        <v>11</v>
      </c>
      <c r="J305">
        <v>16</v>
      </c>
      <c r="K305" t="e">
        <v>#N/A</v>
      </c>
    </row>
    <row r="306" spans="1:11" ht="12.75">
      <c r="A306" s="5">
        <v>370</v>
      </c>
      <c r="B306">
        <v>180</v>
      </c>
      <c r="C306">
        <v>1</v>
      </c>
      <c r="D306">
        <v>1</v>
      </c>
      <c r="E306">
        <v>15.8</v>
      </c>
      <c r="F306">
        <v>-1.7</v>
      </c>
      <c r="G306">
        <v>1.3</v>
      </c>
      <c r="H306">
        <v>18.8</v>
      </c>
      <c r="I306">
        <v>11</v>
      </c>
      <c r="J306">
        <v>9</v>
      </c>
      <c r="K306" t="e">
        <v>#N/A</v>
      </c>
    </row>
    <row r="307" spans="1:11" ht="12.75">
      <c r="A307" s="5">
        <v>371</v>
      </c>
      <c r="B307">
        <v>235</v>
      </c>
      <c r="C307">
        <v>1</v>
      </c>
      <c r="D307">
        <v>1</v>
      </c>
      <c r="E307">
        <v>18</v>
      </c>
      <c r="F307">
        <v>-1.9</v>
      </c>
      <c r="H307">
        <v>19.9</v>
      </c>
      <c r="I307">
        <v>11</v>
      </c>
      <c r="J307">
        <v>16</v>
      </c>
      <c r="K307" t="e">
        <v>#N/A</v>
      </c>
    </row>
    <row r="308" spans="1:11" ht="12.75">
      <c r="A308" s="5">
        <v>373</v>
      </c>
      <c r="B308">
        <v>148</v>
      </c>
      <c r="C308">
        <v>1</v>
      </c>
      <c r="D308">
        <v>1</v>
      </c>
      <c r="E308">
        <v>16.8</v>
      </c>
      <c r="F308">
        <v>0.2</v>
      </c>
      <c r="H308">
        <v>16.6</v>
      </c>
      <c r="I308">
        <v>11</v>
      </c>
      <c r="J308">
        <v>5</v>
      </c>
      <c r="K308" t="e">
        <v>#N/A</v>
      </c>
    </row>
    <row r="309" spans="1:11" ht="12.75">
      <c r="A309" s="5">
        <v>379</v>
      </c>
      <c r="B309">
        <v>234</v>
      </c>
      <c r="C309">
        <v>1</v>
      </c>
      <c r="D309">
        <v>1</v>
      </c>
      <c r="E309">
        <v>18.2</v>
      </c>
      <c r="F309">
        <v>-2.4</v>
      </c>
      <c r="H309">
        <v>20.6</v>
      </c>
      <c r="I309">
        <v>11</v>
      </c>
      <c r="J309">
        <v>16</v>
      </c>
      <c r="K309" t="e">
        <v>#N/A</v>
      </c>
    </row>
    <row r="310" spans="1:11" ht="12.75">
      <c r="A310" s="5">
        <v>380</v>
      </c>
      <c r="B310">
        <v>221</v>
      </c>
      <c r="C310">
        <v>1</v>
      </c>
      <c r="D310">
        <v>1</v>
      </c>
      <c r="E310">
        <v>18.3</v>
      </c>
      <c r="F310">
        <v>-2.2</v>
      </c>
      <c r="G310">
        <v>1.3</v>
      </c>
      <c r="H310">
        <v>21.8</v>
      </c>
      <c r="I310">
        <v>11</v>
      </c>
      <c r="J310">
        <v>13</v>
      </c>
      <c r="K310" t="e">
        <v>#N/A</v>
      </c>
    </row>
    <row r="311" spans="1:11" ht="12.75">
      <c r="A311" s="5">
        <v>378</v>
      </c>
      <c r="B311">
        <v>192</v>
      </c>
      <c r="C311">
        <v>1</v>
      </c>
      <c r="D311">
        <v>1</v>
      </c>
      <c r="E311">
        <v>16.3</v>
      </c>
      <c r="F311">
        <v>-1.3</v>
      </c>
      <c r="G311">
        <v>1.3</v>
      </c>
      <c r="H311">
        <v>18.9</v>
      </c>
      <c r="I311">
        <v>11</v>
      </c>
      <c r="J311">
        <v>12</v>
      </c>
      <c r="K311" t="e">
        <v>#N/A</v>
      </c>
    </row>
    <row r="312" spans="1:11" ht="12.75">
      <c r="A312" s="5">
        <v>381</v>
      </c>
      <c r="B312">
        <v>251</v>
      </c>
      <c r="C312">
        <v>1</v>
      </c>
      <c r="D312">
        <v>1</v>
      </c>
      <c r="E312">
        <v>17.6</v>
      </c>
      <c r="F312">
        <v>-1.7</v>
      </c>
      <c r="G312">
        <v>1.3</v>
      </c>
      <c r="H312">
        <v>20.6</v>
      </c>
      <c r="I312">
        <v>11</v>
      </c>
      <c r="J312">
        <v>11</v>
      </c>
      <c r="K312">
        <v>1.1</v>
      </c>
    </row>
    <row r="313" spans="1:11" ht="12.75">
      <c r="A313" s="5">
        <v>382</v>
      </c>
      <c r="B313">
        <v>251</v>
      </c>
      <c r="C313">
        <v>1</v>
      </c>
      <c r="D313">
        <v>1</v>
      </c>
      <c r="E313">
        <v>18.9</v>
      </c>
      <c r="F313">
        <v>-2.9</v>
      </c>
      <c r="H313">
        <v>21.8</v>
      </c>
      <c r="I313">
        <v>11</v>
      </c>
      <c r="J313">
        <v>10</v>
      </c>
      <c r="K313" t="e">
        <v>#N/A</v>
      </c>
    </row>
    <row r="314" spans="1:11" ht="12.75">
      <c r="A314" s="5">
        <v>383</v>
      </c>
      <c r="B314">
        <v>163</v>
      </c>
      <c r="C314">
        <v>1</v>
      </c>
      <c r="D314">
        <v>1</v>
      </c>
      <c r="E314">
        <v>14.9</v>
      </c>
      <c r="F314">
        <v>-1.8</v>
      </c>
      <c r="G314">
        <v>1.3</v>
      </c>
      <c r="H314">
        <v>18</v>
      </c>
      <c r="I314">
        <v>11</v>
      </c>
      <c r="J314">
        <v>11</v>
      </c>
      <c r="K314" t="e">
        <v>#N/A</v>
      </c>
    </row>
    <row r="315" spans="1:11" ht="12.75">
      <c r="A315" s="5">
        <v>399</v>
      </c>
      <c r="B315">
        <v>159</v>
      </c>
      <c r="C315">
        <v>1</v>
      </c>
      <c r="D315">
        <v>1</v>
      </c>
      <c r="E315">
        <v>16.3</v>
      </c>
      <c r="F315">
        <v>-0.4</v>
      </c>
      <c r="H315">
        <v>16.7</v>
      </c>
      <c r="I315">
        <v>11</v>
      </c>
      <c r="J315">
        <v>10</v>
      </c>
      <c r="K315">
        <v>0</v>
      </c>
    </row>
    <row r="316" spans="1:11" ht="12.75">
      <c r="A316" s="5">
        <v>400</v>
      </c>
      <c r="B316">
        <v>252</v>
      </c>
      <c r="C316">
        <v>1</v>
      </c>
      <c r="D316">
        <v>1</v>
      </c>
      <c r="E316">
        <v>16.1</v>
      </c>
      <c r="F316">
        <v>-2.6</v>
      </c>
      <c r="G316">
        <v>1.3</v>
      </c>
      <c r="H316">
        <v>20</v>
      </c>
      <c r="I316">
        <v>11</v>
      </c>
      <c r="J316">
        <v>9</v>
      </c>
      <c r="K316" t="e">
        <v>#N/A</v>
      </c>
    </row>
    <row r="317" spans="1:11" ht="12.75">
      <c r="A317" s="5">
        <v>398</v>
      </c>
      <c r="B317">
        <v>281</v>
      </c>
      <c r="C317">
        <v>1</v>
      </c>
      <c r="D317">
        <v>1</v>
      </c>
      <c r="E317">
        <v>20</v>
      </c>
      <c r="F317">
        <v>-3.1</v>
      </c>
      <c r="H317">
        <v>23.1</v>
      </c>
      <c r="I317">
        <v>11</v>
      </c>
      <c r="J317">
        <v>17</v>
      </c>
      <c r="K317" t="e">
        <v>#N/A</v>
      </c>
    </row>
    <row r="318" spans="1:11" ht="12.75">
      <c r="A318" s="5">
        <v>401</v>
      </c>
      <c r="B318">
        <v>247</v>
      </c>
      <c r="D318" t="s">
        <v>26</v>
      </c>
      <c r="E318">
        <v>21.8</v>
      </c>
      <c r="H318">
        <v>21.8</v>
      </c>
      <c r="I318">
        <v>11</v>
      </c>
      <c r="J318">
        <v>11</v>
      </c>
      <c r="K318" t="e">
        <v>#N/A</v>
      </c>
    </row>
    <row r="319" spans="1:11" ht="12.75">
      <c r="A319" s="5">
        <v>397</v>
      </c>
      <c r="B319">
        <v>199</v>
      </c>
      <c r="C319">
        <v>1</v>
      </c>
      <c r="D319">
        <v>1</v>
      </c>
      <c r="E319">
        <v>17.5</v>
      </c>
      <c r="F319">
        <v>-2.7</v>
      </c>
      <c r="H319">
        <v>20.2</v>
      </c>
      <c r="I319">
        <v>11</v>
      </c>
      <c r="J319">
        <v>15</v>
      </c>
      <c r="K319" t="e">
        <v>#N/A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K15" sqref="K15"/>
    </sheetView>
  </sheetViews>
  <sheetFormatPr defaultColWidth="9.140625" defaultRowHeight="12.75"/>
  <cols>
    <col min="2" max="2" width="5.8515625" style="0" customWidth="1"/>
    <col min="3" max="3" width="7.421875" style="0" customWidth="1"/>
    <col min="4" max="4" width="8.00390625" style="0" customWidth="1"/>
    <col min="5" max="5" width="5.00390625" style="0" customWidth="1"/>
    <col min="14" max="14" width="4.7109375" style="0" customWidth="1"/>
    <col min="15" max="15" width="5.00390625" style="0" customWidth="1"/>
  </cols>
  <sheetData>
    <row r="1" spans="1:11" ht="12.75">
      <c r="A1" s="5" t="s">
        <v>23</v>
      </c>
      <c r="B1" s="5" t="s">
        <v>11</v>
      </c>
      <c r="C1" s="31" t="s">
        <v>68</v>
      </c>
      <c r="D1" s="31" t="s">
        <v>69</v>
      </c>
      <c r="E1" s="5" t="s">
        <v>24</v>
      </c>
      <c r="F1" s="5" t="s">
        <v>14</v>
      </c>
      <c r="G1" s="5" t="s">
        <v>32</v>
      </c>
      <c r="H1" s="5" t="s">
        <v>36</v>
      </c>
      <c r="I1" s="5" t="s">
        <v>37</v>
      </c>
      <c r="K1" s="5" t="s">
        <v>72</v>
      </c>
    </row>
    <row r="2" spans="1:11" ht="12.75">
      <c r="A2">
        <v>5</v>
      </c>
      <c r="B2" s="5">
        <v>400</v>
      </c>
      <c r="C2" s="14">
        <v>49.42</v>
      </c>
      <c r="D2" s="14">
        <v>42.27</v>
      </c>
      <c r="E2">
        <v>2</v>
      </c>
      <c r="F2">
        <v>15.2</v>
      </c>
      <c r="G2">
        <v>20</v>
      </c>
      <c r="H2">
        <f>SQRT(F2^2/(G2-1.3))</f>
        <v>3.51497940447789</v>
      </c>
      <c r="I2">
        <f>1.3+F2*F2/((0.1528*F2+1.8599)^2)</f>
        <v>14.507590145432374</v>
      </c>
      <c r="K2">
        <v>20.6</v>
      </c>
    </row>
    <row r="3" spans="1:11" ht="12.75">
      <c r="A3">
        <v>3</v>
      </c>
      <c r="B3" s="5">
        <v>277</v>
      </c>
      <c r="C3" s="14">
        <v>25.75</v>
      </c>
      <c r="D3" s="14">
        <v>28.74</v>
      </c>
      <c r="E3">
        <v>2</v>
      </c>
      <c r="F3">
        <v>13.2</v>
      </c>
      <c r="G3">
        <v>17.3</v>
      </c>
      <c r="H3">
        <f>SQRT(F3^2/(G3-1.3))</f>
        <v>3.3</v>
      </c>
      <c r="I3">
        <f>1.3+F3*F3/((0.1528*F3+1.8599)^2)</f>
        <v>12.892780850457841</v>
      </c>
      <c r="K3">
        <v>14.8</v>
      </c>
    </row>
    <row r="4" spans="1:11" ht="12.75">
      <c r="A4">
        <v>1</v>
      </c>
      <c r="B4" s="5">
        <v>138</v>
      </c>
      <c r="C4" s="14">
        <v>9.46</v>
      </c>
      <c r="D4" s="14">
        <v>23.16</v>
      </c>
      <c r="E4">
        <v>2</v>
      </c>
      <c r="F4">
        <v>8</v>
      </c>
      <c r="G4">
        <v>5.45</v>
      </c>
      <c r="H4">
        <f>SQRT(F4^2/(G4-1.3))</f>
        <v>3.9270455493905274</v>
      </c>
      <c r="I4">
        <f>1.3+F4*F4/((0.1533*F4+1.8488)^2)</f>
        <v>8.067577564559985</v>
      </c>
      <c r="K4">
        <v>6.9</v>
      </c>
    </row>
    <row r="5" spans="1:11" ht="12.75">
      <c r="A5">
        <v>4</v>
      </c>
      <c r="B5" s="5">
        <v>293</v>
      </c>
      <c r="C5" s="14">
        <v>23.52</v>
      </c>
      <c r="D5" s="14">
        <v>31.37</v>
      </c>
      <c r="E5">
        <v>2</v>
      </c>
      <c r="F5">
        <v>31</v>
      </c>
      <c r="G5">
        <v>19.4</v>
      </c>
      <c r="H5">
        <f>SQRT(F5^2/(G5-1.3))</f>
        <v>7.286557668195162</v>
      </c>
      <c r="I5">
        <f>1.3+F5*F5/((0.1533*F5+1.8488)^2)</f>
        <v>23.35417233085876</v>
      </c>
      <c r="K5">
        <v>19.2</v>
      </c>
    </row>
    <row r="6" spans="1:11" ht="12.75">
      <c r="A6">
        <v>5</v>
      </c>
      <c r="B6" s="5">
        <v>354</v>
      </c>
      <c r="C6" s="14">
        <v>49.44</v>
      </c>
      <c r="D6" s="14">
        <v>19.37</v>
      </c>
      <c r="E6">
        <v>2</v>
      </c>
      <c r="F6">
        <v>31.3</v>
      </c>
      <c r="G6">
        <v>19.4</v>
      </c>
      <c r="H6">
        <f>SQRT(F6^2/(G6-1.3))</f>
        <v>7.357072742403502</v>
      </c>
      <c r="I6">
        <f>1.3+F6*F6/((0.1533*F6+1.8488)^2)</f>
        <v>23.47305615984845</v>
      </c>
      <c r="K6">
        <v>19.2</v>
      </c>
    </row>
    <row r="7" spans="1:14" ht="12.75">
      <c r="A7">
        <v>1</v>
      </c>
      <c r="B7" s="5">
        <v>41</v>
      </c>
      <c r="C7" s="1">
        <v>4.38</v>
      </c>
      <c r="D7" s="1">
        <v>22.91</v>
      </c>
      <c r="J7" t="s">
        <v>70</v>
      </c>
      <c r="L7" s="12" t="s">
        <v>60</v>
      </c>
      <c r="M7" s="3" t="s">
        <v>33</v>
      </c>
      <c r="N7" s="3" t="s">
        <v>61</v>
      </c>
    </row>
    <row r="8" spans="2:14" ht="12.75">
      <c r="B8" s="5">
        <v>59</v>
      </c>
      <c r="C8" s="1"/>
      <c r="D8" s="1"/>
      <c r="K8">
        <v>15.8</v>
      </c>
      <c r="L8" s="30">
        <v>14.9</v>
      </c>
      <c r="M8" s="3">
        <v>16.9</v>
      </c>
      <c r="N8" s="15">
        <v>2</v>
      </c>
    </row>
    <row r="9" spans="2:14" ht="12.75">
      <c r="B9" s="5">
        <v>189</v>
      </c>
      <c r="C9" s="1"/>
      <c r="D9" s="1"/>
      <c r="K9">
        <v>14.1</v>
      </c>
      <c r="L9">
        <v>14.25</v>
      </c>
      <c r="M9">
        <v>12.75</v>
      </c>
      <c r="N9">
        <v>1.5</v>
      </c>
    </row>
    <row r="12" spans="2:3" ht="13.5" thickBot="1">
      <c r="B12">
        <v>388</v>
      </c>
      <c r="C12" t="s">
        <v>71</v>
      </c>
    </row>
    <row r="13" spans="1:20" ht="12.75">
      <c r="A13" s="9" t="s">
        <v>38</v>
      </c>
      <c r="B13" s="10" t="s">
        <v>11</v>
      </c>
      <c r="C13" s="10" t="s">
        <v>39</v>
      </c>
      <c r="D13" s="10" t="s">
        <v>42</v>
      </c>
      <c r="E13" s="10" t="s">
        <v>41</v>
      </c>
      <c r="F13" s="11" t="s">
        <v>0</v>
      </c>
      <c r="G13" s="11" t="s">
        <v>1</v>
      </c>
      <c r="H13" s="11" t="s">
        <v>2</v>
      </c>
      <c r="I13" s="10" t="s">
        <v>34</v>
      </c>
      <c r="J13" s="10" t="s">
        <v>5</v>
      </c>
      <c r="K13" s="10" t="s">
        <v>6</v>
      </c>
      <c r="L13" s="16" t="s">
        <v>11</v>
      </c>
      <c r="M13" s="4" t="s">
        <v>35</v>
      </c>
      <c r="N13" s="4" t="s">
        <v>7</v>
      </c>
      <c r="O13" s="4" t="s">
        <v>8</v>
      </c>
      <c r="P13" s="4" t="s">
        <v>12</v>
      </c>
      <c r="Q13" s="4" t="s">
        <v>9</v>
      </c>
      <c r="R13" s="4" t="s">
        <v>13</v>
      </c>
      <c r="S13" s="4" t="s">
        <v>32</v>
      </c>
      <c r="T13" s="4" t="s">
        <v>40</v>
      </c>
    </row>
    <row r="14" spans="1:20" ht="12.75">
      <c r="A14" s="13">
        <v>1</v>
      </c>
      <c r="B14" s="10">
        <v>59</v>
      </c>
      <c r="C14" s="13">
        <v>2</v>
      </c>
      <c r="D14" s="13"/>
      <c r="E14" s="3" t="s">
        <v>3</v>
      </c>
      <c r="F14" s="14">
        <v>5.15</v>
      </c>
      <c r="G14" s="14">
        <v>34.91</v>
      </c>
      <c r="H14" s="14">
        <v>-0.61</v>
      </c>
      <c r="I14" s="13">
        <v>144</v>
      </c>
      <c r="J14" s="13"/>
      <c r="K14" s="13"/>
      <c r="L14" s="17">
        <v>59</v>
      </c>
      <c r="M14" s="12">
        <v>157</v>
      </c>
      <c r="N14" s="3"/>
      <c r="O14" s="3"/>
      <c r="P14" s="3">
        <v>14.4</v>
      </c>
      <c r="Q14" s="3">
        <v>0.8</v>
      </c>
      <c r="R14" s="3">
        <v>1.3</v>
      </c>
      <c r="S14" s="3">
        <f>P14-Q14+R14</f>
        <v>14.9</v>
      </c>
      <c r="T14" s="18">
        <f>M14-I14</f>
        <v>13</v>
      </c>
    </row>
    <row r="15" spans="1:5" ht="12.75">
      <c r="A15" s="10"/>
      <c r="B15" s="3"/>
      <c r="C15" s="30"/>
      <c r="D15" s="3"/>
      <c r="E15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G27"/>
    </sheetView>
  </sheetViews>
  <sheetFormatPr defaultColWidth="9.140625" defaultRowHeight="12.75"/>
  <sheetData>
    <row r="1" spans="1:11" ht="14.25">
      <c r="A1" s="39" t="s">
        <v>11</v>
      </c>
      <c r="B1" s="40" t="s">
        <v>39</v>
      </c>
      <c r="C1" s="40" t="s">
        <v>80</v>
      </c>
      <c r="D1" s="41" t="s">
        <v>74</v>
      </c>
      <c r="E1" s="40" t="s">
        <v>97</v>
      </c>
      <c r="F1" s="40" t="s">
        <v>98</v>
      </c>
      <c r="G1" s="40" t="s">
        <v>99</v>
      </c>
      <c r="H1" s="42" t="s">
        <v>94</v>
      </c>
      <c r="K1" t="s">
        <v>100</v>
      </c>
    </row>
    <row r="2" spans="1:8" ht="12.75">
      <c r="A2" s="43">
        <v>25</v>
      </c>
      <c r="B2" s="44">
        <v>2</v>
      </c>
      <c r="C2" s="44">
        <v>115</v>
      </c>
      <c r="D2" s="45">
        <v>11.2</v>
      </c>
      <c r="E2" s="44">
        <v>250</v>
      </c>
      <c r="F2" s="44">
        <v>185</v>
      </c>
      <c r="G2" s="44">
        <v>5.6</v>
      </c>
      <c r="H2" s="46"/>
    </row>
    <row r="3" spans="1:8" ht="12.75">
      <c r="A3" s="43">
        <v>182</v>
      </c>
      <c r="B3" s="44">
        <v>15</v>
      </c>
      <c r="C3" s="44">
        <v>84</v>
      </c>
      <c r="D3" s="45">
        <v>11.8125</v>
      </c>
      <c r="E3" s="44">
        <v>240</v>
      </c>
      <c r="F3" s="44">
        <v>215</v>
      </c>
      <c r="G3" s="44">
        <v>9.3</v>
      </c>
      <c r="H3" s="46" t="s">
        <v>96</v>
      </c>
    </row>
    <row r="4" spans="1:8" ht="12.75">
      <c r="A4" s="43">
        <v>69</v>
      </c>
      <c r="B4" s="44">
        <v>3</v>
      </c>
      <c r="C4" s="44">
        <v>118</v>
      </c>
      <c r="D4" s="45">
        <v>12.9</v>
      </c>
      <c r="E4" s="44">
        <v>325</v>
      </c>
      <c r="F4" s="44">
        <v>320</v>
      </c>
      <c r="G4" s="44">
        <v>9</v>
      </c>
      <c r="H4" s="46"/>
    </row>
    <row r="5" spans="1:8" ht="12.75">
      <c r="A5" s="43">
        <v>242</v>
      </c>
      <c r="B5" s="44">
        <v>2</v>
      </c>
      <c r="C5" s="44">
        <v>112</v>
      </c>
      <c r="D5" s="45">
        <v>13.3</v>
      </c>
      <c r="E5" s="44">
        <v>310</v>
      </c>
      <c r="F5" s="44">
        <v>300</v>
      </c>
      <c r="G5" s="44">
        <v>4.6</v>
      </c>
      <c r="H5" s="46"/>
    </row>
    <row r="6" spans="1:8" ht="12.75">
      <c r="A6" s="43">
        <v>113</v>
      </c>
      <c r="B6" s="44">
        <v>2</v>
      </c>
      <c r="C6" s="44">
        <v>149</v>
      </c>
      <c r="D6" s="45">
        <v>13.8</v>
      </c>
      <c r="E6" s="44">
        <v>320</v>
      </c>
      <c r="F6" s="44">
        <v>280</v>
      </c>
      <c r="G6" s="44">
        <v>4.1</v>
      </c>
      <c r="H6" s="46"/>
    </row>
    <row r="7" spans="1:8" ht="12.75">
      <c r="A7" s="43">
        <v>85</v>
      </c>
      <c r="B7" s="44">
        <v>2</v>
      </c>
      <c r="C7" s="44">
        <v>182</v>
      </c>
      <c r="D7" s="45">
        <v>14.2</v>
      </c>
      <c r="E7" s="44">
        <v>370</v>
      </c>
      <c r="F7" s="44">
        <v>360</v>
      </c>
      <c r="G7" s="44">
        <v>6.5</v>
      </c>
      <c r="H7" s="46"/>
    </row>
    <row r="8" spans="1:8" ht="12.75">
      <c r="A8" s="43">
        <v>305</v>
      </c>
      <c r="B8" s="44">
        <v>2</v>
      </c>
      <c r="C8" s="44">
        <v>140</v>
      </c>
      <c r="D8" s="45">
        <v>14.6</v>
      </c>
      <c r="E8" s="44">
        <v>245</v>
      </c>
      <c r="F8" s="44">
        <v>210</v>
      </c>
      <c r="G8" s="44">
        <v>8.5</v>
      </c>
      <c r="H8" s="46"/>
    </row>
    <row r="9" spans="1:8" ht="12.75">
      <c r="A9" s="43">
        <v>59</v>
      </c>
      <c r="B9" s="44">
        <v>2</v>
      </c>
      <c r="C9" s="44">
        <v>157</v>
      </c>
      <c r="D9" s="45">
        <v>14.9</v>
      </c>
      <c r="E9" s="44">
        <v>330</v>
      </c>
      <c r="F9" s="44">
        <v>315</v>
      </c>
      <c r="G9" s="44">
        <v>7.5</v>
      </c>
      <c r="H9" s="46"/>
    </row>
    <row r="10" spans="1:8" ht="12.75">
      <c r="A10" s="43">
        <v>130</v>
      </c>
      <c r="B10" s="44">
        <v>2</v>
      </c>
      <c r="C10" s="44">
        <v>162</v>
      </c>
      <c r="D10" s="45">
        <v>15.4</v>
      </c>
      <c r="E10" s="44">
        <v>350</v>
      </c>
      <c r="F10" s="44">
        <v>290</v>
      </c>
      <c r="G10" s="44">
        <v>4.3</v>
      </c>
      <c r="H10" s="46" t="s">
        <v>95</v>
      </c>
    </row>
    <row r="11" spans="1:8" ht="12.75">
      <c r="A11" s="43">
        <v>56</v>
      </c>
      <c r="B11" s="44">
        <v>2</v>
      </c>
      <c r="C11" s="44">
        <v>151</v>
      </c>
      <c r="D11" s="45">
        <v>15.778</v>
      </c>
      <c r="E11" s="44">
        <v>280</v>
      </c>
      <c r="F11" s="44">
        <v>260</v>
      </c>
      <c r="G11" s="44">
        <v>8.9</v>
      </c>
      <c r="H11" s="46"/>
    </row>
    <row r="12" spans="1:8" ht="12.75">
      <c r="A12" s="43">
        <v>2</v>
      </c>
      <c r="B12" s="44">
        <v>2</v>
      </c>
      <c r="C12" s="44">
        <v>166</v>
      </c>
      <c r="D12" s="45">
        <v>16.2</v>
      </c>
      <c r="E12" s="44">
        <v>300</v>
      </c>
      <c r="F12" s="44">
        <v>280</v>
      </c>
      <c r="G12" s="44">
        <v>6.5</v>
      </c>
      <c r="H12" s="46"/>
    </row>
    <row r="13" spans="1:8" ht="12.75">
      <c r="A13" s="43">
        <v>197</v>
      </c>
      <c r="B13" s="44">
        <v>2</v>
      </c>
      <c r="C13" s="44">
        <v>149</v>
      </c>
      <c r="D13" s="45">
        <v>16.6</v>
      </c>
      <c r="E13" s="44">
        <v>320</v>
      </c>
      <c r="F13" s="44">
        <v>240</v>
      </c>
      <c r="G13" s="44">
        <v>6</v>
      </c>
      <c r="H13" s="46"/>
    </row>
    <row r="14" spans="1:8" ht="12.75">
      <c r="A14" s="43">
        <v>22</v>
      </c>
      <c r="B14" s="44">
        <v>2</v>
      </c>
      <c r="C14" s="44">
        <v>192</v>
      </c>
      <c r="D14" s="45">
        <v>17</v>
      </c>
      <c r="E14" s="44">
        <v>330</v>
      </c>
      <c r="F14" s="44">
        <v>300</v>
      </c>
      <c r="G14" s="44">
        <v>5.5</v>
      </c>
      <c r="H14" s="46"/>
    </row>
    <row r="15" spans="1:8" ht="12.75">
      <c r="A15" s="43">
        <v>217</v>
      </c>
      <c r="B15" s="44">
        <v>2</v>
      </c>
      <c r="C15" s="44">
        <v>187</v>
      </c>
      <c r="D15" s="45">
        <v>17.3</v>
      </c>
      <c r="E15" s="44">
        <v>400</v>
      </c>
      <c r="F15" s="44">
        <v>355</v>
      </c>
      <c r="G15" s="44">
        <v>6.1</v>
      </c>
      <c r="H15" s="46"/>
    </row>
    <row r="16" spans="1:8" ht="12.75">
      <c r="A16" s="43">
        <v>191</v>
      </c>
      <c r="B16" s="44">
        <v>2</v>
      </c>
      <c r="C16" s="44">
        <v>203</v>
      </c>
      <c r="D16" s="45">
        <v>18</v>
      </c>
      <c r="E16" s="44">
        <v>320</v>
      </c>
      <c r="F16" s="44">
        <v>310</v>
      </c>
      <c r="G16" s="44">
        <v>5.4</v>
      </c>
      <c r="H16" s="46"/>
    </row>
    <row r="17" spans="1:8" ht="12.75">
      <c r="A17" s="43">
        <v>43</v>
      </c>
      <c r="B17" s="44">
        <v>3</v>
      </c>
      <c r="C17" s="44">
        <v>176</v>
      </c>
      <c r="D17" s="45">
        <v>18.2</v>
      </c>
      <c r="E17" s="44">
        <v>450</v>
      </c>
      <c r="F17" s="44">
        <v>350</v>
      </c>
      <c r="G17" s="44">
        <v>9.6</v>
      </c>
      <c r="H17" s="46"/>
    </row>
    <row r="18" spans="1:8" ht="12.75">
      <c r="A18" s="43">
        <v>370</v>
      </c>
      <c r="B18" s="44">
        <v>2</v>
      </c>
      <c r="C18" s="44">
        <v>180</v>
      </c>
      <c r="D18" s="45">
        <v>18.8</v>
      </c>
      <c r="E18" s="44">
        <v>280</v>
      </c>
      <c r="F18" s="44">
        <v>240</v>
      </c>
      <c r="G18" s="44">
        <v>7.9</v>
      </c>
      <c r="H18" s="46"/>
    </row>
    <row r="19" spans="1:8" ht="12.75">
      <c r="A19" s="43">
        <v>266</v>
      </c>
      <c r="B19" s="44">
        <v>2</v>
      </c>
      <c r="C19" s="44">
        <v>241</v>
      </c>
      <c r="D19" s="45">
        <v>19.2</v>
      </c>
      <c r="E19" s="44">
        <v>400</v>
      </c>
      <c r="F19" s="44">
        <v>380</v>
      </c>
      <c r="G19" s="44">
        <v>7.5</v>
      </c>
      <c r="H19" s="46"/>
    </row>
    <row r="20" spans="1:8" ht="12.75">
      <c r="A20" s="43">
        <v>354</v>
      </c>
      <c r="B20" s="44">
        <v>2</v>
      </c>
      <c r="C20" s="44">
        <v>313</v>
      </c>
      <c r="D20" s="45">
        <v>19.4</v>
      </c>
      <c r="E20" s="44">
        <v>530</v>
      </c>
      <c r="F20" s="44">
        <v>410</v>
      </c>
      <c r="G20" s="44">
        <v>4.9</v>
      </c>
      <c r="H20" s="46"/>
    </row>
    <row r="21" spans="1:8" ht="12.75">
      <c r="A21" s="43">
        <v>289</v>
      </c>
      <c r="B21" s="44">
        <v>2</v>
      </c>
      <c r="C21" s="44">
        <v>251</v>
      </c>
      <c r="D21" s="45">
        <v>19.8</v>
      </c>
      <c r="E21" s="44">
        <v>360</v>
      </c>
      <c r="F21" s="44">
        <v>310</v>
      </c>
      <c r="G21" s="44">
        <v>7.6</v>
      </c>
      <c r="H21" s="46"/>
    </row>
    <row r="22" spans="1:8" ht="12.75">
      <c r="A22" s="43">
        <v>397</v>
      </c>
      <c r="B22" s="44">
        <v>2</v>
      </c>
      <c r="C22" s="44">
        <v>199</v>
      </c>
      <c r="D22" s="45">
        <v>20.2</v>
      </c>
      <c r="E22" s="44">
        <v>320</v>
      </c>
      <c r="F22" s="44">
        <v>290</v>
      </c>
      <c r="G22" s="44">
        <v>10.1</v>
      </c>
      <c r="H22" s="46"/>
    </row>
    <row r="23" spans="1:8" ht="12.75">
      <c r="A23" s="43">
        <v>374</v>
      </c>
      <c r="B23" s="44">
        <v>2</v>
      </c>
      <c r="C23" s="44">
        <v>247</v>
      </c>
      <c r="D23" s="45">
        <v>20.6</v>
      </c>
      <c r="E23" s="44">
        <v>425</v>
      </c>
      <c r="F23" s="44">
        <v>340</v>
      </c>
      <c r="G23" s="44">
        <v>8.3</v>
      </c>
      <c r="H23" s="46"/>
    </row>
    <row r="24" spans="1:8" ht="12.75">
      <c r="A24" s="43">
        <v>276</v>
      </c>
      <c r="B24" s="44">
        <v>2</v>
      </c>
      <c r="C24" s="44">
        <v>260</v>
      </c>
      <c r="D24" s="45">
        <v>20.9</v>
      </c>
      <c r="E24" s="44">
        <v>430</v>
      </c>
      <c r="F24" s="44">
        <v>390</v>
      </c>
      <c r="G24" s="44">
        <v>8.9</v>
      </c>
      <c r="H24" s="46"/>
    </row>
    <row r="25" spans="1:8" ht="12.75">
      <c r="A25" s="43">
        <v>401</v>
      </c>
      <c r="B25" s="44">
        <v>2</v>
      </c>
      <c r="C25" s="44">
        <v>247</v>
      </c>
      <c r="D25" s="45">
        <v>21.8</v>
      </c>
      <c r="E25" s="44">
        <v>510</v>
      </c>
      <c r="F25" s="44">
        <v>400</v>
      </c>
      <c r="G25" s="44">
        <v>8</v>
      </c>
      <c r="H25" s="46"/>
    </row>
    <row r="26" spans="1:8" ht="12.75">
      <c r="A26" s="43">
        <v>355</v>
      </c>
      <c r="B26" s="44">
        <v>2</v>
      </c>
      <c r="C26" s="44">
        <v>262</v>
      </c>
      <c r="D26" s="45">
        <v>22.5</v>
      </c>
      <c r="E26" s="44">
        <v>360</v>
      </c>
      <c r="F26" s="44">
        <v>330</v>
      </c>
      <c r="G26" s="44">
        <v>6.8</v>
      </c>
      <c r="H26" s="46"/>
    </row>
    <row r="27" spans="1:8" ht="12.75">
      <c r="A27" s="43">
        <v>390</v>
      </c>
      <c r="B27" s="44">
        <v>2</v>
      </c>
      <c r="C27" s="44">
        <v>265</v>
      </c>
      <c r="D27" s="45">
        <v>23.8</v>
      </c>
      <c r="E27" s="44">
        <v>380</v>
      </c>
      <c r="F27" s="44">
        <v>360</v>
      </c>
      <c r="G27" s="44">
        <v>10.9</v>
      </c>
      <c r="H27" s="4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2" sqref="A2"/>
    </sheetView>
  </sheetViews>
  <sheetFormatPr defaultColWidth="9.140625" defaultRowHeight="12.75"/>
  <sheetData>
    <row r="2" ht="12.75">
      <c r="A2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cp:lastPrinted>2002-06-12T17:25:05Z</cp:lastPrinted>
  <dcterms:created xsi:type="dcterms:W3CDTF">2002-05-20T17:46:01Z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