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2195" windowHeight="8820" activeTab="0"/>
  </bookViews>
  <sheets>
    <sheet name="KU3_2002_TREEDATA" sheetId="1" r:id="rId1"/>
    <sheet name="tarkistusotos" sheetId="2" r:id="rId2"/>
    <sheet name="tarkistusdata" sheetId="3" r:id="rId3"/>
    <sheet name="mahd_virheet" sheetId="4" r:id="rId4"/>
    <sheet name="CW 2003" sheetId="5" r:id="rId5"/>
    <sheet name="huomioita" sheetId="6" r:id="rId6"/>
  </sheets>
  <definedNames>
    <definedName name="_xlnm.Print_Titles" localSheetId="0">'KU3_2002_TREEDATA'!$1:$1</definedName>
  </definedNames>
  <calcPr fullCalcOnLoad="1"/>
</workbook>
</file>

<file path=xl/sharedStrings.xml><?xml version="1.0" encoding="utf-8"?>
<sst xmlns="http://schemas.openxmlformats.org/spreadsheetml/2006/main" count="1284" uniqueCount="123">
  <si>
    <t>nro</t>
  </si>
  <si>
    <t>X</t>
  </si>
  <si>
    <t>Y</t>
  </si>
  <si>
    <t>Z</t>
  </si>
  <si>
    <t/>
  </si>
  <si>
    <t>Kelo</t>
  </si>
  <si>
    <t>Kaista</t>
  </si>
  <si>
    <t>PL</t>
  </si>
  <si>
    <t>d13</t>
  </si>
  <si>
    <t>d6</t>
  </si>
  <si>
    <t xml:space="preserve">h </t>
  </si>
  <si>
    <t>Et.</t>
  </si>
  <si>
    <t>Ast.</t>
  </si>
  <si>
    <t>Tyvil.</t>
  </si>
  <si>
    <t>Huom!</t>
  </si>
  <si>
    <t>Lisä</t>
  </si>
  <si>
    <t>Latval.</t>
  </si>
  <si>
    <t>Yhteinen tyvi 311 kanssa (n 20 cm korkeuteen)</t>
  </si>
  <si>
    <t>Yhteinen tyvi 310 kanssa (n 20 cm korkeuteen)</t>
  </si>
  <si>
    <t>Kaatunut ison puun alle</t>
  </si>
  <si>
    <t>latva kaartaa hieman</t>
  </si>
  <si>
    <t>mitattu 15 m etäisyydeltä</t>
  </si>
  <si>
    <t>ei rinnankorkeusmerkkiä</t>
  </si>
  <si>
    <t>yhteinen tyvi 351 kanssa 10 cm korkeuteen</t>
  </si>
  <si>
    <t>yhteinen tyvi 350 kanssa 10 cm korkeuteen</t>
  </si>
  <si>
    <t>mitattu 15 m etäisyydestä</t>
  </si>
  <si>
    <t>kaatunut</t>
  </si>
  <si>
    <t>Kanto</t>
  </si>
  <si>
    <t>Tyvessä mutka</t>
  </si>
  <si>
    <t>Mitattu 15 m etäisyydeltä</t>
  </si>
  <si>
    <t>Ei rinnankorkeusmerkkiä</t>
  </si>
  <si>
    <t>Kuollut</t>
  </si>
  <si>
    <t>Kaatunut</t>
  </si>
  <si>
    <t>Kuollut pökkelö</t>
  </si>
  <si>
    <t>Vanhan ison kannon päällä</t>
  </si>
  <si>
    <t>Kasvaa kiven päällä</t>
  </si>
  <si>
    <t>Kuolemaisillaan</t>
  </si>
  <si>
    <t>Yhteinen tyvi 162 kanssa n.70 cm</t>
  </si>
  <si>
    <t>Yhteinen tyvi 163 kanssa n.70 cm</t>
  </si>
  <si>
    <t>kuollut</t>
  </si>
  <si>
    <t>kuolemaisillaan</t>
  </si>
  <si>
    <t>latvan ylin osa kuollut (n. 1 m)</t>
  </si>
  <si>
    <t>hieman vino</t>
  </si>
  <si>
    <t>PITUUS</t>
  </si>
  <si>
    <t>LU_02</t>
  </si>
  <si>
    <t>Puu 260 sijainti muutettu</t>
  </si>
  <si>
    <t>Näslund</t>
  </si>
  <si>
    <t>PituusNäs</t>
  </si>
  <si>
    <t>d13_v</t>
  </si>
  <si>
    <t>d13_u</t>
  </si>
  <si>
    <t>x</t>
  </si>
  <si>
    <t>Et._u</t>
  </si>
  <si>
    <t>Ast._u</t>
  </si>
  <si>
    <t>Latval._u</t>
  </si>
  <si>
    <t>Tyvil._u</t>
  </si>
  <si>
    <t>Lisä_u</t>
  </si>
  <si>
    <t>PITUUS_u</t>
  </si>
  <si>
    <t>d13_t</t>
  </si>
  <si>
    <t>Et._t</t>
  </si>
  <si>
    <t>Ast._t</t>
  </si>
  <si>
    <t>Latval._t</t>
  </si>
  <si>
    <t>Tyvil._t</t>
  </si>
  <si>
    <t>Lisä_t</t>
  </si>
  <si>
    <t>PITUUS_t</t>
  </si>
  <si>
    <t>Tilastollinen laskenta</t>
  </si>
  <si>
    <t>Pituus</t>
  </si>
  <si>
    <t>Läpimitta</t>
  </si>
  <si>
    <t>Puu</t>
  </si>
  <si>
    <t>Alkup</t>
  </si>
  <si>
    <t>Tark</t>
  </si>
  <si>
    <t>Ero</t>
  </si>
  <si>
    <t>haj.</t>
  </si>
  <si>
    <t>ka.</t>
  </si>
  <si>
    <t>stder</t>
  </si>
  <si>
    <t>LO 95</t>
  </si>
  <si>
    <t>UP 95</t>
  </si>
  <si>
    <t>t-test</t>
  </si>
  <si>
    <t>y</t>
  </si>
  <si>
    <t>Sijainti muutettu, vanhat koordinaatit x:16,72, y:43,59</t>
  </si>
  <si>
    <t xml:space="preserve">Normi 0,17 m </t>
  </si>
  <si>
    <t>Pituus_t</t>
  </si>
  <si>
    <t>Latva</t>
  </si>
  <si>
    <t>Tyvi</t>
  </si>
  <si>
    <t>KU3 VIRHEET</t>
  </si>
  <si>
    <t>LU</t>
  </si>
  <si>
    <t>id</t>
  </si>
  <si>
    <t>ih</t>
  </si>
  <si>
    <t>MÄ</t>
  </si>
  <si>
    <t>KU</t>
  </si>
  <si>
    <t>KO</t>
  </si>
  <si>
    <t>l. vioitt.</t>
  </si>
  <si>
    <t>min</t>
  </si>
  <si>
    <t>max</t>
  </si>
  <si>
    <t>LU_96</t>
  </si>
  <si>
    <t>h</t>
  </si>
  <si>
    <t>Sijainti muutettu. vanhat koordinaatit x:16.72. y:43.59</t>
  </si>
  <si>
    <t>vähän kallellaan tyvestä 1.3 m korkeuteen</t>
  </si>
  <si>
    <t>haaroittuu 8.8 m korkeudessa</t>
  </si>
  <si>
    <t>halkeama 1.3 - 1.5 m korkeudella</t>
  </si>
  <si>
    <t>Kuolemaisillaan. latva katkennut</t>
  </si>
  <si>
    <t>kuolemaisillaan. latvassa mutka</t>
  </si>
  <si>
    <t>kuollut. ei rinnankorkeusmerkkiä</t>
  </si>
  <si>
    <t>kuollut. kaksi haaraa n. 10 cm korkeudesta</t>
  </si>
  <si>
    <t>Kaatunut. katkennut. ei latvaa</t>
  </si>
  <si>
    <t>Kuollut. latva katkennut</t>
  </si>
  <si>
    <t>ei rinnankorkeusmerkkiä. kuori lähtenyt. latva katkennut</t>
  </si>
  <si>
    <t>Latva katkennut (ylin oksa 1.25 m korkeammalla. myös katkennut)</t>
  </si>
  <si>
    <t>Kaatunut. murtunut</t>
  </si>
  <si>
    <t>kaatunut. latva kadoksissa</t>
  </si>
  <si>
    <t>korkeus 60 cm. lahonnut runko vieressä jonka pituus 8.2 m. latva kadoksissa</t>
  </si>
  <si>
    <t>maassa palasina. pitkälle lahonnut</t>
  </si>
  <si>
    <t>NO</t>
  </si>
  <si>
    <t>Huom</t>
  </si>
  <si>
    <t>KUUSI 3</t>
  </si>
  <si>
    <t>VIerekkäin puun 190 kanssa</t>
  </si>
  <si>
    <t>Latvus harva -&gt; 13m asti</t>
  </si>
  <si>
    <t>Puulaji koivu!!!</t>
  </si>
  <si>
    <r>
      <t>D</t>
    </r>
    <r>
      <rPr>
        <b/>
        <vertAlign val="subscript"/>
        <sz val="10"/>
        <rFont val="Arial"/>
        <family val="2"/>
      </rPr>
      <t>c(max)</t>
    </r>
  </si>
  <si>
    <r>
      <t>D</t>
    </r>
    <r>
      <rPr>
        <b/>
        <vertAlign val="subscript"/>
        <sz val="10"/>
        <rFont val="Arial"/>
        <family val="2"/>
      </rPr>
      <t>c(p)</t>
    </r>
  </si>
  <si>
    <r>
      <t>h</t>
    </r>
    <r>
      <rPr>
        <b/>
        <vertAlign val="subscript"/>
        <sz val="10"/>
        <rFont val="Arial"/>
        <family val="2"/>
      </rPr>
      <t>c</t>
    </r>
  </si>
  <si>
    <t>hc 2003</t>
  </si>
  <si>
    <t>CwM 2003</t>
  </si>
  <si>
    <t>CwP 2003</t>
  </si>
</sst>
</file>

<file path=xl/styles.xml><?xml version="1.0" encoding="utf-8"?>
<styleSheet xmlns="http://schemas.openxmlformats.org/spreadsheetml/2006/main">
  <numFmts count="23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12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4.5"/>
      <name val="Arial"/>
      <family val="2"/>
    </font>
    <font>
      <sz val="10.2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2" fillId="0" borderId="9" xfId="0" applyFont="1" applyBorder="1" applyAlignment="1">
      <alignment/>
    </xf>
    <xf numFmtId="17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74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</cellXfs>
  <cellStyles count="12">
    <cellStyle name="Normal" xfId="0"/>
    <cellStyle name="Comma" xfId="15"/>
    <cellStyle name="Comma [0]" xfId="16"/>
    <cellStyle name="Comma [0]_CW 2003" xfId="17"/>
    <cellStyle name="Comma_CW 2003" xfId="18"/>
    <cellStyle name="Currency" xfId="19"/>
    <cellStyle name="Currency [0]" xfId="20"/>
    <cellStyle name="Currency [0]_CW 2003" xfId="21"/>
    <cellStyle name="Currency_CW 2003" xfId="22"/>
    <cellStyle name="Followed Hyperlink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KU3 H &amp; d13 Check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Height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tarkistusotos!$L$28:$L$49</c:f>
              <c:numCache>
                <c:ptCount val="22"/>
                <c:pt idx="0">
                  <c:v>18.75</c:v>
                </c:pt>
                <c:pt idx="1">
                  <c:v>16.3</c:v>
                </c:pt>
                <c:pt idx="2">
                  <c:v>5.85</c:v>
                </c:pt>
                <c:pt idx="3">
                  <c:v>20.5</c:v>
                </c:pt>
                <c:pt idx="4">
                  <c:v>20.7</c:v>
                </c:pt>
                <c:pt idx="5">
                  <c:v>18.27</c:v>
                </c:pt>
                <c:pt idx="6">
                  <c:v>16.3</c:v>
                </c:pt>
                <c:pt idx="7">
                  <c:v>17.2</c:v>
                </c:pt>
                <c:pt idx="8">
                  <c:v>21.45</c:v>
                </c:pt>
                <c:pt idx="9">
                  <c:v>19.25</c:v>
                </c:pt>
                <c:pt idx="10">
                  <c:v>16.808000000000003</c:v>
                </c:pt>
                <c:pt idx="11">
                  <c:v>15.3</c:v>
                </c:pt>
                <c:pt idx="12">
                  <c:v>18.1</c:v>
                </c:pt>
                <c:pt idx="13">
                  <c:v>20.5</c:v>
                </c:pt>
                <c:pt idx="14">
                  <c:v>19.009999999999998</c:v>
                </c:pt>
                <c:pt idx="15">
                  <c:v>21.4</c:v>
                </c:pt>
                <c:pt idx="16">
                  <c:v>21.5</c:v>
                </c:pt>
                <c:pt idx="17">
                  <c:v>22.1</c:v>
                </c:pt>
                <c:pt idx="18">
                  <c:v>17.848</c:v>
                </c:pt>
                <c:pt idx="19">
                  <c:v>23.2</c:v>
                </c:pt>
                <c:pt idx="20">
                  <c:v>14.8</c:v>
                </c:pt>
                <c:pt idx="21">
                  <c:v>24.5</c:v>
                </c:pt>
              </c:numCache>
            </c:numRef>
          </c:xVal>
          <c:yVal>
            <c:numRef>
              <c:f>tarkistusotos!$M$28:$M$49</c:f>
              <c:numCache>
                <c:ptCount val="22"/>
                <c:pt idx="0">
                  <c:v>19.3</c:v>
                </c:pt>
                <c:pt idx="1">
                  <c:v>16.8</c:v>
                </c:pt>
                <c:pt idx="2">
                  <c:v>6.1499999999999995</c:v>
                </c:pt>
                <c:pt idx="3">
                  <c:v>20.5</c:v>
                </c:pt>
                <c:pt idx="4">
                  <c:v>19</c:v>
                </c:pt>
                <c:pt idx="5">
                  <c:v>18.599999999999998</c:v>
                </c:pt>
                <c:pt idx="6">
                  <c:v>16.8</c:v>
                </c:pt>
                <c:pt idx="7">
                  <c:v>17.15</c:v>
                </c:pt>
                <c:pt idx="8">
                  <c:v>21.7765</c:v>
                </c:pt>
                <c:pt idx="9">
                  <c:v>19.5</c:v>
                </c:pt>
                <c:pt idx="10">
                  <c:v>16.8625</c:v>
                </c:pt>
                <c:pt idx="11">
                  <c:v>15.25</c:v>
                </c:pt>
                <c:pt idx="12">
                  <c:v>18.55</c:v>
                </c:pt>
                <c:pt idx="13">
                  <c:v>20.700000000000003</c:v>
                </c:pt>
                <c:pt idx="14">
                  <c:v>18.8</c:v>
                </c:pt>
                <c:pt idx="15">
                  <c:v>21.55</c:v>
                </c:pt>
                <c:pt idx="16">
                  <c:v>22.5</c:v>
                </c:pt>
                <c:pt idx="17">
                  <c:v>22.6</c:v>
                </c:pt>
                <c:pt idx="18">
                  <c:v>20.299999999999997</c:v>
                </c:pt>
                <c:pt idx="19">
                  <c:v>23</c:v>
                </c:pt>
                <c:pt idx="20">
                  <c:v>14.1</c:v>
                </c:pt>
                <c:pt idx="21">
                  <c:v>24.4</c:v>
                </c:pt>
              </c:numCache>
            </c:numRef>
          </c:yVal>
          <c:smooth val="0"/>
        </c:ser>
        <c:ser>
          <c:idx val="1"/>
          <c:order val="1"/>
          <c:tx>
            <c:v>d13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tarkistusotos!$U$28:$U$49</c:f>
              <c:numCache>
                <c:ptCount val="22"/>
                <c:pt idx="0">
                  <c:v>21.7</c:v>
                </c:pt>
                <c:pt idx="1">
                  <c:v>15.4</c:v>
                </c:pt>
                <c:pt idx="2">
                  <c:v>7.2</c:v>
                </c:pt>
                <c:pt idx="3">
                  <c:v>25.8</c:v>
                </c:pt>
                <c:pt idx="4">
                  <c:v>17.7</c:v>
                </c:pt>
                <c:pt idx="5">
                  <c:v>18.7</c:v>
                </c:pt>
                <c:pt idx="6">
                  <c:v>12.4</c:v>
                </c:pt>
                <c:pt idx="7">
                  <c:v>16.3</c:v>
                </c:pt>
                <c:pt idx="8">
                  <c:v>27.2</c:v>
                </c:pt>
                <c:pt idx="9">
                  <c:v>24.2</c:v>
                </c:pt>
                <c:pt idx="10">
                  <c:v>19.4</c:v>
                </c:pt>
                <c:pt idx="11">
                  <c:v>14.1</c:v>
                </c:pt>
                <c:pt idx="12">
                  <c:v>19.8</c:v>
                </c:pt>
                <c:pt idx="13">
                  <c:v>21.3</c:v>
                </c:pt>
                <c:pt idx="14">
                  <c:v>20.7</c:v>
                </c:pt>
                <c:pt idx="15">
                  <c:v>27.9</c:v>
                </c:pt>
                <c:pt idx="16">
                  <c:v>25.2</c:v>
                </c:pt>
                <c:pt idx="17">
                  <c:v>22.3</c:v>
                </c:pt>
                <c:pt idx="18">
                  <c:v>17</c:v>
                </c:pt>
                <c:pt idx="19">
                  <c:v>23.4</c:v>
                </c:pt>
                <c:pt idx="20">
                  <c:v>10.4</c:v>
                </c:pt>
                <c:pt idx="21">
                  <c:v>31.4</c:v>
                </c:pt>
              </c:numCache>
            </c:numRef>
          </c:xVal>
          <c:yVal>
            <c:numRef>
              <c:f>tarkistusotos!$V$28:$V$49</c:f>
              <c:numCache>
                <c:ptCount val="22"/>
                <c:pt idx="0">
                  <c:v>21.7</c:v>
                </c:pt>
                <c:pt idx="1">
                  <c:v>15.4</c:v>
                </c:pt>
                <c:pt idx="2">
                  <c:v>7.2</c:v>
                </c:pt>
                <c:pt idx="3">
                  <c:v>25.8</c:v>
                </c:pt>
                <c:pt idx="4">
                  <c:v>17.7</c:v>
                </c:pt>
                <c:pt idx="5">
                  <c:v>18.7</c:v>
                </c:pt>
                <c:pt idx="6">
                  <c:v>12.4</c:v>
                </c:pt>
                <c:pt idx="7">
                  <c:v>16.5</c:v>
                </c:pt>
                <c:pt idx="8">
                  <c:v>26.8</c:v>
                </c:pt>
                <c:pt idx="9">
                  <c:v>24.3</c:v>
                </c:pt>
                <c:pt idx="10">
                  <c:v>19.4</c:v>
                </c:pt>
                <c:pt idx="11">
                  <c:v>14.2</c:v>
                </c:pt>
                <c:pt idx="12">
                  <c:v>20</c:v>
                </c:pt>
                <c:pt idx="13">
                  <c:v>21.5</c:v>
                </c:pt>
                <c:pt idx="14">
                  <c:v>20.8</c:v>
                </c:pt>
                <c:pt idx="15">
                  <c:v>27.9</c:v>
                </c:pt>
                <c:pt idx="16">
                  <c:v>25.2</c:v>
                </c:pt>
                <c:pt idx="17">
                  <c:v>22.4</c:v>
                </c:pt>
                <c:pt idx="18">
                  <c:v>17.2</c:v>
                </c:pt>
                <c:pt idx="19">
                  <c:v>23.4</c:v>
                </c:pt>
                <c:pt idx="20">
                  <c:v>10.4</c:v>
                </c:pt>
                <c:pt idx="21">
                  <c:v>31.4</c:v>
                </c:pt>
              </c:numCache>
            </c:numRef>
          </c:yVal>
          <c:smooth val="0"/>
        </c:ser>
        <c:axId val="26517140"/>
        <c:axId val="37327669"/>
      </c:scatterChart>
      <c:valAx>
        <c:axId val="2651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327669"/>
        <c:crosses val="autoZero"/>
        <c:crossBetween val="midCat"/>
        <c:dispUnits/>
      </c:valAx>
      <c:valAx>
        <c:axId val="37327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2nd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517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KU3 h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tarkistusdata!$N$3:$N$456</c:f>
              <c:numCache>
                <c:ptCount val="454"/>
                <c:pt idx="0">
                  <c:v>53</c:v>
                </c:pt>
                <c:pt idx="1">
                  <c:v>30</c:v>
                </c:pt>
                <c:pt idx="2">
                  <c:v>86</c:v>
                </c:pt>
                <c:pt idx="3">
                  <c:v>73</c:v>
                </c:pt>
                <c:pt idx="4">
                  <c:v>267</c:v>
                </c:pt>
                <c:pt idx="5">
                  <c:v>198</c:v>
                </c:pt>
                <c:pt idx="6">
                  <c:v>218</c:v>
                </c:pt>
                <c:pt idx="7">
                  <c:v>214</c:v>
                </c:pt>
                <c:pt idx="8">
                  <c:v>155</c:v>
                </c:pt>
                <c:pt idx="9">
                  <c:v>245</c:v>
                </c:pt>
                <c:pt idx="10">
                  <c:v>235</c:v>
                </c:pt>
                <c:pt idx="11">
                  <c:v>131</c:v>
                </c:pt>
                <c:pt idx="12">
                  <c:v>121</c:v>
                </c:pt>
                <c:pt idx="13">
                  <c:v>180</c:v>
                </c:pt>
                <c:pt idx="14">
                  <c:v>124</c:v>
                </c:pt>
                <c:pt idx="15">
                  <c:v>190</c:v>
                </c:pt>
                <c:pt idx="16">
                  <c:v>274</c:v>
                </c:pt>
                <c:pt idx="17">
                  <c:v>204</c:v>
                </c:pt>
                <c:pt idx="18">
                  <c:v>197</c:v>
                </c:pt>
                <c:pt idx="19">
                  <c:v>173</c:v>
                </c:pt>
                <c:pt idx="20">
                  <c:v>149</c:v>
                </c:pt>
                <c:pt idx="21">
                  <c:v>271</c:v>
                </c:pt>
                <c:pt idx="22">
                  <c:v>232</c:v>
                </c:pt>
                <c:pt idx="23">
                  <c:v>222</c:v>
                </c:pt>
                <c:pt idx="24">
                  <c:v>141</c:v>
                </c:pt>
                <c:pt idx="25">
                  <c:v>173</c:v>
                </c:pt>
                <c:pt idx="26">
                  <c:v>158</c:v>
                </c:pt>
                <c:pt idx="27">
                  <c:v>219</c:v>
                </c:pt>
                <c:pt idx="28">
                  <c:v>236</c:v>
                </c:pt>
                <c:pt idx="29">
                  <c:v>196</c:v>
                </c:pt>
                <c:pt idx="30">
                  <c:v>109</c:v>
                </c:pt>
                <c:pt idx="31">
                  <c:v>130</c:v>
                </c:pt>
                <c:pt idx="32">
                  <c:v>270</c:v>
                </c:pt>
                <c:pt idx="33">
                  <c:v>218</c:v>
                </c:pt>
                <c:pt idx="34">
                  <c:v>64</c:v>
                </c:pt>
                <c:pt idx="35">
                  <c:v>150</c:v>
                </c:pt>
                <c:pt idx="36">
                  <c:v>115</c:v>
                </c:pt>
                <c:pt idx="37">
                  <c:v>198</c:v>
                </c:pt>
                <c:pt idx="38">
                  <c:v>196</c:v>
                </c:pt>
                <c:pt idx="39">
                  <c:v>63</c:v>
                </c:pt>
                <c:pt idx="40">
                  <c:v>227</c:v>
                </c:pt>
                <c:pt idx="41">
                  <c:v>28</c:v>
                </c:pt>
                <c:pt idx="42">
                  <c:v>109</c:v>
                </c:pt>
                <c:pt idx="43">
                  <c:v>214</c:v>
                </c:pt>
                <c:pt idx="44">
                  <c:v>169</c:v>
                </c:pt>
                <c:pt idx="45">
                  <c:v>227</c:v>
                </c:pt>
                <c:pt idx="46">
                  <c:v>131</c:v>
                </c:pt>
                <c:pt idx="47">
                  <c:v>197</c:v>
                </c:pt>
                <c:pt idx="48">
                  <c:v>242</c:v>
                </c:pt>
                <c:pt idx="49">
                  <c:v>60</c:v>
                </c:pt>
                <c:pt idx="50">
                  <c:v>143</c:v>
                </c:pt>
                <c:pt idx="51">
                  <c:v>65</c:v>
                </c:pt>
                <c:pt idx="52">
                  <c:v>150</c:v>
                </c:pt>
                <c:pt idx="53">
                  <c:v>221</c:v>
                </c:pt>
                <c:pt idx="54">
                  <c:v>156</c:v>
                </c:pt>
                <c:pt idx="55">
                  <c:v>261</c:v>
                </c:pt>
                <c:pt idx="56">
                  <c:v>240</c:v>
                </c:pt>
                <c:pt idx="57">
                  <c:v>89</c:v>
                </c:pt>
                <c:pt idx="58">
                  <c:v>147</c:v>
                </c:pt>
                <c:pt idx="59">
                  <c:v>110</c:v>
                </c:pt>
                <c:pt idx="60">
                  <c:v>185</c:v>
                </c:pt>
                <c:pt idx="61">
                  <c:v>175</c:v>
                </c:pt>
                <c:pt idx="62">
                  <c:v>172</c:v>
                </c:pt>
                <c:pt idx="63">
                  <c:v>172</c:v>
                </c:pt>
                <c:pt idx="64">
                  <c:v>206</c:v>
                </c:pt>
                <c:pt idx="65">
                  <c:v>140</c:v>
                </c:pt>
                <c:pt idx="66">
                  <c:v>108</c:v>
                </c:pt>
                <c:pt idx="67">
                  <c:v>182</c:v>
                </c:pt>
                <c:pt idx="68">
                  <c:v>183</c:v>
                </c:pt>
                <c:pt idx="69">
                  <c:v>170</c:v>
                </c:pt>
                <c:pt idx="70">
                  <c:v>272</c:v>
                </c:pt>
                <c:pt idx="71">
                  <c:v>163</c:v>
                </c:pt>
                <c:pt idx="72">
                  <c:v>196</c:v>
                </c:pt>
                <c:pt idx="73">
                  <c:v>170</c:v>
                </c:pt>
                <c:pt idx="74">
                  <c:v>103</c:v>
                </c:pt>
                <c:pt idx="75">
                  <c:v>105</c:v>
                </c:pt>
                <c:pt idx="76">
                  <c:v>63</c:v>
                </c:pt>
                <c:pt idx="77">
                  <c:v>84</c:v>
                </c:pt>
                <c:pt idx="78">
                  <c:v>215</c:v>
                </c:pt>
                <c:pt idx="79">
                  <c:v>45</c:v>
                </c:pt>
                <c:pt idx="80">
                  <c:v>220</c:v>
                </c:pt>
                <c:pt idx="81">
                  <c:v>33</c:v>
                </c:pt>
                <c:pt idx="82">
                  <c:v>25</c:v>
                </c:pt>
                <c:pt idx="83">
                  <c:v>93</c:v>
                </c:pt>
                <c:pt idx="84">
                  <c:v>202</c:v>
                </c:pt>
                <c:pt idx="85">
                  <c:v>91</c:v>
                </c:pt>
                <c:pt idx="86">
                  <c:v>172</c:v>
                </c:pt>
                <c:pt idx="87">
                  <c:v>174</c:v>
                </c:pt>
                <c:pt idx="88">
                  <c:v>139</c:v>
                </c:pt>
                <c:pt idx="89">
                  <c:v>59</c:v>
                </c:pt>
                <c:pt idx="90">
                  <c:v>212</c:v>
                </c:pt>
                <c:pt idx="91">
                  <c:v>36</c:v>
                </c:pt>
                <c:pt idx="92">
                  <c:v>50</c:v>
                </c:pt>
                <c:pt idx="93">
                  <c:v>72</c:v>
                </c:pt>
                <c:pt idx="94">
                  <c:v>79</c:v>
                </c:pt>
                <c:pt idx="95">
                  <c:v>38</c:v>
                </c:pt>
                <c:pt idx="96">
                  <c:v>208</c:v>
                </c:pt>
                <c:pt idx="97">
                  <c:v>242</c:v>
                </c:pt>
                <c:pt idx="98">
                  <c:v>139</c:v>
                </c:pt>
                <c:pt idx="99">
                  <c:v>46</c:v>
                </c:pt>
                <c:pt idx="100">
                  <c:v>99</c:v>
                </c:pt>
                <c:pt idx="101">
                  <c:v>42</c:v>
                </c:pt>
                <c:pt idx="102">
                  <c:v>82</c:v>
                </c:pt>
                <c:pt idx="103">
                  <c:v>195</c:v>
                </c:pt>
                <c:pt idx="104">
                  <c:v>217</c:v>
                </c:pt>
                <c:pt idx="105">
                  <c:v>118</c:v>
                </c:pt>
                <c:pt idx="106">
                  <c:v>108</c:v>
                </c:pt>
                <c:pt idx="107">
                  <c:v>101</c:v>
                </c:pt>
                <c:pt idx="108">
                  <c:v>33</c:v>
                </c:pt>
                <c:pt idx="109">
                  <c:v>187</c:v>
                </c:pt>
                <c:pt idx="110">
                  <c:v>125</c:v>
                </c:pt>
                <c:pt idx="111">
                  <c:v>37</c:v>
                </c:pt>
                <c:pt idx="112">
                  <c:v>85</c:v>
                </c:pt>
                <c:pt idx="113">
                  <c:v>59</c:v>
                </c:pt>
                <c:pt idx="114">
                  <c:v>37</c:v>
                </c:pt>
                <c:pt idx="115">
                  <c:v>67</c:v>
                </c:pt>
                <c:pt idx="116">
                  <c:v>91</c:v>
                </c:pt>
                <c:pt idx="117">
                  <c:v>34</c:v>
                </c:pt>
                <c:pt idx="118">
                  <c:v>78</c:v>
                </c:pt>
                <c:pt idx="119">
                  <c:v>80</c:v>
                </c:pt>
                <c:pt idx="120">
                  <c:v>62</c:v>
                </c:pt>
                <c:pt idx="121">
                  <c:v>84</c:v>
                </c:pt>
                <c:pt idx="122">
                  <c:v>94</c:v>
                </c:pt>
                <c:pt idx="123">
                  <c:v>73</c:v>
                </c:pt>
                <c:pt idx="124">
                  <c:v>132</c:v>
                </c:pt>
                <c:pt idx="125">
                  <c:v>36</c:v>
                </c:pt>
                <c:pt idx="126">
                  <c:v>33</c:v>
                </c:pt>
                <c:pt idx="127">
                  <c:v>34</c:v>
                </c:pt>
                <c:pt idx="128">
                  <c:v>39</c:v>
                </c:pt>
                <c:pt idx="129">
                  <c:v>32</c:v>
                </c:pt>
                <c:pt idx="130">
                  <c:v>45</c:v>
                </c:pt>
                <c:pt idx="131">
                  <c:v>82</c:v>
                </c:pt>
                <c:pt idx="132">
                  <c:v>90</c:v>
                </c:pt>
                <c:pt idx="133">
                  <c:v>60</c:v>
                </c:pt>
                <c:pt idx="134">
                  <c:v>50</c:v>
                </c:pt>
                <c:pt idx="135">
                  <c:v>56</c:v>
                </c:pt>
                <c:pt idx="136">
                  <c:v>60</c:v>
                </c:pt>
                <c:pt idx="137">
                  <c:v>71</c:v>
                </c:pt>
                <c:pt idx="138">
                  <c:v>40</c:v>
                </c:pt>
                <c:pt idx="139">
                  <c:v>219</c:v>
                </c:pt>
                <c:pt idx="140">
                  <c:v>129</c:v>
                </c:pt>
                <c:pt idx="141">
                  <c:v>213</c:v>
                </c:pt>
                <c:pt idx="142">
                  <c:v>257</c:v>
                </c:pt>
                <c:pt idx="143">
                  <c:v>258</c:v>
                </c:pt>
                <c:pt idx="144">
                  <c:v>94</c:v>
                </c:pt>
                <c:pt idx="145">
                  <c:v>266</c:v>
                </c:pt>
                <c:pt idx="146">
                  <c:v>151</c:v>
                </c:pt>
                <c:pt idx="147">
                  <c:v>150</c:v>
                </c:pt>
                <c:pt idx="148">
                  <c:v>161</c:v>
                </c:pt>
                <c:pt idx="149">
                  <c:v>32</c:v>
                </c:pt>
                <c:pt idx="150">
                  <c:v>241</c:v>
                </c:pt>
                <c:pt idx="151">
                  <c:v>177</c:v>
                </c:pt>
                <c:pt idx="152">
                  <c:v>99</c:v>
                </c:pt>
                <c:pt idx="153">
                  <c:v>204</c:v>
                </c:pt>
                <c:pt idx="154">
                  <c:v>126</c:v>
                </c:pt>
                <c:pt idx="155">
                  <c:v>148</c:v>
                </c:pt>
                <c:pt idx="156">
                  <c:v>156</c:v>
                </c:pt>
                <c:pt idx="157">
                  <c:v>227</c:v>
                </c:pt>
                <c:pt idx="158">
                  <c:v>122</c:v>
                </c:pt>
                <c:pt idx="159">
                  <c:v>85</c:v>
                </c:pt>
                <c:pt idx="160">
                  <c:v>155</c:v>
                </c:pt>
                <c:pt idx="161">
                  <c:v>187</c:v>
                </c:pt>
                <c:pt idx="162">
                  <c:v>176</c:v>
                </c:pt>
                <c:pt idx="163">
                  <c:v>109</c:v>
                </c:pt>
                <c:pt idx="164">
                  <c:v>150</c:v>
                </c:pt>
                <c:pt idx="165">
                  <c:v>70</c:v>
                </c:pt>
                <c:pt idx="166">
                  <c:v>110</c:v>
                </c:pt>
                <c:pt idx="167">
                  <c:v>142</c:v>
                </c:pt>
                <c:pt idx="168">
                  <c:v>84</c:v>
                </c:pt>
                <c:pt idx="169">
                  <c:v>110</c:v>
                </c:pt>
                <c:pt idx="170">
                  <c:v>197</c:v>
                </c:pt>
                <c:pt idx="171">
                  <c:v>39</c:v>
                </c:pt>
                <c:pt idx="172">
                  <c:v>52</c:v>
                </c:pt>
                <c:pt idx="173">
                  <c:v>211</c:v>
                </c:pt>
                <c:pt idx="174">
                  <c:v>44</c:v>
                </c:pt>
                <c:pt idx="175">
                  <c:v>75</c:v>
                </c:pt>
                <c:pt idx="176">
                  <c:v>168</c:v>
                </c:pt>
                <c:pt idx="177">
                  <c:v>103</c:v>
                </c:pt>
                <c:pt idx="178">
                  <c:v>247</c:v>
                </c:pt>
                <c:pt idx="179">
                  <c:v>220</c:v>
                </c:pt>
                <c:pt idx="180">
                  <c:v>246</c:v>
                </c:pt>
                <c:pt idx="181">
                  <c:v>97</c:v>
                </c:pt>
                <c:pt idx="182">
                  <c:v>85</c:v>
                </c:pt>
                <c:pt idx="183">
                  <c:v>26</c:v>
                </c:pt>
                <c:pt idx="184">
                  <c:v>98</c:v>
                </c:pt>
                <c:pt idx="185">
                  <c:v>63</c:v>
                </c:pt>
                <c:pt idx="186">
                  <c:v>60</c:v>
                </c:pt>
                <c:pt idx="187">
                  <c:v>188</c:v>
                </c:pt>
                <c:pt idx="188">
                  <c:v>205</c:v>
                </c:pt>
                <c:pt idx="189">
                  <c:v>124</c:v>
                </c:pt>
                <c:pt idx="190">
                  <c:v>195</c:v>
                </c:pt>
                <c:pt idx="191">
                  <c:v>104</c:v>
                </c:pt>
                <c:pt idx="192">
                  <c:v>74</c:v>
                </c:pt>
                <c:pt idx="193">
                  <c:v>89</c:v>
                </c:pt>
                <c:pt idx="194">
                  <c:v>84</c:v>
                </c:pt>
                <c:pt idx="195">
                  <c:v>175</c:v>
                </c:pt>
                <c:pt idx="196">
                  <c:v>110</c:v>
                </c:pt>
                <c:pt idx="197">
                  <c:v>59</c:v>
                </c:pt>
                <c:pt idx="198">
                  <c:v>202</c:v>
                </c:pt>
                <c:pt idx="199">
                  <c:v>161</c:v>
                </c:pt>
                <c:pt idx="200">
                  <c:v>182</c:v>
                </c:pt>
                <c:pt idx="201">
                  <c:v>119</c:v>
                </c:pt>
                <c:pt idx="202">
                  <c:v>33</c:v>
                </c:pt>
                <c:pt idx="203">
                  <c:v>150</c:v>
                </c:pt>
                <c:pt idx="204">
                  <c:v>132</c:v>
                </c:pt>
                <c:pt idx="205">
                  <c:v>130</c:v>
                </c:pt>
                <c:pt idx="206">
                  <c:v>168</c:v>
                </c:pt>
                <c:pt idx="207">
                  <c:v>128</c:v>
                </c:pt>
                <c:pt idx="208">
                  <c:v>180</c:v>
                </c:pt>
                <c:pt idx="209">
                  <c:v>216</c:v>
                </c:pt>
                <c:pt idx="210">
                  <c:v>132</c:v>
                </c:pt>
                <c:pt idx="211">
                  <c:v>196</c:v>
                </c:pt>
                <c:pt idx="212">
                  <c:v>192</c:v>
                </c:pt>
                <c:pt idx="213">
                  <c:v>110</c:v>
                </c:pt>
                <c:pt idx="214">
                  <c:v>77</c:v>
                </c:pt>
                <c:pt idx="215">
                  <c:v>83</c:v>
                </c:pt>
                <c:pt idx="216">
                  <c:v>65</c:v>
                </c:pt>
                <c:pt idx="217">
                  <c:v>73</c:v>
                </c:pt>
                <c:pt idx="218">
                  <c:v>66</c:v>
                </c:pt>
                <c:pt idx="219">
                  <c:v>123</c:v>
                </c:pt>
                <c:pt idx="220">
                  <c:v>120</c:v>
                </c:pt>
                <c:pt idx="221">
                  <c:v>105</c:v>
                </c:pt>
                <c:pt idx="222">
                  <c:v>44</c:v>
                </c:pt>
                <c:pt idx="223">
                  <c:v>39</c:v>
                </c:pt>
                <c:pt idx="224">
                  <c:v>151</c:v>
                </c:pt>
                <c:pt idx="225">
                  <c:v>189</c:v>
                </c:pt>
                <c:pt idx="226">
                  <c:v>50</c:v>
                </c:pt>
                <c:pt idx="227">
                  <c:v>84</c:v>
                </c:pt>
                <c:pt idx="228">
                  <c:v>279</c:v>
                </c:pt>
                <c:pt idx="229">
                  <c:v>144</c:v>
                </c:pt>
                <c:pt idx="230">
                  <c:v>47</c:v>
                </c:pt>
                <c:pt idx="231">
                  <c:v>173</c:v>
                </c:pt>
                <c:pt idx="232">
                  <c:v>36</c:v>
                </c:pt>
                <c:pt idx="233">
                  <c:v>207</c:v>
                </c:pt>
                <c:pt idx="234">
                  <c:v>251</c:v>
                </c:pt>
                <c:pt idx="235">
                  <c:v>167</c:v>
                </c:pt>
                <c:pt idx="236">
                  <c:v>59</c:v>
                </c:pt>
                <c:pt idx="237">
                  <c:v>186</c:v>
                </c:pt>
                <c:pt idx="238">
                  <c:v>130</c:v>
                </c:pt>
                <c:pt idx="239">
                  <c:v>213</c:v>
                </c:pt>
                <c:pt idx="240">
                  <c:v>199</c:v>
                </c:pt>
                <c:pt idx="241">
                  <c:v>169</c:v>
                </c:pt>
                <c:pt idx="242">
                  <c:v>159</c:v>
                </c:pt>
                <c:pt idx="243">
                  <c:v>179</c:v>
                </c:pt>
                <c:pt idx="244">
                  <c:v>114</c:v>
                </c:pt>
                <c:pt idx="245">
                  <c:v>218</c:v>
                </c:pt>
                <c:pt idx="246">
                  <c:v>136</c:v>
                </c:pt>
                <c:pt idx="247">
                  <c:v>210</c:v>
                </c:pt>
                <c:pt idx="248">
                  <c:v>96</c:v>
                </c:pt>
                <c:pt idx="249">
                  <c:v>223</c:v>
                </c:pt>
                <c:pt idx="250">
                  <c:v>146</c:v>
                </c:pt>
                <c:pt idx="251">
                  <c:v>88</c:v>
                </c:pt>
                <c:pt idx="252">
                  <c:v>249</c:v>
                </c:pt>
                <c:pt idx="253">
                  <c:v>103</c:v>
                </c:pt>
                <c:pt idx="254">
                  <c:v>212</c:v>
                </c:pt>
                <c:pt idx="255">
                  <c:v>100</c:v>
                </c:pt>
                <c:pt idx="256">
                  <c:v>263</c:v>
                </c:pt>
                <c:pt idx="257">
                  <c:v>96</c:v>
                </c:pt>
                <c:pt idx="258">
                  <c:v>204</c:v>
                </c:pt>
                <c:pt idx="259">
                  <c:v>177</c:v>
                </c:pt>
                <c:pt idx="260">
                  <c:v>172</c:v>
                </c:pt>
                <c:pt idx="261">
                  <c:v>97</c:v>
                </c:pt>
                <c:pt idx="262">
                  <c:v>159</c:v>
                </c:pt>
                <c:pt idx="263">
                  <c:v>198</c:v>
                </c:pt>
                <c:pt idx="264">
                  <c:v>125</c:v>
                </c:pt>
                <c:pt idx="265">
                  <c:v>145</c:v>
                </c:pt>
                <c:pt idx="266">
                  <c:v>136</c:v>
                </c:pt>
                <c:pt idx="267">
                  <c:v>239</c:v>
                </c:pt>
                <c:pt idx="268">
                  <c:v>143</c:v>
                </c:pt>
                <c:pt idx="269">
                  <c:v>80</c:v>
                </c:pt>
                <c:pt idx="270">
                  <c:v>116</c:v>
                </c:pt>
                <c:pt idx="271">
                  <c:v>116</c:v>
                </c:pt>
                <c:pt idx="272">
                  <c:v>128</c:v>
                </c:pt>
                <c:pt idx="273">
                  <c:v>250</c:v>
                </c:pt>
                <c:pt idx="274">
                  <c:v>208</c:v>
                </c:pt>
                <c:pt idx="275">
                  <c:v>116</c:v>
                </c:pt>
                <c:pt idx="276">
                  <c:v>79</c:v>
                </c:pt>
                <c:pt idx="277">
                  <c:v>135</c:v>
                </c:pt>
                <c:pt idx="278">
                  <c:v>208</c:v>
                </c:pt>
                <c:pt idx="279">
                  <c:v>189</c:v>
                </c:pt>
                <c:pt idx="280">
                  <c:v>136</c:v>
                </c:pt>
                <c:pt idx="281">
                  <c:v>142</c:v>
                </c:pt>
                <c:pt idx="282">
                  <c:v>85</c:v>
                </c:pt>
                <c:pt idx="283">
                  <c:v>64</c:v>
                </c:pt>
                <c:pt idx="284">
                  <c:v>54</c:v>
                </c:pt>
                <c:pt idx="285">
                  <c:v>85</c:v>
                </c:pt>
                <c:pt idx="286">
                  <c:v>35</c:v>
                </c:pt>
                <c:pt idx="287">
                  <c:v>173</c:v>
                </c:pt>
                <c:pt idx="288">
                  <c:v>73</c:v>
                </c:pt>
                <c:pt idx="289">
                  <c:v>138</c:v>
                </c:pt>
                <c:pt idx="290">
                  <c:v>63</c:v>
                </c:pt>
                <c:pt idx="291">
                  <c:v>42</c:v>
                </c:pt>
                <c:pt idx="292">
                  <c:v>105</c:v>
                </c:pt>
                <c:pt idx="293">
                  <c:v>195</c:v>
                </c:pt>
                <c:pt idx="294">
                  <c:v>34</c:v>
                </c:pt>
                <c:pt idx="295">
                  <c:v>50</c:v>
                </c:pt>
                <c:pt idx="296">
                  <c:v>84</c:v>
                </c:pt>
                <c:pt idx="297">
                  <c:v>80</c:v>
                </c:pt>
                <c:pt idx="298">
                  <c:v>103</c:v>
                </c:pt>
                <c:pt idx="299">
                  <c:v>72</c:v>
                </c:pt>
                <c:pt idx="300">
                  <c:v>212</c:v>
                </c:pt>
                <c:pt idx="301">
                  <c:v>40</c:v>
                </c:pt>
                <c:pt idx="302">
                  <c:v>54</c:v>
                </c:pt>
                <c:pt idx="303">
                  <c:v>52</c:v>
                </c:pt>
                <c:pt idx="304">
                  <c:v>36</c:v>
                </c:pt>
                <c:pt idx="305">
                  <c:v>79</c:v>
                </c:pt>
                <c:pt idx="306">
                  <c:v>72</c:v>
                </c:pt>
                <c:pt idx="307">
                  <c:v>272</c:v>
                </c:pt>
                <c:pt idx="308">
                  <c:v>60</c:v>
                </c:pt>
                <c:pt idx="309">
                  <c:v>194</c:v>
                </c:pt>
                <c:pt idx="310">
                  <c:v>42</c:v>
                </c:pt>
                <c:pt idx="311">
                  <c:v>83</c:v>
                </c:pt>
                <c:pt idx="312">
                  <c:v>125</c:v>
                </c:pt>
                <c:pt idx="313">
                  <c:v>217</c:v>
                </c:pt>
                <c:pt idx="314">
                  <c:v>223</c:v>
                </c:pt>
                <c:pt idx="315">
                  <c:v>206</c:v>
                </c:pt>
                <c:pt idx="316">
                  <c:v>252</c:v>
                </c:pt>
                <c:pt idx="317">
                  <c:v>163</c:v>
                </c:pt>
                <c:pt idx="318">
                  <c:v>34</c:v>
                </c:pt>
                <c:pt idx="319">
                  <c:v>59</c:v>
                </c:pt>
                <c:pt idx="320">
                  <c:v>164</c:v>
                </c:pt>
                <c:pt idx="321">
                  <c:v>139</c:v>
                </c:pt>
                <c:pt idx="322">
                  <c:v>211</c:v>
                </c:pt>
                <c:pt idx="323">
                  <c:v>182</c:v>
                </c:pt>
                <c:pt idx="324">
                  <c:v>167</c:v>
                </c:pt>
                <c:pt idx="325">
                  <c:v>130</c:v>
                </c:pt>
                <c:pt idx="326">
                  <c:v>28</c:v>
                </c:pt>
                <c:pt idx="327">
                  <c:v>175</c:v>
                </c:pt>
                <c:pt idx="328">
                  <c:v>124</c:v>
                </c:pt>
                <c:pt idx="329">
                  <c:v>166</c:v>
                </c:pt>
                <c:pt idx="330">
                  <c:v>159</c:v>
                </c:pt>
                <c:pt idx="331">
                  <c:v>159</c:v>
                </c:pt>
                <c:pt idx="332">
                  <c:v>117</c:v>
                </c:pt>
                <c:pt idx="333">
                  <c:v>81</c:v>
                </c:pt>
                <c:pt idx="334">
                  <c:v>250</c:v>
                </c:pt>
                <c:pt idx="335">
                  <c:v>165</c:v>
                </c:pt>
                <c:pt idx="336">
                  <c:v>190</c:v>
                </c:pt>
                <c:pt idx="337">
                  <c:v>104</c:v>
                </c:pt>
                <c:pt idx="338">
                  <c:v>194</c:v>
                </c:pt>
                <c:pt idx="339">
                  <c:v>217</c:v>
                </c:pt>
                <c:pt idx="340">
                  <c:v>282</c:v>
                </c:pt>
                <c:pt idx="341">
                  <c:v>80</c:v>
                </c:pt>
                <c:pt idx="342">
                  <c:v>112</c:v>
                </c:pt>
                <c:pt idx="343">
                  <c:v>290</c:v>
                </c:pt>
                <c:pt idx="344">
                  <c:v>151</c:v>
                </c:pt>
                <c:pt idx="345">
                  <c:v>253</c:v>
                </c:pt>
                <c:pt idx="346">
                  <c:v>166</c:v>
                </c:pt>
                <c:pt idx="347">
                  <c:v>70</c:v>
                </c:pt>
                <c:pt idx="348">
                  <c:v>156</c:v>
                </c:pt>
                <c:pt idx="349">
                  <c:v>115</c:v>
                </c:pt>
                <c:pt idx="350">
                  <c:v>158</c:v>
                </c:pt>
                <c:pt idx="351">
                  <c:v>276</c:v>
                </c:pt>
                <c:pt idx="352">
                  <c:v>112</c:v>
                </c:pt>
                <c:pt idx="353">
                  <c:v>135</c:v>
                </c:pt>
                <c:pt idx="354">
                  <c:v>255</c:v>
                </c:pt>
                <c:pt idx="355">
                  <c:v>65</c:v>
                </c:pt>
                <c:pt idx="356">
                  <c:v>154</c:v>
                </c:pt>
                <c:pt idx="357">
                  <c:v>112</c:v>
                </c:pt>
                <c:pt idx="358">
                  <c:v>233</c:v>
                </c:pt>
                <c:pt idx="359">
                  <c:v>222</c:v>
                </c:pt>
                <c:pt idx="360">
                  <c:v>190</c:v>
                </c:pt>
                <c:pt idx="361">
                  <c:v>42</c:v>
                </c:pt>
                <c:pt idx="362">
                  <c:v>187</c:v>
                </c:pt>
                <c:pt idx="363">
                  <c:v>189</c:v>
                </c:pt>
                <c:pt idx="364">
                  <c:v>115</c:v>
                </c:pt>
                <c:pt idx="365">
                  <c:v>30</c:v>
                </c:pt>
                <c:pt idx="366">
                  <c:v>262</c:v>
                </c:pt>
                <c:pt idx="367">
                  <c:v>148</c:v>
                </c:pt>
                <c:pt idx="368">
                  <c:v>72</c:v>
                </c:pt>
                <c:pt idx="369">
                  <c:v>60</c:v>
                </c:pt>
                <c:pt idx="370">
                  <c:v>52</c:v>
                </c:pt>
                <c:pt idx="371">
                  <c:v>67</c:v>
                </c:pt>
                <c:pt idx="372">
                  <c:v>143</c:v>
                </c:pt>
                <c:pt idx="373">
                  <c:v>44</c:v>
                </c:pt>
                <c:pt idx="374">
                  <c:v>92</c:v>
                </c:pt>
                <c:pt idx="375">
                  <c:v>237</c:v>
                </c:pt>
                <c:pt idx="376">
                  <c:v>43</c:v>
                </c:pt>
                <c:pt idx="377">
                  <c:v>141</c:v>
                </c:pt>
                <c:pt idx="378">
                  <c:v>63</c:v>
                </c:pt>
                <c:pt idx="379">
                  <c:v>170</c:v>
                </c:pt>
                <c:pt idx="380">
                  <c:v>56</c:v>
                </c:pt>
                <c:pt idx="381">
                  <c:v>243</c:v>
                </c:pt>
                <c:pt idx="382">
                  <c:v>67</c:v>
                </c:pt>
                <c:pt idx="383">
                  <c:v>193</c:v>
                </c:pt>
                <c:pt idx="384">
                  <c:v>84</c:v>
                </c:pt>
                <c:pt idx="385">
                  <c:v>42</c:v>
                </c:pt>
                <c:pt idx="386">
                  <c:v>155</c:v>
                </c:pt>
                <c:pt idx="387">
                  <c:v>252</c:v>
                </c:pt>
                <c:pt idx="388">
                  <c:v>188</c:v>
                </c:pt>
                <c:pt idx="389">
                  <c:v>201</c:v>
                </c:pt>
                <c:pt idx="390">
                  <c:v>199</c:v>
                </c:pt>
                <c:pt idx="391">
                  <c:v>172</c:v>
                </c:pt>
                <c:pt idx="392">
                  <c:v>214</c:v>
                </c:pt>
                <c:pt idx="393">
                  <c:v>153</c:v>
                </c:pt>
                <c:pt idx="394">
                  <c:v>226</c:v>
                </c:pt>
                <c:pt idx="395">
                  <c:v>183</c:v>
                </c:pt>
                <c:pt idx="396">
                  <c:v>74</c:v>
                </c:pt>
                <c:pt idx="397">
                  <c:v>254</c:v>
                </c:pt>
                <c:pt idx="398">
                  <c:v>177</c:v>
                </c:pt>
                <c:pt idx="399">
                  <c:v>113</c:v>
                </c:pt>
                <c:pt idx="400">
                  <c:v>181</c:v>
                </c:pt>
                <c:pt idx="401">
                  <c:v>236</c:v>
                </c:pt>
                <c:pt idx="402">
                  <c:v>276</c:v>
                </c:pt>
                <c:pt idx="403">
                  <c:v>155</c:v>
                </c:pt>
                <c:pt idx="404">
                  <c:v>185</c:v>
                </c:pt>
                <c:pt idx="405">
                  <c:v>155</c:v>
                </c:pt>
                <c:pt idx="406">
                  <c:v>128</c:v>
                </c:pt>
                <c:pt idx="407">
                  <c:v>213</c:v>
                </c:pt>
                <c:pt idx="408">
                  <c:v>170</c:v>
                </c:pt>
                <c:pt idx="409">
                  <c:v>263</c:v>
                </c:pt>
                <c:pt idx="410">
                  <c:v>209</c:v>
                </c:pt>
                <c:pt idx="411">
                  <c:v>282</c:v>
                </c:pt>
                <c:pt idx="412">
                  <c:v>40</c:v>
                </c:pt>
                <c:pt idx="413">
                  <c:v>170</c:v>
                </c:pt>
                <c:pt idx="414">
                  <c:v>51</c:v>
                </c:pt>
                <c:pt idx="415">
                  <c:v>160</c:v>
                </c:pt>
                <c:pt idx="416">
                  <c:v>85</c:v>
                </c:pt>
                <c:pt idx="417">
                  <c:v>81</c:v>
                </c:pt>
                <c:pt idx="418">
                  <c:v>61</c:v>
                </c:pt>
                <c:pt idx="419">
                  <c:v>43</c:v>
                </c:pt>
                <c:pt idx="420">
                  <c:v>59</c:v>
                </c:pt>
                <c:pt idx="421">
                  <c:v>83</c:v>
                </c:pt>
                <c:pt idx="422">
                  <c:v>112</c:v>
                </c:pt>
                <c:pt idx="423">
                  <c:v>123</c:v>
                </c:pt>
                <c:pt idx="424">
                  <c:v>34</c:v>
                </c:pt>
                <c:pt idx="425">
                  <c:v>113</c:v>
                </c:pt>
                <c:pt idx="426">
                  <c:v>104</c:v>
                </c:pt>
                <c:pt idx="427">
                  <c:v>45</c:v>
                </c:pt>
                <c:pt idx="428">
                  <c:v>57</c:v>
                </c:pt>
                <c:pt idx="429">
                  <c:v>71</c:v>
                </c:pt>
                <c:pt idx="430">
                  <c:v>68</c:v>
                </c:pt>
                <c:pt idx="431">
                  <c:v>210</c:v>
                </c:pt>
                <c:pt idx="432">
                  <c:v>190</c:v>
                </c:pt>
                <c:pt idx="433">
                  <c:v>59</c:v>
                </c:pt>
                <c:pt idx="434">
                  <c:v>107</c:v>
                </c:pt>
                <c:pt idx="435">
                  <c:v>128</c:v>
                </c:pt>
                <c:pt idx="436">
                  <c:v>104</c:v>
                </c:pt>
                <c:pt idx="437">
                  <c:v>56</c:v>
                </c:pt>
                <c:pt idx="438">
                  <c:v>145</c:v>
                </c:pt>
                <c:pt idx="439">
                  <c:v>43</c:v>
                </c:pt>
                <c:pt idx="440">
                  <c:v>122</c:v>
                </c:pt>
                <c:pt idx="441">
                  <c:v>55</c:v>
                </c:pt>
                <c:pt idx="442">
                  <c:v>48</c:v>
                </c:pt>
                <c:pt idx="443">
                  <c:v>53</c:v>
                </c:pt>
                <c:pt idx="444">
                  <c:v>54</c:v>
                </c:pt>
                <c:pt idx="445">
                  <c:v>165</c:v>
                </c:pt>
                <c:pt idx="446">
                  <c:v>195</c:v>
                </c:pt>
                <c:pt idx="447">
                  <c:v>215</c:v>
                </c:pt>
                <c:pt idx="448">
                  <c:v>99</c:v>
                </c:pt>
                <c:pt idx="449">
                  <c:v>160</c:v>
                </c:pt>
                <c:pt idx="450">
                  <c:v>138</c:v>
                </c:pt>
                <c:pt idx="451">
                  <c:v>173</c:v>
                </c:pt>
                <c:pt idx="452">
                  <c:v>230</c:v>
                </c:pt>
                <c:pt idx="453">
                  <c:v>165</c:v>
                </c:pt>
              </c:numCache>
            </c:numRef>
          </c:xVal>
          <c:yVal>
            <c:numRef>
              <c:f>tarkistusdata!$T$3:$T$456</c:f>
              <c:numCache>
                <c:ptCount val="454"/>
                <c:pt idx="0">
                  <c:v>6.05</c:v>
                </c:pt>
                <c:pt idx="1">
                  <c:v>2.625</c:v>
                </c:pt>
                <c:pt idx="2">
                  <c:v>7.25</c:v>
                </c:pt>
                <c:pt idx="3">
                  <c:v>7.8</c:v>
                </c:pt>
                <c:pt idx="4">
                  <c:v>18.75</c:v>
                </c:pt>
                <c:pt idx="5">
                  <c:v>16.25</c:v>
                </c:pt>
                <c:pt idx="6">
                  <c:v>22</c:v>
                </c:pt>
                <c:pt idx="7">
                  <c:v>19.3</c:v>
                </c:pt>
                <c:pt idx="8">
                  <c:v>15.65</c:v>
                </c:pt>
                <c:pt idx="9">
                  <c:v>19.3</c:v>
                </c:pt>
                <c:pt idx="10">
                  <c:v>19.7</c:v>
                </c:pt>
                <c:pt idx="11">
                  <c:v>16.4</c:v>
                </c:pt>
                <c:pt idx="12">
                  <c:v>12.7</c:v>
                </c:pt>
                <c:pt idx="13">
                  <c:v>18.4</c:v>
                </c:pt>
                <c:pt idx="14">
                  <c:v>13.1</c:v>
                </c:pt>
                <c:pt idx="15">
                  <c:v>16.8</c:v>
                </c:pt>
                <c:pt idx="16">
                  <c:v>20.05</c:v>
                </c:pt>
                <c:pt idx="17">
                  <c:v>18.088</c:v>
                </c:pt>
                <c:pt idx="18">
                  <c:v>19.646</c:v>
                </c:pt>
                <c:pt idx="19">
                  <c:v>17.25</c:v>
                </c:pt>
                <c:pt idx="20">
                  <c:v>18</c:v>
                </c:pt>
                <c:pt idx="21">
                  <c:v>21</c:v>
                </c:pt>
                <c:pt idx="22">
                  <c:v>20.1</c:v>
                </c:pt>
                <c:pt idx="23">
                  <c:v>19.8</c:v>
                </c:pt>
                <c:pt idx="24">
                  <c:v>16.75</c:v>
                </c:pt>
                <c:pt idx="25">
                  <c:v>18.7</c:v>
                </c:pt>
                <c:pt idx="26">
                  <c:v>16.25</c:v>
                </c:pt>
                <c:pt idx="27">
                  <c:v>20.6</c:v>
                </c:pt>
                <c:pt idx="28">
                  <c:v>22.15</c:v>
                </c:pt>
                <c:pt idx="29">
                  <c:v>18.3</c:v>
                </c:pt>
                <c:pt idx="30">
                  <c:v>10.35</c:v>
                </c:pt>
                <c:pt idx="31">
                  <c:v>15.8</c:v>
                </c:pt>
                <c:pt idx="32">
                  <c:v>20.3</c:v>
                </c:pt>
                <c:pt idx="33">
                  <c:v>20.8</c:v>
                </c:pt>
                <c:pt idx="34">
                  <c:v>5.75</c:v>
                </c:pt>
                <c:pt idx="35">
                  <c:v>15.55</c:v>
                </c:pt>
                <c:pt idx="36">
                  <c:v>12.6</c:v>
                </c:pt>
                <c:pt idx="37">
                  <c:v>18.1</c:v>
                </c:pt>
                <c:pt idx="38">
                  <c:v>20.75</c:v>
                </c:pt>
                <c:pt idx="39">
                  <c:v>3.9375</c:v>
                </c:pt>
                <c:pt idx="40">
                  <c:v>21.5</c:v>
                </c:pt>
                <c:pt idx="41">
                  <c:v>2.5625</c:v>
                </c:pt>
                <c:pt idx="42">
                  <c:v>12.925</c:v>
                </c:pt>
                <c:pt idx="43">
                  <c:v>20.3</c:v>
                </c:pt>
                <c:pt idx="44">
                  <c:v>16.4</c:v>
                </c:pt>
                <c:pt idx="45">
                  <c:v>19.5</c:v>
                </c:pt>
                <c:pt idx="46">
                  <c:v>15.1</c:v>
                </c:pt>
                <c:pt idx="47">
                  <c:v>19.75</c:v>
                </c:pt>
                <c:pt idx="48">
                  <c:v>21.35</c:v>
                </c:pt>
                <c:pt idx="49">
                  <c:v>8.25</c:v>
                </c:pt>
                <c:pt idx="50">
                  <c:v>13.925</c:v>
                </c:pt>
                <c:pt idx="51">
                  <c:v>6.35</c:v>
                </c:pt>
                <c:pt idx="52">
                  <c:v>15.9</c:v>
                </c:pt>
                <c:pt idx="53">
                  <c:v>19</c:v>
                </c:pt>
                <c:pt idx="54">
                  <c:v>18.05</c:v>
                </c:pt>
                <c:pt idx="55">
                  <c:v>20.5</c:v>
                </c:pt>
                <c:pt idx="56">
                  <c:v>20.6</c:v>
                </c:pt>
                <c:pt idx="57">
                  <c:v>11.425</c:v>
                </c:pt>
                <c:pt idx="58">
                  <c:v>16.2</c:v>
                </c:pt>
                <c:pt idx="59">
                  <c:v>12.375</c:v>
                </c:pt>
                <c:pt idx="60">
                  <c:v>18.395999999999997</c:v>
                </c:pt>
                <c:pt idx="61">
                  <c:v>18.85</c:v>
                </c:pt>
                <c:pt idx="62">
                  <c:v>17.5</c:v>
                </c:pt>
                <c:pt idx="63">
                  <c:v>19.1525</c:v>
                </c:pt>
                <c:pt idx="64">
                  <c:v>21.04</c:v>
                </c:pt>
                <c:pt idx="65">
                  <c:v>15.5</c:v>
                </c:pt>
                <c:pt idx="66">
                  <c:v>13.05</c:v>
                </c:pt>
                <c:pt idx="67">
                  <c:v>19.141333333333336</c:v>
                </c:pt>
                <c:pt idx="68">
                  <c:v>21.5825</c:v>
                </c:pt>
                <c:pt idx="69">
                  <c:v>20.1</c:v>
                </c:pt>
                <c:pt idx="70">
                  <c:v>21.45</c:v>
                </c:pt>
                <c:pt idx="71">
                  <c:v>17.2</c:v>
                </c:pt>
                <c:pt idx="72">
                  <c:v>19.5</c:v>
                </c:pt>
                <c:pt idx="73">
                  <c:v>17.9</c:v>
                </c:pt>
                <c:pt idx="74">
                  <c:v>11.05</c:v>
                </c:pt>
                <c:pt idx="75">
                  <c:v>11.175</c:v>
                </c:pt>
                <c:pt idx="76">
                  <c:v>6.6</c:v>
                </c:pt>
                <c:pt idx="77">
                  <c:v>8.025</c:v>
                </c:pt>
                <c:pt idx="78">
                  <c:v>18.55</c:v>
                </c:pt>
                <c:pt idx="79">
                  <c:v>4.9375</c:v>
                </c:pt>
                <c:pt idx="80">
                  <c:v>18.525</c:v>
                </c:pt>
                <c:pt idx="81">
                  <c:v>2.825</c:v>
                </c:pt>
                <c:pt idx="82">
                  <c:v>2.375</c:v>
                </c:pt>
                <c:pt idx="83">
                  <c:v>10.175</c:v>
                </c:pt>
                <c:pt idx="84">
                  <c:v>18.2</c:v>
                </c:pt>
                <c:pt idx="85">
                  <c:v>6.975</c:v>
                </c:pt>
                <c:pt idx="86">
                  <c:v>15.05</c:v>
                </c:pt>
                <c:pt idx="87">
                  <c:v>18.75</c:v>
                </c:pt>
                <c:pt idx="88">
                  <c:v>14.5</c:v>
                </c:pt>
                <c:pt idx="89">
                  <c:v>5.525</c:v>
                </c:pt>
                <c:pt idx="90">
                  <c:v>19.5</c:v>
                </c:pt>
                <c:pt idx="91">
                  <c:v>3.8125</c:v>
                </c:pt>
                <c:pt idx="92">
                  <c:v>4.9375</c:v>
                </c:pt>
                <c:pt idx="93">
                  <c:v>9</c:v>
                </c:pt>
                <c:pt idx="94">
                  <c:v>9.925</c:v>
                </c:pt>
                <c:pt idx="95">
                  <c:v>3.7875</c:v>
                </c:pt>
                <c:pt idx="96">
                  <c:v>18.0025</c:v>
                </c:pt>
                <c:pt idx="97">
                  <c:v>19.25</c:v>
                </c:pt>
                <c:pt idx="98">
                  <c:v>14</c:v>
                </c:pt>
                <c:pt idx="99">
                  <c:v>4.625</c:v>
                </c:pt>
                <c:pt idx="100">
                  <c:v>10.2</c:v>
                </c:pt>
                <c:pt idx="101">
                  <c:v>4.825</c:v>
                </c:pt>
                <c:pt idx="102">
                  <c:v>7.125</c:v>
                </c:pt>
                <c:pt idx="103">
                  <c:v>15.9</c:v>
                </c:pt>
                <c:pt idx="104">
                  <c:v>18.15</c:v>
                </c:pt>
                <c:pt idx="105">
                  <c:v>13.5</c:v>
                </c:pt>
                <c:pt idx="106">
                  <c:v>12</c:v>
                </c:pt>
                <c:pt idx="107">
                  <c:v>10.6</c:v>
                </c:pt>
                <c:pt idx="108">
                  <c:v>2.675</c:v>
                </c:pt>
                <c:pt idx="109">
                  <c:v>17.5</c:v>
                </c:pt>
                <c:pt idx="110">
                  <c:v>11.8</c:v>
                </c:pt>
                <c:pt idx="111">
                  <c:v>3.35</c:v>
                </c:pt>
                <c:pt idx="112">
                  <c:v>8.5</c:v>
                </c:pt>
                <c:pt idx="113">
                  <c:v>4.9</c:v>
                </c:pt>
                <c:pt idx="114">
                  <c:v>3</c:v>
                </c:pt>
                <c:pt idx="115">
                  <c:v>4.85</c:v>
                </c:pt>
                <c:pt idx="116">
                  <c:v>7.875</c:v>
                </c:pt>
                <c:pt idx="117">
                  <c:v>2.225</c:v>
                </c:pt>
                <c:pt idx="118">
                  <c:v>7.4</c:v>
                </c:pt>
                <c:pt idx="119">
                  <c:v>7.7</c:v>
                </c:pt>
                <c:pt idx="120">
                  <c:v>4.1</c:v>
                </c:pt>
                <c:pt idx="121">
                  <c:v>6</c:v>
                </c:pt>
                <c:pt idx="122">
                  <c:v>9.8</c:v>
                </c:pt>
                <c:pt idx="123">
                  <c:v>8.7</c:v>
                </c:pt>
                <c:pt idx="124">
                  <c:v>15.6</c:v>
                </c:pt>
                <c:pt idx="125">
                  <c:v>2.875</c:v>
                </c:pt>
                <c:pt idx="126">
                  <c:v>2.5</c:v>
                </c:pt>
                <c:pt idx="127">
                  <c:v>2.45</c:v>
                </c:pt>
                <c:pt idx="128">
                  <c:v>2.675</c:v>
                </c:pt>
                <c:pt idx="129">
                  <c:v>2.5</c:v>
                </c:pt>
                <c:pt idx="130">
                  <c:v>2.9</c:v>
                </c:pt>
                <c:pt idx="131">
                  <c:v>7.5</c:v>
                </c:pt>
                <c:pt idx="132">
                  <c:v>7.175</c:v>
                </c:pt>
                <c:pt idx="133">
                  <c:v>4.475</c:v>
                </c:pt>
                <c:pt idx="134">
                  <c:v>3.95</c:v>
                </c:pt>
                <c:pt idx="135">
                  <c:v>4.15</c:v>
                </c:pt>
                <c:pt idx="136">
                  <c:v>4.9</c:v>
                </c:pt>
                <c:pt idx="137">
                  <c:v>5.75</c:v>
                </c:pt>
                <c:pt idx="138">
                  <c:v>4.925</c:v>
                </c:pt>
                <c:pt idx="139">
                  <c:v>18.6</c:v>
                </c:pt>
                <c:pt idx="140">
                  <c:v>13.7</c:v>
                </c:pt>
                <c:pt idx="141">
                  <c:v>19.9</c:v>
                </c:pt>
                <c:pt idx="142">
                  <c:v>21.2</c:v>
                </c:pt>
                <c:pt idx="143">
                  <c:v>20.5</c:v>
                </c:pt>
                <c:pt idx="144">
                  <c:v>10.5</c:v>
                </c:pt>
                <c:pt idx="145">
                  <c:v>21.8</c:v>
                </c:pt>
                <c:pt idx="146">
                  <c:v>17</c:v>
                </c:pt>
                <c:pt idx="147">
                  <c:v>16.5</c:v>
                </c:pt>
                <c:pt idx="148">
                  <c:v>17.6</c:v>
                </c:pt>
                <c:pt idx="149">
                  <c:v>2.65</c:v>
                </c:pt>
                <c:pt idx="150">
                  <c:v>20.2</c:v>
                </c:pt>
                <c:pt idx="151">
                  <c:v>17.9</c:v>
                </c:pt>
                <c:pt idx="152">
                  <c:v>8.675</c:v>
                </c:pt>
                <c:pt idx="153">
                  <c:v>18.7</c:v>
                </c:pt>
                <c:pt idx="154">
                  <c:v>14</c:v>
                </c:pt>
                <c:pt idx="155">
                  <c:v>17.8</c:v>
                </c:pt>
                <c:pt idx="156">
                  <c:v>14.6</c:v>
                </c:pt>
                <c:pt idx="157">
                  <c:v>20.7</c:v>
                </c:pt>
                <c:pt idx="158">
                  <c:v>15.9</c:v>
                </c:pt>
                <c:pt idx="159">
                  <c:v>10.85</c:v>
                </c:pt>
                <c:pt idx="160">
                  <c:v>18.75</c:v>
                </c:pt>
                <c:pt idx="161">
                  <c:v>18.27</c:v>
                </c:pt>
                <c:pt idx="162">
                  <c:v>19.008000000000003</c:v>
                </c:pt>
                <c:pt idx="163">
                  <c:v>12.636000000000001</c:v>
                </c:pt>
                <c:pt idx="164">
                  <c:v>16.06266666666667</c:v>
                </c:pt>
                <c:pt idx="165">
                  <c:v>7.5</c:v>
                </c:pt>
                <c:pt idx="166">
                  <c:v>13.346666666666666</c:v>
                </c:pt>
                <c:pt idx="167">
                  <c:v>16.2</c:v>
                </c:pt>
                <c:pt idx="168">
                  <c:v>8.4</c:v>
                </c:pt>
                <c:pt idx="169">
                  <c:v>9.7</c:v>
                </c:pt>
                <c:pt idx="170">
                  <c:v>19.5</c:v>
                </c:pt>
                <c:pt idx="171">
                  <c:v>3.2</c:v>
                </c:pt>
                <c:pt idx="172">
                  <c:v>4.75</c:v>
                </c:pt>
                <c:pt idx="173">
                  <c:v>20.3</c:v>
                </c:pt>
                <c:pt idx="174">
                  <c:v>3.85</c:v>
                </c:pt>
                <c:pt idx="175">
                  <c:v>6.625</c:v>
                </c:pt>
                <c:pt idx="176">
                  <c:v>15.9</c:v>
                </c:pt>
                <c:pt idx="177">
                  <c:v>10.4</c:v>
                </c:pt>
                <c:pt idx="178">
                  <c:v>21.85</c:v>
                </c:pt>
                <c:pt idx="179">
                  <c:v>20</c:v>
                </c:pt>
                <c:pt idx="180">
                  <c:v>20.6</c:v>
                </c:pt>
                <c:pt idx="181">
                  <c:v>9.6</c:v>
                </c:pt>
                <c:pt idx="182">
                  <c:v>9.05</c:v>
                </c:pt>
                <c:pt idx="183">
                  <c:v>2.0125</c:v>
                </c:pt>
                <c:pt idx="184">
                  <c:v>9.9</c:v>
                </c:pt>
                <c:pt idx="185">
                  <c:v>5.95</c:v>
                </c:pt>
                <c:pt idx="186">
                  <c:v>6.4</c:v>
                </c:pt>
                <c:pt idx="187">
                  <c:v>17.5</c:v>
                </c:pt>
                <c:pt idx="188">
                  <c:v>17</c:v>
                </c:pt>
                <c:pt idx="189">
                  <c:v>16.3</c:v>
                </c:pt>
                <c:pt idx="190">
                  <c:v>17.6</c:v>
                </c:pt>
                <c:pt idx="191">
                  <c:v>10.6</c:v>
                </c:pt>
                <c:pt idx="192">
                  <c:v>7.05</c:v>
                </c:pt>
                <c:pt idx="193">
                  <c:v>12.371500000000001</c:v>
                </c:pt>
                <c:pt idx="194">
                  <c:v>11.385</c:v>
                </c:pt>
                <c:pt idx="195">
                  <c:v>17</c:v>
                </c:pt>
                <c:pt idx="196">
                  <c:v>12.371333333333334</c:v>
                </c:pt>
                <c:pt idx="197">
                  <c:v>6</c:v>
                </c:pt>
                <c:pt idx="198">
                  <c:v>17.2</c:v>
                </c:pt>
                <c:pt idx="199">
                  <c:v>18.2</c:v>
                </c:pt>
                <c:pt idx="200">
                  <c:v>16.3</c:v>
                </c:pt>
                <c:pt idx="201">
                  <c:v>14.036</c:v>
                </c:pt>
                <c:pt idx="202">
                  <c:v>2.625</c:v>
                </c:pt>
                <c:pt idx="203">
                  <c:v>15.6</c:v>
                </c:pt>
                <c:pt idx="204">
                  <c:v>12.95</c:v>
                </c:pt>
                <c:pt idx="205">
                  <c:v>15</c:v>
                </c:pt>
                <c:pt idx="206">
                  <c:v>17.2</c:v>
                </c:pt>
                <c:pt idx="207">
                  <c:v>15.5</c:v>
                </c:pt>
                <c:pt idx="208">
                  <c:v>19.2</c:v>
                </c:pt>
                <c:pt idx="209">
                  <c:v>18.8</c:v>
                </c:pt>
                <c:pt idx="210">
                  <c:v>15.7</c:v>
                </c:pt>
                <c:pt idx="211">
                  <c:v>18</c:v>
                </c:pt>
                <c:pt idx="212">
                  <c:v>17.8</c:v>
                </c:pt>
                <c:pt idx="213">
                  <c:v>8.25</c:v>
                </c:pt>
                <c:pt idx="214">
                  <c:v>8.4</c:v>
                </c:pt>
                <c:pt idx="215">
                  <c:v>8.05</c:v>
                </c:pt>
                <c:pt idx="216">
                  <c:v>5.7</c:v>
                </c:pt>
                <c:pt idx="217">
                  <c:v>6.75</c:v>
                </c:pt>
                <c:pt idx="218">
                  <c:v>7.025</c:v>
                </c:pt>
                <c:pt idx="219">
                  <c:v>11.218333333333332</c:v>
                </c:pt>
                <c:pt idx="220">
                  <c:v>11.9</c:v>
                </c:pt>
                <c:pt idx="221">
                  <c:v>9.3</c:v>
                </c:pt>
                <c:pt idx="222">
                  <c:v>3.575</c:v>
                </c:pt>
                <c:pt idx="223">
                  <c:v>4</c:v>
                </c:pt>
                <c:pt idx="224">
                  <c:v>14.1</c:v>
                </c:pt>
                <c:pt idx="225">
                  <c:v>17.75</c:v>
                </c:pt>
                <c:pt idx="226">
                  <c:v>5.4</c:v>
                </c:pt>
                <c:pt idx="227">
                  <c:v>8.5</c:v>
                </c:pt>
                <c:pt idx="228">
                  <c:v>21.4</c:v>
                </c:pt>
                <c:pt idx="229">
                  <c:v>19.3</c:v>
                </c:pt>
                <c:pt idx="230">
                  <c:v>3.9625</c:v>
                </c:pt>
                <c:pt idx="231">
                  <c:v>18.05</c:v>
                </c:pt>
                <c:pt idx="232">
                  <c:v>3</c:v>
                </c:pt>
                <c:pt idx="233">
                  <c:v>19.01</c:v>
                </c:pt>
                <c:pt idx="234">
                  <c:v>21.238</c:v>
                </c:pt>
                <c:pt idx="235">
                  <c:v>17.23</c:v>
                </c:pt>
                <c:pt idx="236">
                  <c:v>8.05</c:v>
                </c:pt>
                <c:pt idx="237">
                  <c:v>19.1</c:v>
                </c:pt>
                <c:pt idx="238">
                  <c:v>14</c:v>
                </c:pt>
                <c:pt idx="239">
                  <c:v>19.75</c:v>
                </c:pt>
                <c:pt idx="240">
                  <c:v>19.8</c:v>
                </c:pt>
                <c:pt idx="241">
                  <c:v>17.08</c:v>
                </c:pt>
                <c:pt idx="242">
                  <c:v>12.8</c:v>
                </c:pt>
                <c:pt idx="243">
                  <c:v>19.2</c:v>
                </c:pt>
                <c:pt idx="244">
                  <c:v>14</c:v>
                </c:pt>
                <c:pt idx="245">
                  <c:v>20.6</c:v>
                </c:pt>
                <c:pt idx="246">
                  <c:v>16</c:v>
                </c:pt>
                <c:pt idx="247">
                  <c:v>20.3</c:v>
                </c:pt>
                <c:pt idx="248">
                  <c:v>13.1</c:v>
                </c:pt>
                <c:pt idx="249">
                  <c:v>21</c:v>
                </c:pt>
                <c:pt idx="250">
                  <c:v>18.75</c:v>
                </c:pt>
                <c:pt idx="251">
                  <c:v>9.6</c:v>
                </c:pt>
                <c:pt idx="252">
                  <c:v>22.6</c:v>
                </c:pt>
                <c:pt idx="253">
                  <c:v>12.5</c:v>
                </c:pt>
                <c:pt idx="254">
                  <c:v>20.4</c:v>
                </c:pt>
                <c:pt idx="255">
                  <c:v>13.6</c:v>
                </c:pt>
                <c:pt idx="256">
                  <c:v>21.7</c:v>
                </c:pt>
                <c:pt idx="257">
                  <c:v>10.85</c:v>
                </c:pt>
                <c:pt idx="258">
                  <c:v>19.9</c:v>
                </c:pt>
                <c:pt idx="259">
                  <c:v>18.15</c:v>
                </c:pt>
                <c:pt idx="260">
                  <c:v>19.8915</c:v>
                </c:pt>
                <c:pt idx="261">
                  <c:v>12.45</c:v>
                </c:pt>
                <c:pt idx="262">
                  <c:v>18.8</c:v>
                </c:pt>
                <c:pt idx="263">
                  <c:v>19.15</c:v>
                </c:pt>
                <c:pt idx="264">
                  <c:v>16</c:v>
                </c:pt>
                <c:pt idx="265">
                  <c:v>18.13</c:v>
                </c:pt>
                <c:pt idx="266">
                  <c:v>18.025</c:v>
                </c:pt>
                <c:pt idx="267">
                  <c:v>20.75375</c:v>
                </c:pt>
                <c:pt idx="268">
                  <c:v>17.5</c:v>
                </c:pt>
                <c:pt idx="269">
                  <c:v>13</c:v>
                </c:pt>
                <c:pt idx="270">
                  <c:v>13.5</c:v>
                </c:pt>
                <c:pt idx="271">
                  <c:v>12.35</c:v>
                </c:pt>
                <c:pt idx="272">
                  <c:v>15.3</c:v>
                </c:pt>
                <c:pt idx="273">
                  <c:v>18.15</c:v>
                </c:pt>
                <c:pt idx="274">
                  <c:v>19.1</c:v>
                </c:pt>
                <c:pt idx="275">
                  <c:v>11.55</c:v>
                </c:pt>
                <c:pt idx="276">
                  <c:v>6.1</c:v>
                </c:pt>
                <c:pt idx="277">
                  <c:v>18.35</c:v>
                </c:pt>
                <c:pt idx="278">
                  <c:v>19.8</c:v>
                </c:pt>
                <c:pt idx="279">
                  <c:v>18.5925</c:v>
                </c:pt>
                <c:pt idx="280">
                  <c:v>16.8</c:v>
                </c:pt>
                <c:pt idx="281">
                  <c:v>17.5</c:v>
                </c:pt>
                <c:pt idx="282">
                  <c:v>6</c:v>
                </c:pt>
                <c:pt idx="283">
                  <c:v>4.375</c:v>
                </c:pt>
                <c:pt idx="284">
                  <c:v>4.9</c:v>
                </c:pt>
                <c:pt idx="285">
                  <c:v>6.5</c:v>
                </c:pt>
                <c:pt idx="286">
                  <c:v>3.1375</c:v>
                </c:pt>
                <c:pt idx="287">
                  <c:v>18.228</c:v>
                </c:pt>
                <c:pt idx="288">
                  <c:v>5.9</c:v>
                </c:pt>
                <c:pt idx="289">
                  <c:v>13.35</c:v>
                </c:pt>
                <c:pt idx="290">
                  <c:v>5.55</c:v>
                </c:pt>
                <c:pt idx="291">
                  <c:v>3.55</c:v>
                </c:pt>
                <c:pt idx="292">
                  <c:v>11.25</c:v>
                </c:pt>
                <c:pt idx="293">
                  <c:v>16.25</c:v>
                </c:pt>
                <c:pt idx="294">
                  <c:v>3.3625</c:v>
                </c:pt>
                <c:pt idx="295">
                  <c:v>4.4375</c:v>
                </c:pt>
                <c:pt idx="296">
                  <c:v>9.25</c:v>
                </c:pt>
                <c:pt idx="297">
                  <c:v>8.8</c:v>
                </c:pt>
                <c:pt idx="298">
                  <c:v>11.425</c:v>
                </c:pt>
                <c:pt idx="299">
                  <c:v>7.95</c:v>
                </c:pt>
                <c:pt idx="300">
                  <c:v>17.75</c:v>
                </c:pt>
                <c:pt idx="301">
                  <c:v>3.55</c:v>
                </c:pt>
                <c:pt idx="302">
                  <c:v>6.75</c:v>
                </c:pt>
                <c:pt idx="303">
                  <c:v>5.2</c:v>
                </c:pt>
                <c:pt idx="304">
                  <c:v>2.95</c:v>
                </c:pt>
                <c:pt idx="305">
                  <c:v>8.575</c:v>
                </c:pt>
                <c:pt idx="306">
                  <c:v>7.6</c:v>
                </c:pt>
                <c:pt idx="307">
                  <c:v>20</c:v>
                </c:pt>
                <c:pt idx="308">
                  <c:v>5.075</c:v>
                </c:pt>
                <c:pt idx="309">
                  <c:v>16.808000000000003</c:v>
                </c:pt>
                <c:pt idx="310">
                  <c:v>3.275</c:v>
                </c:pt>
                <c:pt idx="311">
                  <c:v>8.25</c:v>
                </c:pt>
                <c:pt idx="312">
                  <c:v>15.05</c:v>
                </c:pt>
                <c:pt idx="313">
                  <c:v>21.8</c:v>
                </c:pt>
                <c:pt idx="314">
                  <c:v>22.1</c:v>
                </c:pt>
                <c:pt idx="315">
                  <c:v>19.6</c:v>
                </c:pt>
                <c:pt idx="316">
                  <c:v>21.5</c:v>
                </c:pt>
                <c:pt idx="317">
                  <c:v>17.7</c:v>
                </c:pt>
                <c:pt idx="318">
                  <c:v>2.35</c:v>
                </c:pt>
                <c:pt idx="319">
                  <c:v>5.175</c:v>
                </c:pt>
                <c:pt idx="320">
                  <c:v>16.7</c:v>
                </c:pt>
                <c:pt idx="321">
                  <c:v>14.3</c:v>
                </c:pt>
                <c:pt idx="322">
                  <c:v>18.8</c:v>
                </c:pt>
                <c:pt idx="323">
                  <c:v>17.1</c:v>
                </c:pt>
                <c:pt idx="324">
                  <c:v>17.9</c:v>
                </c:pt>
                <c:pt idx="325">
                  <c:v>15.4</c:v>
                </c:pt>
                <c:pt idx="326">
                  <c:v>2.625</c:v>
                </c:pt>
                <c:pt idx="327">
                  <c:v>18.6</c:v>
                </c:pt>
                <c:pt idx="328">
                  <c:v>13.2</c:v>
                </c:pt>
                <c:pt idx="329">
                  <c:v>19.417333333333335</c:v>
                </c:pt>
                <c:pt idx="330">
                  <c:v>17</c:v>
                </c:pt>
                <c:pt idx="331">
                  <c:v>18.5</c:v>
                </c:pt>
                <c:pt idx="332">
                  <c:v>14.7</c:v>
                </c:pt>
                <c:pt idx="333">
                  <c:v>8.75</c:v>
                </c:pt>
                <c:pt idx="334">
                  <c:v>19.8</c:v>
                </c:pt>
                <c:pt idx="335">
                  <c:v>18.81</c:v>
                </c:pt>
                <c:pt idx="336">
                  <c:v>19.7</c:v>
                </c:pt>
                <c:pt idx="337">
                  <c:v>8.8</c:v>
                </c:pt>
                <c:pt idx="338">
                  <c:v>19.4</c:v>
                </c:pt>
                <c:pt idx="339">
                  <c:v>18.75</c:v>
                </c:pt>
                <c:pt idx="340">
                  <c:v>20.6</c:v>
                </c:pt>
                <c:pt idx="341">
                  <c:v>8.5</c:v>
                </c:pt>
                <c:pt idx="342">
                  <c:v>12.35</c:v>
                </c:pt>
                <c:pt idx="343">
                  <c:v>20.7</c:v>
                </c:pt>
                <c:pt idx="344">
                  <c:v>17.1</c:v>
                </c:pt>
                <c:pt idx="345">
                  <c:v>20.25</c:v>
                </c:pt>
                <c:pt idx="346">
                  <c:v>16.5</c:v>
                </c:pt>
                <c:pt idx="347">
                  <c:v>7</c:v>
                </c:pt>
                <c:pt idx="348">
                  <c:v>14.2</c:v>
                </c:pt>
                <c:pt idx="349">
                  <c:v>12.6</c:v>
                </c:pt>
                <c:pt idx="350">
                  <c:v>15.8</c:v>
                </c:pt>
                <c:pt idx="351">
                  <c:v>21</c:v>
                </c:pt>
                <c:pt idx="352">
                  <c:v>9.4</c:v>
                </c:pt>
                <c:pt idx="353">
                  <c:v>15.8</c:v>
                </c:pt>
                <c:pt idx="354">
                  <c:v>21.1</c:v>
                </c:pt>
                <c:pt idx="355">
                  <c:v>6.65</c:v>
                </c:pt>
                <c:pt idx="356">
                  <c:v>16.3</c:v>
                </c:pt>
                <c:pt idx="357">
                  <c:v>11.9</c:v>
                </c:pt>
                <c:pt idx="358">
                  <c:v>17.4</c:v>
                </c:pt>
                <c:pt idx="359">
                  <c:v>19.1</c:v>
                </c:pt>
                <c:pt idx="360">
                  <c:v>18.045500000000004</c:v>
                </c:pt>
                <c:pt idx="361">
                  <c:v>3.475</c:v>
                </c:pt>
                <c:pt idx="362">
                  <c:v>17.8</c:v>
                </c:pt>
                <c:pt idx="363">
                  <c:v>19.2</c:v>
                </c:pt>
                <c:pt idx="364">
                  <c:v>10.4</c:v>
                </c:pt>
                <c:pt idx="365">
                  <c:v>3.175</c:v>
                </c:pt>
                <c:pt idx="366">
                  <c:v>23.5</c:v>
                </c:pt>
                <c:pt idx="367">
                  <c:v>13.9</c:v>
                </c:pt>
                <c:pt idx="368">
                  <c:v>5.85</c:v>
                </c:pt>
                <c:pt idx="369">
                  <c:v>6.55</c:v>
                </c:pt>
                <c:pt idx="370">
                  <c:v>5.45</c:v>
                </c:pt>
                <c:pt idx="371">
                  <c:v>6.55</c:v>
                </c:pt>
                <c:pt idx="372">
                  <c:v>13.8</c:v>
                </c:pt>
                <c:pt idx="373">
                  <c:v>4.075</c:v>
                </c:pt>
                <c:pt idx="374">
                  <c:v>7.8</c:v>
                </c:pt>
                <c:pt idx="375">
                  <c:v>20.2</c:v>
                </c:pt>
                <c:pt idx="376">
                  <c:v>3.7</c:v>
                </c:pt>
                <c:pt idx="377">
                  <c:v>15.3</c:v>
                </c:pt>
                <c:pt idx="378">
                  <c:v>6.25</c:v>
                </c:pt>
                <c:pt idx="379">
                  <c:v>19.4</c:v>
                </c:pt>
                <c:pt idx="380">
                  <c:v>5.45</c:v>
                </c:pt>
                <c:pt idx="381">
                  <c:v>20.51875</c:v>
                </c:pt>
                <c:pt idx="382">
                  <c:v>5.75</c:v>
                </c:pt>
                <c:pt idx="383">
                  <c:v>20</c:v>
                </c:pt>
                <c:pt idx="384">
                  <c:v>9.6</c:v>
                </c:pt>
                <c:pt idx="385">
                  <c:v>2.525</c:v>
                </c:pt>
                <c:pt idx="386">
                  <c:v>15</c:v>
                </c:pt>
                <c:pt idx="387">
                  <c:v>22.2</c:v>
                </c:pt>
                <c:pt idx="388">
                  <c:v>17.9</c:v>
                </c:pt>
                <c:pt idx="389">
                  <c:v>19.3</c:v>
                </c:pt>
                <c:pt idx="390">
                  <c:v>19.5</c:v>
                </c:pt>
                <c:pt idx="391">
                  <c:v>18</c:v>
                </c:pt>
                <c:pt idx="392">
                  <c:v>20.1</c:v>
                </c:pt>
                <c:pt idx="393">
                  <c:v>17.8</c:v>
                </c:pt>
                <c:pt idx="394">
                  <c:v>18.5</c:v>
                </c:pt>
                <c:pt idx="395">
                  <c:v>18.5</c:v>
                </c:pt>
                <c:pt idx="396">
                  <c:v>7.5225</c:v>
                </c:pt>
                <c:pt idx="397">
                  <c:v>20.2</c:v>
                </c:pt>
                <c:pt idx="398">
                  <c:v>17.9</c:v>
                </c:pt>
                <c:pt idx="399">
                  <c:v>12.5</c:v>
                </c:pt>
                <c:pt idx="400">
                  <c:v>18.9</c:v>
                </c:pt>
                <c:pt idx="401">
                  <c:v>21.8</c:v>
                </c:pt>
                <c:pt idx="402">
                  <c:v>20.804</c:v>
                </c:pt>
                <c:pt idx="403">
                  <c:v>17.3</c:v>
                </c:pt>
                <c:pt idx="404">
                  <c:v>19.1</c:v>
                </c:pt>
                <c:pt idx="405">
                  <c:v>17.6</c:v>
                </c:pt>
                <c:pt idx="406">
                  <c:v>12.8</c:v>
                </c:pt>
                <c:pt idx="407">
                  <c:v>20.7705</c:v>
                </c:pt>
                <c:pt idx="408">
                  <c:v>18.6</c:v>
                </c:pt>
                <c:pt idx="409">
                  <c:v>21.3</c:v>
                </c:pt>
                <c:pt idx="410">
                  <c:v>18.3</c:v>
                </c:pt>
                <c:pt idx="411">
                  <c:v>20.5</c:v>
                </c:pt>
                <c:pt idx="412">
                  <c:v>3.9</c:v>
                </c:pt>
                <c:pt idx="413">
                  <c:v>17.848</c:v>
                </c:pt>
                <c:pt idx="414">
                  <c:v>3.825</c:v>
                </c:pt>
                <c:pt idx="415">
                  <c:v>13</c:v>
                </c:pt>
                <c:pt idx="416">
                  <c:v>8.25</c:v>
                </c:pt>
                <c:pt idx="417">
                  <c:v>6.95</c:v>
                </c:pt>
                <c:pt idx="418">
                  <c:v>4.925</c:v>
                </c:pt>
                <c:pt idx="419">
                  <c:v>3.225</c:v>
                </c:pt>
                <c:pt idx="420">
                  <c:v>4.275</c:v>
                </c:pt>
                <c:pt idx="421">
                  <c:v>7.775</c:v>
                </c:pt>
                <c:pt idx="422">
                  <c:v>11.3</c:v>
                </c:pt>
                <c:pt idx="423">
                  <c:v>13.4</c:v>
                </c:pt>
                <c:pt idx="424">
                  <c:v>2.1125</c:v>
                </c:pt>
                <c:pt idx="425">
                  <c:v>12.25</c:v>
                </c:pt>
                <c:pt idx="426">
                  <c:v>11.6</c:v>
                </c:pt>
                <c:pt idx="427">
                  <c:v>3.7875</c:v>
                </c:pt>
                <c:pt idx="428">
                  <c:v>4.575</c:v>
                </c:pt>
                <c:pt idx="429">
                  <c:v>6.175</c:v>
                </c:pt>
                <c:pt idx="430">
                  <c:v>5.8</c:v>
                </c:pt>
                <c:pt idx="431">
                  <c:v>18.8</c:v>
                </c:pt>
                <c:pt idx="432">
                  <c:v>18.55</c:v>
                </c:pt>
                <c:pt idx="433">
                  <c:v>5.625</c:v>
                </c:pt>
                <c:pt idx="434">
                  <c:v>12.5</c:v>
                </c:pt>
                <c:pt idx="435">
                  <c:v>15.05</c:v>
                </c:pt>
                <c:pt idx="436">
                  <c:v>9.85</c:v>
                </c:pt>
                <c:pt idx="437">
                  <c:v>4.925</c:v>
                </c:pt>
                <c:pt idx="438">
                  <c:v>14.25</c:v>
                </c:pt>
                <c:pt idx="439">
                  <c:v>3.375</c:v>
                </c:pt>
                <c:pt idx="440">
                  <c:v>10.875</c:v>
                </c:pt>
                <c:pt idx="441">
                  <c:v>5.875</c:v>
                </c:pt>
                <c:pt idx="442">
                  <c:v>4.25</c:v>
                </c:pt>
                <c:pt idx="443">
                  <c:v>6</c:v>
                </c:pt>
                <c:pt idx="444">
                  <c:v>4.125</c:v>
                </c:pt>
                <c:pt idx="445">
                  <c:v>18.67275</c:v>
                </c:pt>
                <c:pt idx="446">
                  <c:v>20.1</c:v>
                </c:pt>
                <c:pt idx="447">
                  <c:v>21.05</c:v>
                </c:pt>
                <c:pt idx="448">
                  <c:v>7.85</c:v>
                </c:pt>
                <c:pt idx="449">
                  <c:v>16.1</c:v>
                </c:pt>
                <c:pt idx="450">
                  <c:v>17.55</c:v>
                </c:pt>
                <c:pt idx="451">
                  <c:v>18.9</c:v>
                </c:pt>
                <c:pt idx="452">
                  <c:v>20.10125</c:v>
                </c:pt>
                <c:pt idx="453">
                  <c:v>18.25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tarkistusdata!$Z$3:$Z$43</c:f>
              <c:numCache>
                <c:ptCount val="41"/>
                <c:pt idx="0">
                  <c:v>150</c:v>
                </c:pt>
                <c:pt idx="1">
                  <c:v>124</c:v>
                </c:pt>
                <c:pt idx="2">
                  <c:v>143</c:v>
                </c:pt>
                <c:pt idx="3">
                  <c:v>289</c:v>
                </c:pt>
                <c:pt idx="4">
                  <c:v>227</c:v>
                </c:pt>
                <c:pt idx="5">
                  <c:v>354</c:v>
                </c:pt>
                <c:pt idx="6">
                  <c:v>245</c:v>
                </c:pt>
                <c:pt idx="7">
                  <c:v>314</c:v>
                </c:pt>
                <c:pt idx="8">
                  <c:v>275</c:v>
                </c:pt>
                <c:pt idx="9">
                  <c:v>237</c:v>
                </c:pt>
                <c:pt idx="10">
                  <c:v>188</c:v>
                </c:pt>
                <c:pt idx="11">
                  <c:v>159</c:v>
                </c:pt>
                <c:pt idx="12">
                  <c:v>121</c:v>
                </c:pt>
                <c:pt idx="13">
                  <c:v>123</c:v>
                </c:pt>
                <c:pt idx="14">
                  <c:v>178</c:v>
                </c:pt>
                <c:pt idx="15">
                  <c:v>172</c:v>
                </c:pt>
                <c:pt idx="16">
                  <c:v>171</c:v>
                </c:pt>
                <c:pt idx="17">
                  <c:v>273</c:v>
                </c:pt>
                <c:pt idx="18">
                  <c:v>204</c:v>
                </c:pt>
                <c:pt idx="19">
                  <c:v>143</c:v>
                </c:pt>
                <c:pt idx="20">
                  <c:v>160</c:v>
                </c:pt>
                <c:pt idx="21">
                  <c:v>213</c:v>
                </c:pt>
                <c:pt idx="22">
                  <c:v>213</c:v>
                </c:pt>
                <c:pt idx="23">
                  <c:v>255</c:v>
                </c:pt>
                <c:pt idx="24">
                  <c:v>125</c:v>
                </c:pt>
                <c:pt idx="25">
                  <c:v>164</c:v>
                </c:pt>
                <c:pt idx="26">
                  <c:v>177</c:v>
                </c:pt>
                <c:pt idx="27">
                  <c:v>268</c:v>
                </c:pt>
                <c:pt idx="28">
                  <c:v>160</c:v>
                </c:pt>
                <c:pt idx="29">
                  <c:v>230</c:v>
                </c:pt>
                <c:pt idx="30">
                  <c:v>167</c:v>
                </c:pt>
                <c:pt idx="31">
                  <c:v>192</c:v>
                </c:pt>
                <c:pt idx="32">
                  <c:v>195</c:v>
                </c:pt>
                <c:pt idx="33">
                  <c:v>172</c:v>
                </c:pt>
                <c:pt idx="34">
                  <c:v>282</c:v>
                </c:pt>
                <c:pt idx="35">
                  <c:v>230</c:v>
                </c:pt>
                <c:pt idx="36">
                  <c:v>188</c:v>
                </c:pt>
                <c:pt idx="37">
                  <c:v>234</c:v>
                </c:pt>
                <c:pt idx="38">
                  <c:v>313</c:v>
                </c:pt>
                <c:pt idx="39">
                  <c:v>195</c:v>
                </c:pt>
                <c:pt idx="40">
                  <c:v>148</c:v>
                </c:pt>
              </c:numCache>
            </c:numRef>
          </c:xVal>
          <c:yVal>
            <c:numRef>
              <c:f>tarkistusdata!$AF$3:$AF$43</c:f>
              <c:numCache>
                <c:ptCount val="41"/>
                <c:pt idx="0">
                  <c:v>17.1</c:v>
                </c:pt>
                <c:pt idx="1">
                  <c:v>17</c:v>
                </c:pt>
                <c:pt idx="2">
                  <c:v>17.9</c:v>
                </c:pt>
                <c:pt idx="3">
                  <c:v>21.6</c:v>
                </c:pt>
                <c:pt idx="4">
                  <c:v>19.9</c:v>
                </c:pt>
                <c:pt idx="5">
                  <c:v>23.45</c:v>
                </c:pt>
                <c:pt idx="6">
                  <c:v>22.8</c:v>
                </c:pt>
                <c:pt idx="7">
                  <c:v>24.5</c:v>
                </c:pt>
                <c:pt idx="8">
                  <c:v>24.4</c:v>
                </c:pt>
                <c:pt idx="9">
                  <c:v>21.9</c:v>
                </c:pt>
                <c:pt idx="10">
                  <c:v>17.65</c:v>
                </c:pt>
                <c:pt idx="11">
                  <c:v>17.9</c:v>
                </c:pt>
                <c:pt idx="12">
                  <c:v>16.15</c:v>
                </c:pt>
                <c:pt idx="13">
                  <c:v>19.3</c:v>
                </c:pt>
                <c:pt idx="14">
                  <c:v>20.25</c:v>
                </c:pt>
                <c:pt idx="15">
                  <c:v>20.1</c:v>
                </c:pt>
                <c:pt idx="16">
                  <c:v>18.8</c:v>
                </c:pt>
                <c:pt idx="17">
                  <c:v>21.95</c:v>
                </c:pt>
                <c:pt idx="18">
                  <c:v>21.9</c:v>
                </c:pt>
                <c:pt idx="19">
                  <c:v>19</c:v>
                </c:pt>
                <c:pt idx="20">
                  <c:v>20.9</c:v>
                </c:pt>
                <c:pt idx="21">
                  <c:v>19.9</c:v>
                </c:pt>
                <c:pt idx="22">
                  <c:v>20.5</c:v>
                </c:pt>
                <c:pt idx="23">
                  <c:v>19.3</c:v>
                </c:pt>
                <c:pt idx="24">
                  <c:v>17.5</c:v>
                </c:pt>
                <c:pt idx="25">
                  <c:v>18.4</c:v>
                </c:pt>
                <c:pt idx="26">
                  <c:v>20.7</c:v>
                </c:pt>
                <c:pt idx="27">
                  <c:v>22.9</c:v>
                </c:pt>
                <c:pt idx="28">
                  <c:v>20</c:v>
                </c:pt>
                <c:pt idx="29">
                  <c:v>21.5</c:v>
                </c:pt>
                <c:pt idx="30">
                  <c:v>16.6</c:v>
                </c:pt>
                <c:pt idx="31">
                  <c:v>19.3</c:v>
                </c:pt>
                <c:pt idx="32">
                  <c:v>17.75</c:v>
                </c:pt>
                <c:pt idx="33">
                  <c:v>18.5</c:v>
                </c:pt>
                <c:pt idx="34">
                  <c:v>20.9</c:v>
                </c:pt>
                <c:pt idx="35">
                  <c:v>23.3</c:v>
                </c:pt>
                <c:pt idx="36">
                  <c:v>19</c:v>
                </c:pt>
                <c:pt idx="37">
                  <c:v>23.2</c:v>
                </c:pt>
                <c:pt idx="38">
                  <c:v>23.3</c:v>
                </c:pt>
                <c:pt idx="39">
                  <c:v>21.8</c:v>
                </c:pt>
                <c:pt idx="40">
                  <c:v>20.6</c:v>
                </c:pt>
              </c:numCache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tarkistusdata!$AL$3:$AL$13</c:f>
              <c:numCache>
                <c:ptCount val="11"/>
                <c:pt idx="0">
                  <c:v>255</c:v>
                </c:pt>
                <c:pt idx="1">
                  <c:v>157</c:v>
                </c:pt>
                <c:pt idx="2">
                  <c:v>68</c:v>
                </c:pt>
                <c:pt idx="3">
                  <c:v>84</c:v>
                </c:pt>
                <c:pt idx="4">
                  <c:v>118</c:v>
                </c:pt>
                <c:pt idx="5">
                  <c:v>124</c:v>
                </c:pt>
                <c:pt idx="6">
                  <c:v>90</c:v>
                </c:pt>
                <c:pt idx="7">
                  <c:v>75</c:v>
                </c:pt>
                <c:pt idx="8">
                  <c:v>145</c:v>
                </c:pt>
                <c:pt idx="9">
                  <c:v>109</c:v>
                </c:pt>
                <c:pt idx="10">
                  <c:v>104</c:v>
                </c:pt>
              </c:numCache>
            </c:numRef>
          </c:xVal>
          <c:yVal>
            <c:numRef>
              <c:f>tarkistusdata!$AR$3:$AR$13</c:f>
              <c:numCache>
                <c:ptCount val="11"/>
                <c:pt idx="0">
                  <c:v>21.2</c:v>
                </c:pt>
                <c:pt idx="1">
                  <c:v>14.85</c:v>
                </c:pt>
                <c:pt idx="2">
                  <c:v>12.3</c:v>
                </c:pt>
                <c:pt idx="3">
                  <c:v>13.426</c:v>
                </c:pt>
                <c:pt idx="4">
                  <c:v>15.5</c:v>
                </c:pt>
                <c:pt idx="5">
                  <c:v>12.6</c:v>
                </c:pt>
                <c:pt idx="6">
                  <c:v>9.85</c:v>
                </c:pt>
                <c:pt idx="7">
                  <c:v>10.8</c:v>
                </c:pt>
                <c:pt idx="8">
                  <c:v>13.2</c:v>
                </c:pt>
                <c:pt idx="9">
                  <c:v>12.7</c:v>
                </c:pt>
                <c:pt idx="10">
                  <c:v>14.8</c:v>
                </c:pt>
              </c:numCache>
            </c:numRef>
          </c:yVal>
          <c:smooth val="0"/>
        </c:ser>
        <c:ser>
          <c:idx val="3"/>
          <c:order val="3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tarkistusdata!$B$3</c:f>
              <c:numCache>
                <c:ptCount val="1"/>
                <c:pt idx="0">
                  <c:v>255</c:v>
                </c:pt>
              </c:numCache>
            </c:numRef>
          </c:xVal>
          <c:yVal>
            <c:numRef>
              <c:f>tarkistusdata!$H$3</c:f>
              <c:numCache>
                <c:ptCount val="1"/>
                <c:pt idx="0">
                  <c:v>19.4</c:v>
                </c:pt>
              </c:numCache>
            </c:numRef>
          </c:yVal>
          <c:smooth val="0"/>
        </c:ser>
        <c:axId val="404702"/>
        <c:axId val="3642319"/>
      </c:scatterChart>
      <c:val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2319"/>
        <c:crosses val="autoZero"/>
        <c:crossBetween val="midCat"/>
        <c:dispUnits/>
      </c:valAx>
      <c:valAx>
        <c:axId val="3642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7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KU3 ih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tarkistusdata!$T$3:$T$31</c:f>
              <c:numCache>
                <c:ptCount val="29"/>
                <c:pt idx="0">
                  <c:v>6.05</c:v>
                </c:pt>
                <c:pt idx="1">
                  <c:v>2.625</c:v>
                </c:pt>
                <c:pt idx="2">
                  <c:v>7.25</c:v>
                </c:pt>
                <c:pt idx="3">
                  <c:v>7.8</c:v>
                </c:pt>
                <c:pt idx="4">
                  <c:v>18.75</c:v>
                </c:pt>
                <c:pt idx="5">
                  <c:v>16.25</c:v>
                </c:pt>
                <c:pt idx="6">
                  <c:v>22</c:v>
                </c:pt>
                <c:pt idx="7">
                  <c:v>19.3</c:v>
                </c:pt>
                <c:pt idx="8">
                  <c:v>15.65</c:v>
                </c:pt>
                <c:pt idx="9">
                  <c:v>19.3</c:v>
                </c:pt>
                <c:pt idx="10">
                  <c:v>19.7</c:v>
                </c:pt>
                <c:pt idx="11">
                  <c:v>16.4</c:v>
                </c:pt>
                <c:pt idx="12">
                  <c:v>12.7</c:v>
                </c:pt>
                <c:pt idx="13">
                  <c:v>18.4</c:v>
                </c:pt>
                <c:pt idx="14">
                  <c:v>13.1</c:v>
                </c:pt>
                <c:pt idx="15">
                  <c:v>16.8</c:v>
                </c:pt>
                <c:pt idx="16">
                  <c:v>20.05</c:v>
                </c:pt>
                <c:pt idx="17">
                  <c:v>18.088</c:v>
                </c:pt>
                <c:pt idx="18">
                  <c:v>19.646</c:v>
                </c:pt>
                <c:pt idx="19">
                  <c:v>17.25</c:v>
                </c:pt>
                <c:pt idx="20">
                  <c:v>18</c:v>
                </c:pt>
                <c:pt idx="21">
                  <c:v>21</c:v>
                </c:pt>
                <c:pt idx="22">
                  <c:v>20.1</c:v>
                </c:pt>
                <c:pt idx="23">
                  <c:v>19.8</c:v>
                </c:pt>
                <c:pt idx="24">
                  <c:v>16.75</c:v>
                </c:pt>
                <c:pt idx="25">
                  <c:v>18.7</c:v>
                </c:pt>
                <c:pt idx="26">
                  <c:v>16.25</c:v>
                </c:pt>
                <c:pt idx="27">
                  <c:v>20.6</c:v>
                </c:pt>
                <c:pt idx="28">
                  <c:v>22.15</c:v>
                </c:pt>
              </c:numCache>
            </c:numRef>
          </c:xVal>
          <c:yVal>
            <c:numRef>
              <c:f>tarkistusdata!$V$3:$V$31</c:f>
              <c:numCache>
                <c:ptCount val="29"/>
                <c:pt idx="0">
                  <c:v>-0.15</c:v>
                </c:pt>
                <c:pt idx="1">
                  <c:v>-0.07500000000000018</c:v>
                </c:pt>
                <c:pt idx="2">
                  <c:v>0.15</c:v>
                </c:pt>
                <c:pt idx="3">
                  <c:v>0.2</c:v>
                </c:pt>
                <c:pt idx="4">
                  <c:v>0.5500000000000007</c:v>
                </c:pt>
                <c:pt idx="5">
                  <c:v>0.5500000000000007</c:v>
                </c:pt>
                <c:pt idx="6">
                  <c:v>0.6000000000000014</c:v>
                </c:pt>
                <c:pt idx="7">
                  <c:v>0.6999999999999993</c:v>
                </c:pt>
                <c:pt idx="8">
                  <c:v>0.75</c:v>
                </c:pt>
                <c:pt idx="9">
                  <c:v>0.8000000000000007</c:v>
                </c:pt>
                <c:pt idx="10">
                  <c:v>0.8999999999999986</c:v>
                </c:pt>
                <c:pt idx="11">
                  <c:v>0.9999999999999982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1.05</c:v>
                </c:pt>
                <c:pt idx="17">
                  <c:v>1.088000000000001</c:v>
                </c:pt>
                <c:pt idx="18">
                  <c:v>1.346</c:v>
                </c:pt>
                <c:pt idx="19">
                  <c:v>1.45</c:v>
                </c:pt>
                <c:pt idx="20">
                  <c:v>1.5</c:v>
                </c:pt>
                <c:pt idx="21">
                  <c:v>1.5</c:v>
                </c:pt>
                <c:pt idx="22">
                  <c:v>1.6</c:v>
                </c:pt>
                <c:pt idx="23">
                  <c:v>1.7</c:v>
                </c:pt>
                <c:pt idx="24">
                  <c:v>1.95</c:v>
                </c:pt>
                <c:pt idx="25">
                  <c:v>2</c:v>
                </c:pt>
                <c:pt idx="26">
                  <c:v>2.05</c:v>
                </c:pt>
                <c:pt idx="27">
                  <c:v>3.1</c:v>
                </c:pt>
                <c:pt idx="28">
                  <c:v>3.35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tarkistusdata!$AF$3:$AF$12</c:f>
              <c:numCache>
                <c:ptCount val="10"/>
                <c:pt idx="0">
                  <c:v>17.1</c:v>
                </c:pt>
                <c:pt idx="1">
                  <c:v>17</c:v>
                </c:pt>
                <c:pt idx="2">
                  <c:v>17.9</c:v>
                </c:pt>
                <c:pt idx="3">
                  <c:v>21.6</c:v>
                </c:pt>
                <c:pt idx="4">
                  <c:v>19.9</c:v>
                </c:pt>
                <c:pt idx="5">
                  <c:v>23.45</c:v>
                </c:pt>
                <c:pt idx="6">
                  <c:v>22.8</c:v>
                </c:pt>
                <c:pt idx="7">
                  <c:v>24.5</c:v>
                </c:pt>
                <c:pt idx="8">
                  <c:v>24.4</c:v>
                </c:pt>
                <c:pt idx="9">
                  <c:v>21.9</c:v>
                </c:pt>
              </c:numCache>
            </c:numRef>
          </c:xVal>
          <c:yVal>
            <c:numRef>
              <c:f>tarkistusdata!$AH$3:$AH$12</c:f>
              <c:numCache>
                <c:ptCount val="10"/>
                <c:pt idx="0">
                  <c:v>0.6000000000000014</c:v>
                </c:pt>
                <c:pt idx="1">
                  <c:v>1.3</c:v>
                </c:pt>
                <c:pt idx="2">
                  <c:v>1.8</c:v>
                </c:pt>
                <c:pt idx="3">
                  <c:v>1.9</c:v>
                </c:pt>
                <c:pt idx="4">
                  <c:v>2.1</c:v>
                </c:pt>
                <c:pt idx="5">
                  <c:v>2.25</c:v>
                </c:pt>
                <c:pt idx="6">
                  <c:v>2.6</c:v>
                </c:pt>
                <c:pt idx="7">
                  <c:v>2.8</c:v>
                </c:pt>
                <c:pt idx="8">
                  <c:v>3.1</c:v>
                </c:pt>
                <c:pt idx="9">
                  <c:v>4.2</c:v>
                </c:pt>
              </c:numCache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tarkistusdata!$AR$3:$AR$3</c:f>
              <c:numCache>
                <c:ptCount val="1"/>
                <c:pt idx="0">
                  <c:v>21.2</c:v>
                </c:pt>
              </c:numCache>
            </c:numRef>
          </c:xVal>
          <c:yVal>
            <c:numRef>
              <c:f>tarkistusdata!$AT$3:$AT$3</c:f>
              <c:numCache>
                <c:ptCount val="1"/>
                <c:pt idx="0">
                  <c:v>1.5</c:v>
                </c:pt>
              </c:numCache>
            </c:numRef>
          </c:yVal>
          <c:smooth val="0"/>
        </c:ser>
        <c:ser>
          <c:idx val="3"/>
          <c:order val="3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tarkistusdata!$H$3</c:f>
              <c:numCache>
                <c:ptCount val="1"/>
                <c:pt idx="0">
                  <c:v>19.4</c:v>
                </c:pt>
              </c:numCache>
            </c:numRef>
          </c:xVal>
          <c:yVal>
            <c:numRef>
              <c:f>tarkistusdata!$J$3</c:f>
              <c:numCache>
                <c:ptCount val="1"/>
                <c:pt idx="0">
                  <c:v>#N/A</c:v>
                </c:pt>
              </c:numCache>
            </c:numRef>
          </c:yVal>
          <c:smooth val="0"/>
        </c:ser>
        <c:axId val="32780872"/>
        <c:axId val="26592393"/>
      </c:scatterChart>
      <c:val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92393"/>
        <c:crosses val="autoZero"/>
        <c:crossBetween val="midCat"/>
        <c:dispUnits/>
      </c:valAx>
      <c:valAx>
        <c:axId val="26592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808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KU3 h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tarkistusdata!$N$3:$N$456</c:f>
              <c:numCache>
                <c:ptCount val="454"/>
                <c:pt idx="0">
                  <c:v>53</c:v>
                </c:pt>
                <c:pt idx="1">
                  <c:v>30</c:v>
                </c:pt>
                <c:pt idx="2">
                  <c:v>86</c:v>
                </c:pt>
                <c:pt idx="3">
                  <c:v>73</c:v>
                </c:pt>
                <c:pt idx="4">
                  <c:v>267</c:v>
                </c:pt>
                <c:pt idx="5">
                  <c:v>198</c:v>
                </c:pt>
                <c:pt idx="6">
                  <c:v>218</c:v>
                </c:pt>
                <c:pt idx="7">
                  <c:v>214</c:v>
                </c:pt>
                <c:pt idx="8">
                  <c:v>155</c:v>
                </c:pt>
                <c:pt idx="9">
                  <c:v>245</c:v>
                </c:pt>
                <c:pt idx="10">
                  <c:v>235</c:v>
                </c:pt>
                <c:pt idx="11">
                  <c:v>131</c:v>
                </c:pt>
                <c:pt idx="12">
                  <c:v>121</c:v>
                </c:pt>
                <c:pt idx="13">
                  <c:v>180</c:v>
                </c:pt>
                <c:pt idx="14">
                  <c:v>124</c:v>
                </c:pt>
                <c:pt idx="15">
                  <c:v>190</c:v>
                </c:pt>
                <c:pt idx="16">
                  <c:v>274</c:v>
                </c:pt>
                <c:pt idx="17">
                  <c:v>204</c:v>
                </c:pt>
                <c:pt idx="18">
                  <c:v>197</c:v>
                </c:pt>
                <c:pt idx="19">
                  <c:v>173</c:v>
                </c:pt>
                <c:pt idx="20">
                  <c:v>149</c:v>
                </c:pt>
                <c:pt idx="21">
                  <c:v>271</c:v>
                </c:pt>
                <c:pt idx="22">
                  <c:v>232</c:v>
                </c:pt>
                <c:pt idx="23">
                  <c:v>222</c:v>
                </c:pt>
                <c:pt idx="24">
                  <c:v>141</c:v>
                </c:pt>
                <c:pt idx="25">
                  <c:v>173</c:v>
                </c:pt>
                <c:pt idx="26">
                  <c:v>158</c:v>
                </c:pt>
                <c:pt idx="27">
                  <c:v>219</c:v>
                </c:pt>
                <c:pt idx="28">
                  <c:v>236</c:v>
                </c:pt>
                <c:pt idx="29">
                  <c:v>196</c:v>
                </c:pt>
                <c:pt idx="30">
                  <c:v>109</c:v>
                </c:pt>
                <c:pt idx="31">
                  <c:v>130</c:v>
                </c:pt>
                <c:pt idx="32">
                  <c:v>270</c:v>
                </c:pt>
                <c:pt idx="33">
                  <c:v>218</c:v>
                </c:pt>
                <c:pt idx="34">
                  <c:v>64</c:v>
                </c:pt>
                <c:pt idx="35">
                  <c:v>150</c:v>
                </c:pt>
                <c:pt idx="36">
                  <c:v>115</c:v>
                </c:pt>
                <c:pt idx="37">
                  <c:v>198</c:v>
                </c:pt>
                <c:pt idx="38">
                  <c:v>196</c:v>
                </c:pt>
                <c:pt idx="39">
                  <c:v>63</c:v>
                </c:pt>
                <c:pt idx="40">
                  <c:v>227</c:v>
                </c:pt>
                <c:pt idx="41">
                  <c:v>28</c:v>
                </c:pt>
                <c:pt idx="42">
                  <c:v>109</c:v>
                </c:pt>
                <c:pt idx="43">
                  <c:v>214</c:v>
                </c:pt>
                <c:pt idx="44">
                  <c:v>169</c:v>
                </c:pt>
                <c:pt idx="45">
                  <c:v>227</c:v>
                </c:pt>
                <c:pt idx="46">
                  <c:v>131</c:v>
                </c:pt>
                <c:pt idx="47">
                  <c:v>197</c:v>
                </c:pt>
                <c:pt idx="48">
                  <c:v>242</c:v>
                </c:pt>
                <c:pt idx="49">
                  <c:v>60</c:v>
                </c:pt>
                <c:pt idx="50">
                  <c:v>143</c:v>
                </c:pt>
                <c:pt idx="51">
                  <c:v>65</c:v>
                </c:pt>
                <c:pt idx="52">
                  <c:v>150</c:v>
                </c:pt>
                <c:pt idx="53">
                  <c:v>221</c:v>
                </c:pt>
                <c:pt idx="54">
                  <c:v>156</c:v>
                </c:pt>
                <c:pt idx="55">
                  <c:v>261</c:v>
                </c:pt>
                <c:pt idx="56">
                  <c:v>240</c:v>
                </c:pt>
                <c:pt idx="57">
                  <c:v>89</c:v>
                </c:pt>
                <c:pt idx="58">
                  <c:v>147</c:v>
                </c:pt>
                <c:pt idx="59">
                  <c:v>110</c:v>
                </c:pt>
                <c:pt idx="60">
                  <c:v>185</c:v>
                </c:pt>
                <c:pt idx="61">
                  <c:v>175</c:v>
                </c:pt>
                <c:pt idx="62">
                  <c:v>172</c:v>
                </c:pt>
                <c:pt idx="63">
                  <c:v>172</c:v>
                </c:pt>
                <c:pt idx="64">
                  <c:v>206</c:v>
                </c:pt>
                <c:pt idx="65">
                  <c:v>140</c:v>
                </c:pt>
                <c:pt idx="66">
                  <c:v>108</c:v>
                </c:pt>
                <c:pt idx="67">
                  <c:v>182</c:v>
                </c:pt>
                <c:pt idx="68">
                  <c:v>183</c:v>
                </c:pt>
                <c:pt idx="69">
                  <c:v>170</c:v>
                </c:pt>
                <c:pt idx="70">
                  <c:v>272</c:v>
                </c:pt>
                <c:pt idx="71">
                  <c:v>163</c:v>
                </c:pt>
                <c:pt idx="72">
                  <c:v>196</c:v>
                </c:pt>
                <c:pt idx="73">
                  <c:v>170</c:v>
                </c:pt>
                <c:pt idx="74">
                  <c:v>103</c:v>
                </c:pt>
                <c:pt idx="75">
                  <c:v>105</c:v>
                </c:pt>
                <c:pt idx="76">
                  <c:v>63</c:v>
                </c:pt>
                <c:pt idx="77">
                  <c:v>84</c:v>
                </c:pt>
                <c:pt idx="78">
                  <c:v>215</c:v>
                </c:pt>
                <c:pt idx="79">
                  <c:v>45</c:v>
                </c:pt>
                <c:pt idx="80">
                  <c:v>220</c:v>
                </c:pt>
                <c:pt idx="81">
                  <c:v>33</c:v>
                </c:pt>
                <c:pt idx="82">
                  <c:v>25</c:v>
                </c:pt>
                <c:pt idx="83">
                  <c:v>93</c:v>
                </c:pt>
                <c:pt idx="84">
                  <c:v>202</c:v>
                </c:pt>
                <c:pt idx="85">
                  <c:v>91</c:v>
                </c:pt>
                <c:pt idx="86">
                  <c:v>172</c:v>
                </c:pt>
                <c:pt idx="87">
                  <c:v>174</c:v>
                </c:pt>
                <c:pt idx="88">
                  <c:v>139</c:v>
                </c:pt>
                <c:pt idx="89">
                  <c:v>59</c:v>
                </c:pt>
                <c:pt idx="90">
                  <c:v>212</c:v>
                </c:pt>
                <c:pt idx="91">
                  <c:v>36</c:v>
                </c:pt>
                <c:pt idx="92">
                  <c:v>50</c:v>
                </c:pt>
                <c:pt idx="93">
                  <c:v>72</c:v>
                </c:pt>
                <c:pt idx="94">
                  <c:v>79</c:v>
                </c:pt>
                <c:pt idx="95">
                  <c:v>38</c:v>
                </c:pt>
                <c:pt idx="96">
                  <c:v>208</c:v>
                </c:pt>
                <c:pt idx="97">
                  <c:v>242</c:v>
                </c:pt>
                <c:pt idx="98">
                  <c:v>139</c:v>
                </c:pt>
                <c:pt idx="99">
                  <c:v>46</c:v>
                </c:pt>
                <c:pt idx="100">
                  <c:v>99</c:v>
                </c:pt>
                <c:pt idx="101">
                  <c:v>42</c:v>
                </c:pt>
                <c:pt idx="102">
                  <c:v>82</c:v>
                </c:pt>
                <c:pt idx="103">
                  <c:v>195</c:v>
                </c:pt>
                <c:pt idx="104">
                  <c:v>217</c:v>
                </c:pt>
                <c:pt idx="105">
                  <c:v>118</c:v>
                </c:pt>
                <c:pt idx="106">
                  <c:v>108</c:v>
                </c:pt>
                <c:pt idx="107">
                  <c:v>101</c:v>
                </c:pt>
                <c:pt idx="108">
                  <c:v>33</c:v>
                </c:pt>
                <c:pt idx="109">
                  <c:v>187</c:v>
                </c:pt>
                <c:pt idx="110">
                  <c:v>125</c:v>
                </c:pt>
                <c:pt idx="111">
                  <c:v>37</c:v>
                </c:pt>
                <c:pt idx="112">
                  <c:v>85</c:v>
                </c:pt>
                <c:pt idx="113">
                  <c:v>59</c:v>
                </c:pt>
                <c:pt idx="114">
                  <c:v>37</c:v>
                </c:pt>
                <c:pt idx="115">
                  <c:v>67</c:v>
                </c:pt>
                <c:pt idx="116">
                  <c:v>91</c:v>
                </c:pt>
                <c:pt idx="117">
                  <c:v>34</c:v>
                </c:pt>
                <c:pt idx="118">
                  <c:v>78</c:v>
                </c:pt>
                <c:pt idx="119">
                  <c:v>80</c:v>
                </c:pt>
                <c:pt idx="120">
                  <c:v>62</c:v>
                </c:pt>
                <c:pt idx="121">
                  <c:v>84</c:v>
                </c:pt>
                <c:pt idx="122">
                  <c:v>94</c:v>
                </c:pt>
                <c:pt idx="123">
                  <c:v>73</c:v>
                </c:pt>
                <c:pt idx="124">
                  <c:v>132</c:v>
                </c:pt>
                <c:pt idx="125">
                  <c:v>36</c:v>
                </c:pt>
                <c:pt idx="126">
                  <c:v>33</c:v>
                </c:pt>
                <c:pt idx="127">
                  <c:v>34</c:v>
                </c:pt>
                <c:pt idx="128">
                  <c:v>39</c:v>
                </c:pt>
                <c:pt idx="129">
                  <c:v>32</c:v>
                </c:pt>
                <c:pt idx="130">
                  <c:v>45</c:v>
                </c:pt>
                <c:pt idx="131">
                  <c:v>82</c:v>
                </c:pt>
                <c:pt idx="132">
                  <c:v>90</c:v>
                </c:pt>
                <c:pt idx="133">
                  <c:v>60</c:v>
                </c:pt>
                <c:pt idx="134">
                  <c:v>50</c:v>
                </c:pt>
                <c:pt idx="135">
                  <c:v>56</c:v>
                </c:pt>
                <c:pt idx="136">
                  <c:v>60</c:v>
                </c:pt>
                <c:pt idx="137">
                  <c:v>71</c:v>
                </c:pt>
                <c:pt idx="138">
                  <c:v>40</c:v>
                </c:pt>
                <c:pt idx="139">
                  <c:v>219</c:v>
                </c:pt>
                <c:pt idx="140">
                  <c:v>129</c:v>
                </c:pt>
                <c:pt idx="141">
                  <c:v>213</c:v>
                </c:pt>
                <c:pt idx="142">
                  <c:v>257</c:v>
                </c:pt>
                <c:pt idx="143">
                  <c:v>258</c:v>
                </c:pt>
                <c:pt idx="144">
                  <c:v>94</c:v>
                </c:pt>
                <c:pt idx="145">
                  <c:v>266</c:v>
                </c:pt>
                <c:pt idx="146">
                  <c:v>151</c:v>
                </c:pt>
                <c:pt idx="147">
                  <c:v>150</c:v>
                </c:pt>
                <c:pt idx="148">
                  <c:v>161</c:v>
                </c:pt>
                <c:pt idx="149">
                  <c:v>32</c:v>
                </c:pt>
                <c:pt idx="150">
                  <c:v>241</c:v>
                </c:pt>
                <c:pt idx="151">
                  <c:v>177</c:v>
                </c:pt>
                <c:pt idx="152">
                  <c:v>99</c:v>
                </c:pt>
                <c:pt idx="153">
                  <c:v>204</c:v>
                </c:pt>
                <c:pt idx="154">
                  <c:v>126</c:v>
                </c:pt>
                <c:pt idx="155">
                  <c:v>148</c:v>
                </c:pt>
                <c:pt idx="156">
                  <c:v>156</c:v>
                </c:pt>
                <c:pt idx="157">
                  <c:v>227</c:v>
                </c:pt>
                <c:pt idx="158">
                  <c:v>122</c:v>
                </c:pt>
                <c:pt idx="159">
                  <c:v>85</c:v>
                </c:pt>
                <c:pt idx="160">
                  <c:v>155</c:v>
                </c:pt>
                <c:pt idx="161">
                  <c:v>187</c:v>
                </c:pt>
                <c:pt idx="162">
                  <c:v>176</c:v>
                </c:pt>
                <c:pt idx="163">
                  <c:v>109</c:v>
                </c:pt>
                <c:pt idx="164">
                  <c:v>150</c:v>
                </c:pt>
                <c:pt idx="165">
                  <c:v>70</c:v>
                </c:pt>
                <c:pt idx="166">
                  <c:v>110</c:v>
                </c:pt>
                <c:pt idx="167">
                  <c:v>142</c:v>
                </c:pt>
                <c:pt idx="168">
                  <c:v>84</c:v>
                </c:pt>
                <c:pt idx="169">
                  <c:v>110</c:v>
                </c:pt>
                <c:pt idx="170">
                  <c:v>197</c:v>
                </c:pt>
                <c:pt idx="171">
                  <c:v>39</c:v>
                </c:pt>
                <c:pt idx="172">
                  <c:v>52</c:v>
                </c:pt>
                <c:pt idx="173">
                  <c:v>211</c:v>
                </c:pt>
                <c:pt idx="174">
                  <c:v>44</c:v>
                </c:pt>
                <c:pt idx="175">
                  <c:v>75</c:v>
                </c:pt>
                <c:pt idx="176">
                  <c:v>168</c:v>
                </c:pt>
                <c:pt idx="177">
                  <c:v>103</c:v>
                </c:pt>
                <c:pt idx="178">
                  <c:v>247</c:v>
                </c:pt>
                <c:pt idx="179">
                  <c:v>220</c:v>
                </c:pt>
                <c:pt idx="180">
                  <c:v>246</c:v>
                </c:pt>
                <c:pt idx="181">
                  <c:v>97</c:v>
                </c:pt>
                <c:pt idx="182">
                  <c:v>85</c:v>
                </c:pt>
                <c:pt idx="183">
                  <c:v>26</c:v>
                </c:pt>
                <c:pt idx="184">
                  <c:v>98</c:v>
                </c:pt>
                <c:pt idx="185">
                  <c:v>63</c:v>
                </c:pt>
                <c:pt idx="186">
                  <c:v>60</c:v>
                </c:pt>
                <c:pt idx="187">
                  <c:v>188</c:v>
                </c:pt>
                <c:pt idx="188">
                  <c:v>205</c:v>
                </c:pt>
                <c:pt idx="189">
                  <c:v>124</c:v>
                </c:pt>
                <c:pt idx="190">
                  <c:v>195</c:v>
                </c:pt>
                <c:pt idx="191">
                  <c:v>104</c:v>
                </c:pt>
                <c:pt idx="192">
                  <c:v>74</c:v>
                </c:pt>
                <c:pt idx="193">
                  <c:v>89</c:v>
                </c:pt>
                <c:pt idx="194">
                  <c:v>84</c:v>
                </c:pt>
                <c:pt idx="195">
                  <c:v>175</c:v>
                </c:pt>
                <c:pt idx="196">
                  <c:v>110</c:v>
                </c:pt>
                <c:pt idx="197">
                  <c:v>59</c:v>
                </c:pt>
                <c:pt idx="198">
                  <c:v>202</c:v>
                </c:pt>
                <c:pt idx="199">
                  <c:v>161</c:v>
                </c:pt>
                <c:pt idx="200">
                  <c:v>182</c:v>
                </c:pt>
                <c:pt idx="201">
                  <c:v>119</c:v>
                </c:pt>
                <c:pt idx="202">
                  <c:v>33</c:v>
                </c:pt>
                <c:pt idx="203">
                  <c:v>150</c:v>
                </c:pt>
                <c:pt idx="204">
                  <c:v>132</c:v>
                </c:pt>
                <c:pt idx="205">
                  <c:v>130</c:v>
                </c:pt>
                <c:pt idx="206">
                  <c:v>168</c:v>
                </c:pt>
                <c:pt idx="207">
                  <c:v>128</c:v>
                </c:pt>
                <c:pt idx="208">
                  <c:v>180</c:v>
                </c:pt>
                <c:pt idx="209">
                  <c:v>216</c:v>
                </c:pt>
                <c:pt idx="210">
                  <c:v>132</c:v>
                </c:pt>
                <c:pt idx="211">
                  <c:v>196</c:v>
                </c:pt>
                <c:pt idx="212">
                  <c:v>192</c:v>
                </c:pt>
                <c:pt idx="213">
                  <c:v>110</c:v>
                </c:pt>
                <c:pt idx="214">
                  <c:v>77</c:v>
                </c:pt>
                <c:pt idx="215">
                  <c:v>83</c:v>
                </c:pt>
                <c:pt idx="216">
                  <c:v>65</c:v>
                </c:pt>
                <c:pt idx="217">
                  <c:v>73</c:v>
                </c:pt>
                <c:pt idx="218">
                  <c:v>66</c:v>
                </c:pt>
                <c:pt idx="219">
                  <c:v>123</c:v>
                </c:pt>
                <c:pt idx="220">
                  <c:v>120</c:v>
                </c:pt>
                <c:pt idx="221">
                  <c:v>105</c:v>
                </c:pt>
                <c:pt idx="222">
                  <c:v>44</c:v>
                </c:pt>
                <c:pt idx="223">
                  <c:v>39</c:v>
                </c:pt>
                <c:pt idx="224">
                  <c:v>151</c:v>
                </c:pt>
                <c:pt idx="225">
                  <c:v>189</c:v>
                </c:pt>
                <c:pt idx="226">
                  <c:v>50</c:v>
                </c:pt>
                <c:pt idx="227">
                  <c:v>84</c:v>
                </c:pt>
                <c:pt idx="228">
                  <c:v>279</c:v>
                </c:pt>
                <c:pt idx="229">
                  <c:v>144</c:v>
                </c:pt>
                <c:pt idx="230">
                  <c:v>47</c:v>
                </c:pt>
                <c:pt idx="231">
                  <c:v>173</c:v>
                </c:pt>
                <c:pt idx="232">
                  <c:v>36</c:v>
                </c:pt>
                <c:pt idx="233">
                  <c:v>207</c:v>
                </c:pt>
                <c:pt idx="234">
                  <c:v>251</c:v>
                </c:pt>
                <c:pt idx="235">
                  <c:v>167</c:v>
                </c:pt>
                <c:pt idx="236">
                  <c:v>59</c:v>
                </c:pt>
                <c:pt idx="237">
                  <c:v>186</c:v>
                </c:pt>
                <c:pt idx="238">
                  <c:v>130</c:v>
                </c:pt>
                <c:pt idx="239">
                  <c:v>213</c:v>
                </c:pt>
                <c:pt idx="240">
                  <c:v>199</c:v>
                </c:pt>
                <c:pt idx="241">
                  <c:v>169</c:v>
                </c:pt>
                <c:pt idx="242">
                  <c:v>159</c:v>
                </c:pt>
                <c:pt idx="243">
                  <c:v>179</c:v>
                </c:pt>
                <c:pt idx="244">
                  <c:v>114</c:v>
                </c:pt>
                <c:pt idx="245">
                  <c:v>218</c:v>
                </c:pt>
                <c:pt idx="246">
                  <c:v>136</c:v>
                </c:pt>
                <c:pt idx="247">
                  <c:v>210</c:v>
                </c:pt>
                <c:pt idx="248">
                  <c:v>96</c:v>
                </c:pt>
                <c:pt idx="249">
                  <c:v>223</c:v>
                </c:pt>
                <c:pt idx="250">
                  <c:v>146</c:v>
                </c:pt>
                <c:pt idx="251">
                  <c:v>88</c:v>
                </c:pt>
                <c:pt idx="252">
                  <c:v>249</c:v>
                </c:pt>
                <c:pt idx="253">
                  <c:v>103</c:v>
                </c:pt>
                <c:pt idx="254">
                  <c:v>212</c:v>
                </c:pt>
                <c:pt idx="255">
                  <c:v>100</c:v>
                </c:pt>
                <c:pt idx="256">
                  <c:v>263</c:v>
                </c:pt>
                <c:pt idx="257">
                  <c:v>96</c:v>
                </c:pt>
                <c:pt idx="258">
                  <c:v>204</c:v>
                </c:pt>
                <c:pt idx="259">
                  <c:v>177</c:v>
                </c:pt>
                <c:pt idx="260">
                  <c:v>172</c:v>
                </c:pt>
                <c:pt idx="261">
                  <c:v>97</c:v>
                </c:pt>
                <c:pt idx="262">
                  <c:v>159</c:v>
                </c:pt>
                <c:pt idx="263">
                  <c:v>198</c:v>
                </c:pt>
                <c:pt idx="264">
                  <c:v>125</c:v>
                </c:pt>
                <c:pt idx="265">
                  <c:v>145</c:v>
                </c:pt>
                <c:pt idx="266">
                  <c:v>136</c:v>
                </c:pt>
                <c:pt idx="267">
                  <c:v>239</c:v>
                </c:pt>
                <c:pt idx="268">
                  <c:v>143</c:v>
                </c:pt>
                <c:pt idx="269">
                  <c:v>80</c:v>
                </c:pt>
                <c:pt idx="270">
                  <c:v>116</c:v>
                </c:pt>
                <c:pt idx="271">
                  <c:v>116</c:v>
                </c:pt>
                <c:pt idx="272">
                  <c:v>128</c:v>
                </c:pt>
                <c:pt idx="273">
                  <c:v>250</c:v>
                </c:pt>
                <c:pt idx="274">
                  <c:v>208</c:v>
                </c:pt>
                <c:pt idx="275">
                  <c:v>116</c:v>
                </c:pt>
                <c:pt idx="276">
                  <c:v>79</c:v>
                </c:pt>
                <c:pt idx="277">
                  <c:v>135</c:v>
                </c:pt>
                <c:pt idx="278">
                  <c:v>208</c:v>
                </c:pt>
                <c:pt idx="279">
                  <c:v>189</c:v>
                </c:pt>
                <c:pt idx="280">
                  <c:v>136</c:v>
                </c:pt>
                <c:pt idx="281">
                  <c:v>142</c:v>
                </c:pt>
                <c:pt idx="282">
                  <c:v>85</c:v>
                </c:pt>
                <c:pt idx="283">
                  <c:v>64</c:v>
                </c:pt>
                <c:pt idx="284">
                  <c:v>54</c:v>
                </c:pt>
                <c:pt idx="285">
                  <c:v>85</c:v>
                </c:pt>
                <c:pt idx="286">
                  <c:v>35</c:v>
                </c:pt>
                <c:pt idx="287">
                  <c:v>173</c:v>
                </c:pt>
                <c:pt idx="288">
                  <c:v>73</c:v>
                </c:pt>
                <c:pt idx="289">
                  <c:v>138</c:v>
                </c:pt>
                <c:pt idx="290">
                  <c:v>63</c:v>
                </c:pt>
                <c:pt idx="291">
                  <c:v>42</c:v>
                </c:pt>
                <c:pt idx="292">
                  <c:v>105</c:v>
                </c:pt>
                <c:pt idx="293">
                  <c:v>195</c:v>
                </c:pt>
                <c:pt idx="294">
                  <c:v>34</c:v>
                </c:pt>
                <c:pt idx="295">
                  <c:v>50</c:v>
                </c:pt>
                <c:pt idx="296">
                  <c:v>84</c:v>
                </c:pt>
                <c:pt idx="297">
                  <c:v>80</c:v>
                </c:pt>
                <c:pt idx="298">
                  <c:v>103</c:v>
                </c:pt>
                <c:pt idx="299">
                  <c:v>72</c:v>
                </c:pt>
                <c:pt idx="300">
                  <c:v>212</c:v>
                </c:pt>
                <c:pt idx="301">
                  <c:v>40</c:v>
                </c:pt>
                <c:pt idx="302">
                  <c:v>54</c:v>
                </c:pt>
                <c:pt idx="303">
                  <c:v>52</c:v>
                </c:pt>
                <c:pt idx="304">
                  <c:v>36</c:v>
                </c:pt>
                <c:pt idx="305">
                  <c:v>79</c:v>
                </c:pt>
                <c:pt idx="306">
                  <c:v>72</c:v>
                </c:pt>
                <c:pt idx="307">
                  <c:v>272</c:v>
                </c:pt>
                <c:pt idx="308">
                  <c:v>60</c:v>
                </c:pt>
                <c:pt idx="309">
                  <c:v>194</c:v>
                </c:pt>
                <c:pt idx="310">
                  <c:v>42</c:v>
                </c:pt>
                <c:pt idx="311">
                  <c:v>83</c:v>
                </c:pt>
                <c:pt idx="312">
                  <c:v>125</c:v>
                </c:pt>
                <c:pt idx="313">
                  <c:v>217</c:v>
                </c:pt>
                <c:pt idx="314">
                  <c:v>223</c:v>
                </c:pt>
                <c:pt idx="315">
                  <c:v>206</c:v>
                </c:pt>
                <c:pt idx="316">
                  <c:v>252</c:v>
                </c:pt>
                <c:pt idx="317">
                  <c:v>163</c:v>
                </c:pt>
                <c:pt idx="318">
                  <c:v>34</c:v>
                </c:pt>
                <c:pt idx="319">
                  <c:v>59</c:v>
                </c:pt>
                <c:pt idx="320">
                  <c:v>164</c:v>
                </c:pt>
                <c:pt idx="321">
                  <c:v>139</c:v>
                </c:pt>
                <c:pt idx="322">
                  <c:v>211</c:v>
                </c:pt>
                <c:pt idx="323">
                  <c:v>182</c:v>
                </c:pt>
                <c:pt idx="324">
                  <c:v>167</c:v>
                </c:pt>
                <c:pt idx="325">
                  <c:v>130</c:v>
                </c:pt>
                <c:pt idx="326">
                  <c:v>28</c:v>
                </c:pt>
                <c:pt idx="327">
                  <c:v>175</c:v>
                </c:pt>
                <c:pt idx="328">
                  <c:v>124</c:v>
                </c:pt>
                <c:pt idx="329">
                  <c:v>166</c:v>
                </c:pt>
                <c:pt idx="330">
                  <c:v>159</c:v>
                </c:pt>
                <c:pt idx="331">
                  <c:v>159</c:v>
                </c:pt>
                <c:pt idx="332">
                  <c:v>117</c:v>
                </c:pt>
                <c:pt idx="333">
                  <c:v>81</c:v>
                </c:pt>
                <c:pt idx="334">
                  <c:v>250</c:v>
                </c:pt>
                <c:pt idx="335">
                  <c:v>165</c:v>
                </c:pt>
                <c:pt idx="336">
                  <c:v>190</c:v>
                </c:pt>
                <c:pt idx="337">
                  <c:v>104</c:v>
                </c:pt>
                <c:pt idx="338">
                  <c:v>194</c:v>
                </c:pt>
                <c:pt idx="339">
                  <c:v>217</c:v>
                </c:pt>
                <c:pt idx="340">
                  <c:v>282</c:v>
                </c:pt>
                <c:pt idx="341">
                  <c:v>80</c:v>
                </c:pt>
                <c:pt idx="342">
                  <c:v>112</c:v>
                </c:pt>
                <c:pt idx="343">
                  <c:v>290</c:v>
                </c:pt>
                <c:pt idx="344">
                  <c:v>151</c:v>
                </c:pt>
                <c:pt idx="345">
                  <c:v>253</c:v>
                </c:pt>
                <c:pt idx="346">
                  <c:v>166</c:v>
                </c:pt>
                <c:pt idx="347">
                  <c:v>70</c:v>
                </c:pt>
                <c:pt idx="348">
                  <c:v>156</c:v>
                </c:pt>
                <c:pt idx="349">
                  <c:v>115</c:v>
                </c:pt>
                <c:pt idx="350">
                  <c:v>158</c:v>
                </c:pt>
                <c:pt idx="351">
                  <c:v>276</c:v>
                </c:pt>
                <c:pt idx="352">
                  <c:v>112</c:v>
                </c:pt>
                <c:pt idx="353">
                  <c:v>135</c:v>
                </c:pt>
                <c:pt idx="354">
                  <c:v>255</c:v>
                </c:pt>
                <c:pt idx="355">
                  <c:v>65</c:v>
                </c:pt>
                <c:pt idx="356">
                  <c:v>154</c:v>
                </c:pt>
                <c:pt idx="357">
                  <c:v>112</c:v>
                </c:pt>
                <c:pt idx="358">
                  <c:v>233</c:v>
                </c:pt>
                <c:pt idx="359">
                  <c:v>222</c:v>
                </c:pt>
                <c:pt idx="360">
                  <c:v>190</c:v>
                </c:pt>
                <c:pt idx="361">
                  <c:v>42</c:v>
                </c:pt>
                <c:pt idx="362">
                  <c:v>187</c:v>
                </c:pt>
                <c:pt idx="363">
                  <c:v>189</c:v>
                </c:pt>
                <c:pt idx="364">
                  <c:v>115</c:v>
                </c:pt>
                <c:pt idx="365">
                  <c:v>30</c:v>
                </c:pt>
                <c:pt idx="366">
                  <c:v>262</c:v>
                </c:pt>
                <c:pt idx="367">
                  <c:v>148</c:v>
                </c:pt>
                <c:pt idx="368">
                  <c:v>72</c:v>
                </c:pt>
                <c:pt idx="369">
                  <c:v>60</c:v>
                </c:pt>
                <c:pt idx="370">
                  <c:v>52</c:v>
                </c:pt>
                <c:pt idx="371">
                  <c:v>67</c:v>
                </c:pt>
                <c:pt idx="372">
                  <c:v>143</c:v>
                </c:pt>
                <c:pt idx="373">
                  <c:v>44</c:v>
                </c:pt>
                <c:pt idx="374">
                  <c:v>92</c:v>
                </c:pt>
                <c:pt idx="375">
                  <c:v>237</c:v>
                </c:pt>
                <c:pt idx="376">
                  <c:v>43</c:v>
                </c:pt>
                <c:pt idx="377">
                  <c:v>141</c:v>
                </c:pt>
                <c:pt idx="378">
                  <c:v>63</c:v>
                </c:pt>
                <c:pt idx="379">
                  <c:v>170</c:v>
                </c:pt>
                <c:pt idx="380">
                  <c:v>56</c:v>
                </c:pt>
                <c:pt idx="381">
                  <c:v>243</c:v>
                </c:pt>
                <c:pt idx="382">
                  <c:v>67</c:v>
                </c:pt>
                <c:pt idx="383">
                  <c:v>193</c:v>
                </c:pt>
                <c:pt idx="384">
                  <c:v>84</c:v>
                </c:pt>
                <c:pt idx="385">
                  <c:v>42</c:v>
                </c:pt>
                <c:pt idx="386">
                  <c:v>155</c:v>
                </c:pt>
                <c:pt idx="387">
                  <c:v>252</c:v>
                </c:pt>
                <c:pt idx="388">
                  <c:v>188</c:v>
                </c:pt>
                <c:pt idx="389">
                  <c:v>201</c:v>
                </c:pt>
                <c:pt idx="390">
                  <c:v>199</c:v>
                </c:pt>
                <c:pt idx="391">
                  <c:v>172</c:v>
                </c:pt>
                <c:pt idx="392">
                  <c:v>214</c:v>
                </c:pt>
                <c:pt idx="393">
                  <c:v>153</c:v>
                </c:pt>
                <c:pt idx="394">
                  <c:v>226</c:v>
                </c:pt>
                <c:pt idx="395">
                  <c:v>183</c:v>
                </c:pt>
                <c:pt idx="396">
                  <c:v>74</c:v>
                </c:pt>
                <c:pt idx="397">
                  <c:v>254</c:v>
                </c:pt>
                <c:pt idx="398">
                  <c:v>177</c:v>
                </c:pt>
                <c:pt idx="399">
                  <c:v>113</c:v>
                </c:pt>
                <c:pt idx="400">
                  <c:v>181</c:v>
                </c:pt>
                <c:pt idx="401">
                  <c:v>236</c:v>
                </c:pt>
                <c:pt idx="402">
                  <c:v>276</c:v>
                </c:pt>
                <c:pt idx="403">
                  <c:v>155</c:v>
                </c:pt>
                <c:pt idx="404">
                  <c:v>185</c:v>
                </c:pt>
                <c:pt idx="405">
                  <c:v>155</c:v>
                </c:pt>
                <c:pt idx="406">
                  <c:v>128</c:v>
                </c:pt>
                <c:pt idx="407">
                  <c:v>213</c:v>
                </c:pt>
                <c:pt idx="408">
                  <c:v>170</c:v>
                </c:pt>
                <c:pt idx="409">
                  <c:v>263</c:v>
                </c:pt>
                <c:pt idx="410">
                  <c:v>209</c:v>
                </c:pt>
                <c:pt idx="411">
                  <c:v>282</c:v>
                </c:pt>
                <c:pt idx="412">
                  <c:v>40</c:v>
                </c:pt>
                <c:pt idx="413">
                  <c:v>170</c:v>
                </c:pt>
                <c:pt idx="414">
                  <c:v>51</c:v>
                </c:pt>
                <c:pt idx="415">
                  <c:v>160</c:v>
                </c:pt>
                <c:pt idx="416">
                  <c:v>85</c:v>
                </c:pt>
                <c:pt idx="417">
                  <c:v>81</c:v>
                </c:pt>
                <c:pt idx="418">
                  <c:v>61</c:v>
                </c:pt>
                <c:pt idx="419">
                  <c:v>43</c:v>
                </c:pt>
                <c:pt idx="420">
                  <c:v>59</c:v>
                </c:pt>
                <c:pt idx="421">
                  <c:v>83</c:v>
                </c:pt>
                <c:pt idx="422">
                  <c:v>112</c:v>
                </c:pt>
                <c:pt idx="423">
                  <c:v>123</c:v>
                </c:pt>
                <c:pt idx="424">
                  <c:v>34</c:v>
                </c:pt>
                <c:pt idx="425">
                  <c:v>113</c:v>
                </c:pt>
                <c:pt idx="426">
                  <c:v>104</c:v>
                </c:pt>
                <c:pt idx="427">
                  <c:v>45</c:v>
                </c:pt>
                <c:pt idx="428">
                  <c:v>57</c:v>
                </c:pt>
                <c:pt idx="429">
                  <c:v>71</c:v>
                </c:pt>
                <c:pt idx="430">
                  <c:v>68</c:v>
                </c:pt>
                <c:pt idx="431">
                  <c:v>210</c:v>
                </c:pt>
                <c:pt idx="432">
                  <c:v>190</c:v>
                </c:pt>
                <c:pt idx="433">
                  <c:v>59</c:v>
                </c:pt>
                <c:pt idx="434">
                  <c:v>107</c:v>
                </c:pt>
                <c:pt idx="435">
                  <c:v>128</c:v>
                </c:pt>
                <c:pt idx="436">
                  <c:v>104</c:v>
                </c:pt>
                <c:pt idx="437">
                  <c:v>56</c:v>
                </c:pt>
                <c:pt idx="438">
                  <c:v>145</c:v>
                </c:pt>
                <c:pt idx="439">
                  <c:v>43</c:v>
                </c:pt>
                <c:pt idx="440">
                  <c:v>122</c:v>
                </c:pt>
                <c:pt idx="441">
                  <c:v>55</c:v>
                </c:pt>
                <c:pt idx="442">
                  <c:v>48</c:v>
                </c:pt>
                <c:pt idx="443">
                  <c:v>53</c:v>
                </c:pt>
                <c:pt idx="444">
                  <c:v>54</c:v>
                </c:pt>
                <c:pt idx="445">
                  <c:v>165</c:v>
                </c:pt>
                <c:pt idx="446">
                  <c:v>195</c:v>
                </c:pt>
                <c:pt idx="447">
                  <c:v>215</c:v>
                </c:pt>
                <c:pt idx="448">
                  <c:v>99</c:v>
                </c:pt>
                <c:pt idx="449">
                  <c:v>160</c:v>
                </c:pt>
                <c:pt idx="450">
                  <c:v>138</c:v>
                </c:pt>
                <c:pt idx="451">
                  <c:v>173</c:v>
                </c:pt>
                <c:pt idx="452">
                  <c:v>230</c:v>
                </c:pt>
                <c:pt idx="453">
                  <c:v>165</c:v>
                </c:pt>
              </c:numCache>
            </c:numRef>
          </c:xVal>
          <c:yVal>
            <c:numRef>
              <c:f>tarkistusdata!$U$3:$U$456</c:f>
              <c:numCache>
                <c:ptCount val="454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3</c:v>
                </c:pt>
                <c:pt idx="4">
                  <c:v>14</c:v>
                </c:pt>
                <c:pt idx="5">
                  <c:v>22</c:v>
                </c:pt>
                <c:pt idx="6">
                  <c:v>11</c:v>
                </c:pt>
                <c:pt idx="7">
                  <c:v>9</c:v>
                </c:pt>
                <c:pt idx="8">
                  <c:v>13</c:v>
                </c:pt>
                <c:pt idx="9">
                  <c:v>10</c:v>
                </c:pt>
                <c:pt idx="10">
                  <c:v>17</c:v>
                </c:pt>
                <c:pt idx="11">
                  <c:v>1</c:v>
                </c:pt>
                <c:pt idx="12">
                  <c:v>4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14</c:v>
                </c:pt>
                <c:pt idx="17">
                  <c:v>8</c:v>
                </c:pt>
                <c:pt idx="18">
                  <c:v>13</c:v>
                </c:pt>
                <c:pt idx="19">
                  <c:v>10</c:v>
                </c:pt>
                <c:pt idx="20">
                  <c:v>8</c:v>
                </c:pt>
                <c:pt idx="21">
                  <c:v>10</c:v>
                </c:pt>
                <c:pt idx="22">
                  <c:v>12</c:v>
                </c:pt>
                <c:pt idx="23">
                  <c:v>12</c:v>
                </c:pt>
                <c:pt idx="24">
                  <c:v>11</c:v>
                </c:pt>
                <c:pt idx="25">
                  <c:v>11</c:v>
                </c:pt>
                <c:pt idx="26">
                  <c:v>8</c:v>
                </c:pt>
                <c:pt idx="27">
                  <c:v>17</c:v>
                </c:pt>
                <c:pt idx="28">
                  <c:v>10</c:v>
                </c:pt>
                <c:pt idx="29">
                  <c:v>14</c:v>
                </c:pt>
                <c:pt idx="30">
                  <c:v>2</c:v>
                </c:pt>
                <c:pt idx="31">
                  <c:v>9</c:v>
                </c:pt>
                <c:pt idx="32">
                  <c:v>11</c:v>
                </c:pt>
                <c:pt idx="33">
                  <c:v>14</c:v>
                </c:pt>
                <c:pt idx="34">
                  <c:v>3</c:v>
                </c:pt>
                <c:pt idx="35">
                  <c:v>5</c:v>
                </c:pt>
                <c:pt idx="36">
                  <c:v>0</c:v>
                </c:pt>
                <c:pt idx="37">
                  <c:v>10</c:v>
                </c:pt>
                <c:pt idx="38">
                  <c:v>15</c:v>
                </c:pt>
                <c:pt idx="39">
                  <c:v>6</c:v>
                </c:pt>
                <c:pt idx="40">
                  <c:v>7</c:v>
                </c:pt>
                <c:pt idx="41">
                  <c:v>2</c:v>
                </c:pt>
                <c:pt idx="42">
                  <c:v>3</c:v>
                </c:pt>
                <c:pt idx="43">
                  <c:v>10</c:v>
                </c:pt>
                <c:pt idx="44">
                  <c:v>15</c:v>
                </c:pt>
                <c:pt idx="45">
                  <c:v>9</c:v>
                </c:pt>
                <c:pt idx="46">
                  <c:v>8</c:v>
                </c:pt>
                <c:pt idx="47">
                  <c:v>9</c:v>
                </c:pt>
                <c:pt idx="48">
                  <c:v>12</c:v>
                </c:pt>
                <c:pt idx="49">
                  <c:v>5</c:v>
                </c:pt>
                <c:pt idx="50">
                  <c:v>7</c:v>
                </c:pt>
                <c:pt idx="51">
                  <c:v>2</c:v>
                </c:pt>
                <c:pt idx="52">
                  <c:v>7</c:v>
                </c:pt>
                <c:pt idx="53">
                  <c:v>12</c:v>
                </c:pt>
                <c:pt idx="54">
                  <c:v>8</c:v>
                </c:pt>
                <c:pt idx="55">
                  <c:v>14</c:v>
                </c:pt>
                <c:pt idx="56">
                  <c:v>14</c:v>
                </c:pt>
                <c:pt idx="57">
                  <c:v>3</c:v>
                </c:pt>
                <c:pt idx="58">
                  <c:v>7</c:v>
                </c:pt>
                <c:pt idx="59">
                  <c:v>2</c:v>
                </c:pt>
                <c:pt idx="60">
                  <c:v>5</c:v>
                </c:pt>
                <c:pt idx="61">
                  <c:v>13</c:v>
                </c:pt>
                <c:pt idx="62">
                  <c:v>9</c:v>
                </c:pt>
                <c:pt idx="63">
                  <c:v>17</c:v>
                </c:pt>
                <c:pt idx="64">
                  <c:v>9</c:v>
                </c:pt>
                <c:pt idx="65">
                  <c:v>3</c:v>
                </c:pt>
                <c:pt idx="66">
                  <c:v>2</c:v>
                </c:pt>
                <c:pt idx="67">
                  <c:v>9</c:v>
                </c:pt>
                <c:pt idx="68">
                  <c:v>9</c:v>
                </c:pt>
                <c:pt idx="69">
                  <c:v>11</c:v>
                </c:pt>
                <c:pt idx="70">
                  <c:v>21</c:v>
                </c:pt>
                <c:pt idx="71">
                  <c:v>4</c:v>
                </c:pt>
                <c:pt idx="72">
                  <c:v>13</c:v>
                </c:pt>
                <c:pt idx="73">
                  <c:v>9</c:v>
                </c:pt>
                <c:pt idx="74">
                  <c:v>3</c:v>
                </c:pt>
                <c:pt idx="75">
                  <c:v>6</c:v>
                </c:pt>
                <c:pt idx="76">
                  <c:v>4</c:v>
                </c:pt>
                <c:pt idx="77">
                  <c:v>7</c:v>
                </c:pt>
                <c:pt idx="78">
                  <c:v>15</c:v>
                </c:pt>
                <c:pt idx="79">
                  <c:v>2</c:v>
                </c:pt>
                <c:pt idx="80">
                  <c:v>17</c:v>
                </c:pt>
                <c:pt idx="81">
                  <c:v>3</c:v>
                </c:pt>
                <c:pt idx="82">
                  <c:v>-1</c:v>
                </c:pt>
                <c:pt idx="83">
                  <c:v>2</c:v>
                </c:pt>
                <c:pt idx="84">
                  <c:v>14</c:v>
                </c:pt>
                <c:pt idx="85">
                  <c:v>5</c:v>
                </c:pt>
                <c:pt idx="86">
                  <c:v>15</c:v>
                </c:pt>
                <c:pt idx="87">
                  <c:v>10</c:v>
                </c:pt>
                <c:pt idx="88">
                  <c:v>9</c:v>
                </c:pt>
                <c:pt idx="89">
                  <c:v>2</c:v>
                </c:pt>
                <c:pt idx="90">
                  <c:v>20</c:v>
                </c:pt>
                <c:pt idx="91">
                  <c:v>0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2</c:v>
                </c:pt>
                <c:pt idx="96">
                  <c:v>20</c:v>
                </c:pt>
                <c:pt idx="97">
                  <c:v>19</c:v>
                </c:pt>
                <c:pt idx="98">
                  <c:v>8</c:v>
                </c:pt>
                <c:pt idx="99">
                  <c:v>2</c:v>
                </c:pt>
                <c:pt idx="100">
                  <c:v>7</c:v>
                </c:pt>
                <c:pt idx="101">
                  <c:v>2</c:v>
                </c:pt>
                <c:pt idx="102">
                  <c:v>7</c:v>
                </c:pt>
                <c:pt idx="103">
                  <c:v>20</c:v>
                </c:pt>
                <c:pt idx="104">
                  <c:v>17</c:v>
                </c:pt>
                <c:pt idx="105">
                  <c:v>9</c:v>
                </c:pt>
                <c:pt idx="106">
                  <c:v>9</c:v>
                </c:pt>
                <c:pt idx="107">
                  <c:v>12</c:v>
                </c:pt>
                <c:pt idx="108">
                  <c:v>3</c:v>
                </c:pt>
                <c:pt idx="109">
                  <c:v>7</c:v>
                </c:pt>
                <c:pt idx="110">
                  <c:v>13</c:v>
                </c:pt>
                <c:pt idx="111">
                  <c:v>1</c:v>
                </c:pt>
                <c:pt idx="112">
                  <c:v>7</c:v>
                </c:pt>
                <c:pt idx="113">
                  <c:v>5</c:v>
                </c:pt>
                <c:pt idx="114">
                  <c:v>3</c:v>
                </c:pt>
                <c:pt idx="115">
                  <c:v>7</c:v>
                </c:pt>
                <c:pt idx="116">
                  <c:v>10</c:v>
                </c:pt>
                <c:pt idx="117">
                  <c:v>6</c:v>
                </c:pt>
                <c:pt idx="118">
                  <c:v>3</c:v>
                </c:pt>
                <c:pt idx="119">
                  <c:v>6</c:v>
                </c:pt>
                <c:pt idx="120">
                  <c:v>5</c:v>
                </c:pt>
                <c:pt idx="121">
                  <c:v>11</c:v>
                </c:pt>
                <c:pt idx="122">
                  <c:v>7</c:v>
                </c:pt>
                <c:pt idx="123">
                  <c:v>5</c:v>
                </c:pt>
                <c:pt idx="124">
                  <c:v>13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7</c:v>
                </c:pt>
                <c:pt idx="129">
                  <c:v>3</c:v>
                </c:pt>
                <c:pt idx="130">
                  <c:v>5</c:v>
                </c:pt>
                <c:pt idx="131">
                  <c:v>7</c:v>
                </c:pt>
                <c:pt idx="132">
                  <c:v>7</c:v>
                </c:pt>
                <c:pt idx="133">
                  <c:v>4</c:v>
                </c:pt>
                <c:pt idx="134">
                  <c:v>4</c:v>
                </c:pt>
                <c:pt idx="135">
                  <c:v>1</c:v>
                </c:pt>
                <c:pt idx="136">
                  <c:v>5</c:v>
                </c:pt>
                <c:pt idx="137">
                  <c:v>6</c:v>
                </c:pt>
                <c:pt idx="138">
                  <c:v>2</c:v>
                </c:pt>
                <c:pt idx="139">
                  <c:v>9</c:v>
                </c:pt>
                <c:pt idx="140">
                  <c:v>6</c:v>
                </c:pt>
                <c:pt idx="141">
                  <c:v>9</c:v>
                </c:pt>
                <c:pt idx="142">
                  <c:v>16</c:v>
                </c:pt>
                <c:pt idx="143">
                  <c:v>6</c:v>
                </c:pt>
                <c:pt idx="144">
                  <c:v>2</c:v>
                </c:pt>
                <c:pt idx="145">
                  <c:v>10</c:v>
                </c:pt>
                <c:pt idx="146">
                  <c:v>6</c:v>
                </c:pt>
                <c:pt idx="147">
                  <c:v>5</c:v>
                </c:pt>
                <c:pt idx="148">
                  <c:v>8</c:v>
                </c:pt>
                <c:pt idx="149">
                  <c:v>2</c:v>
                </c:pt>
                <c:pt idx="150">
                  <c:v>15</c:v>
                </c:pt>
                <c:pt idx="151">
                  <c:v>7</c:v>
                </c:pt>
                <c:pt idx="152">
                  <c:v>1</c:v>
                </c:pt>
                <c:pt idx="153">
                  <c:v>2</c:v>
                </c:pt>
                <c:pt idx="154">
                  <c:v>2</c:v>
                </c:pt>
                <c:pt idx="155">
                  <c:v>4</c:v>
                </c:pt>
                <c:pt idx="156">
                  <c:v>3</c:v>
                </c:pt>
                <c:pt idx="157">
                  <c:v>15</c:v>
                </c:pt>
                <c:pt idx="158">
                  <c:v>3</c:v>
                </c:pt>
                <c:pt idx="159">
                  <c:v>1</c:v>
                </c:pt>
                <c:pt idx="160">
                  <c:v>4</c:v>
                </c:pt>
                <c:pt idx="161">
                  <c:v>6</c:v>
                </c:pt>
                <c:pt idx="162">
                  <c:v>10</c:v>
                </c:pt>
                <c:pt idx="163">
                  <c:v>0</c:v>
                </c:pt>
                <c:pt idx="164">
                  <c:v>1</c:v>
                </c:pt>
                <c:pt idx="165">
                  <c:v>2</c:v>
                </c:pt>
                <c:pt idx="166">
                  <c:v>4</c:v>
                </c:pt>
                <c:pt idx="167">
                  <c:v>3</c:v>
                </c:pt>
                <c:pt idx="168">
                  <c:v>2</c:v>
                </c:pt>
                <c:pt idx="169">
                  <c:v>5</c:v>
                </c:pt>
                <c:pt idx="170">
                  <c:v>14</c:v>
                </c:pt>
                <c:pt idx="171">
                  <c:v>2</c:v>
                </c:pt>
                <c:pt idx="172">
                  <c:v>2</c:v>
                </c:pt>
                <c:pt idx="173">
                  <c:v>12</c:v>
                </c:pt>
                <c:pt idx="174">
                  <c:v>0</c:v>
                </c:pt>
                <c:pt idx="175">
                  <c:v>1</c:v>
                </c:pt>
                <c:pt idx="176">
                  <c:v>7</c:v>
                </c:pt>
                <c:pt idx="177">
                  <c:v>3</c:v>
                </c:pt>
                <c:pt idx="178">
                  <c:v>15</c:v>
                </c:pt>
                <c:pt idx="179">
                  <c:v>13</c:v>
                </c:pt>
                <c:pt idx="180">
                  <c:v>12</c:v>
                </c:pt>
                <c:pt idx="181">
                  <c:v>3</c:v>
                </c:pt>
                <c:pt idx="182">
                  <c:v>3</c:v>
                </c:pt>
                <c:pt idx="183">
                  <c:v>1</c:v>
                </c:pt>
                <c:pt idx="184">
                  <c:v>7</c:v>
                </c:pt>
                <c:pt idx="185">
                  <c:v>4</c:v>
                </c:pt>
                <c:pt idx="186">
                  <c:v>3</c:v>
                </c:pt>
                <c:pt idx="187">
                  <c:v>19</c:v>
                </c:pt>
                <c:pt idx="188">
                  <c:v>15</c:v>
                </c:pt>
                <c:pt idx="189">
                  <c:v>10</c:v>
                </c:pt>
                <c:pt idx="190">
                  <c:v>10</c:v>
                </c:pt>
                <c:pt idx="191">
                  <c:v>3</c:v>
                </c:pt>
                <c:pt idx="192">
                  <c:v>4</c:v>
                </c:pt>
                <c:pt idx="193">
                  <c:v>3</c:v>
                </c:pt>
                <c:pt idx="194">
                  <c:v>3</c:v>
                </c:pt>
                <c:pt idx="195">
                  <c:v>14</c:v>
                </c:pt>
                <c:pt idx="196">
                  <c:v>7</c:v>
                </c:pt>
                <c:pt idx="197">
                  <c:v>3</c:v>
                </c:pt>
                <c:pt idx="198">
                  <c:v>10</c:v>
                </c:pt>
                <c:pt idx="199">
                  <c:v>11</c:v>
                </c:pt>
                <c:pt idx="200">
                  <c:v>9</c:v>
                </c:pt>
                <c:pt idx="201">
                  <c:v>7</c:v>
                </c:pt>
                <c:pt idx="202">
                  <c:v>4</c:v>
                </c:pt>
                <c:pt idx="203">
                  <c:v>9</c:v>
                </c:pt>
                <c:pt idx="204">
                  <c:v>7</c:v>
                </c:pt>
                <c:pt idx="205">
                  <c:v>9</c:v>
                </c:pt>
                <c:pt idx="206">
                  <c:v>12</c:v>
                </c:pt>
                <c:pt idx="207">
                  <c:v>5</c:v>
                </c:pt>
                <c:pt idx="208">
                  <c:v>11</c:v>
                </c:pt>
                <c:pt idx="209">
                  <c:v>9</c:v>
                </c:pt>
                <c:pt idx="210">
                  <c:v>10</c:v>
                </c:pt>
                <c:pt idx="211">
                  <c:v>10</c:v>
                </c:pt>
                <c:pt idx="212">
                  <c:v>11</c:v>
                </c:pt>
                <c:pt idx="213">
                  <c:v>13</c:v>
                </c:pt>
                <c:pt idx="214">
                  <c:v>8</c:v>
                </c:pt>
                <c:pt idx="215">
                  <c:v>15</c:v>
                </c:pt>
                <c:pt idx="216">
                  <c:v>7</c:v>
                </c:pt>
                <c:pt idx="217">
                  <c:v>9</c:v>
                </c:pt>
                <c:pt idx="218">
                  <c:v>5</c:v>
                </c:pt>
                <c:pt idx="219">
                  <c:v>14</c:v>
                </c:pt>
                <c:pt idx="220">
                  <c:v>13</c:v>
                </c:pt>
                <c:pt idx="221">
                  <c:v>7</c:v>
                </c:pt>
                <c:pt idx="222">
                  <c:v>2</c:v>
                </c:pt>
                <c:pt idx="223">
                  <c:v>3</c:v>
                </c:pt>
                <c:pt idx="224">
                  <c:v>11</c:v>
                </c:pt>
                <c:pt idx="225">
                  <c:v>18</c:v>
                </c:pt>
                <c:pt idx="226">
                  <c:v>3</c:v>
                </c:pt>
                <c:pt idx="227">
                  <c:v>6</c:v>
                </c:pt>
                <c:pt idx="228">
                  <c:v>16</c:v>
                </c:pt>
                <c:pt idx="229">
                  <c:v>7</c:v>
                </c:pt>
                <c:pt idx="230">
                  <c:v>3</c:v>
                </c:pt>
                <c:pt idx="231">
                  <c:v>11</c:v>
                </c:pt>
                <c:pt idx="232">
                  <c:v>3</c:v>
                </c:pt>
                <c:pt idx="233">
                  <c:v>7</c:v>
                </c:pt>
                <c:pt idx="234">
                  <c:v>14</c:v>
                </c:pt>
                <c:pt idx="235">
                  <c:v>9</c:v>
                </c:pt>
                <c:pt idx="236">
                  <c:v>3</c:v>
                </c:pt>
                <c:pt idx="237">
                  <c:v>5</c:v>
                </c:pt>
                <c:pt idx="238">
                  <c:v>2</c:v>
                </c:pt>
                <c:pt idx="239">
                  <c:v>17</c:v>
                </c:pt>
                <c:pt idx="240">
                  <c:v>9</c:v>
                </c:pt>
                <c:pt idx="241">
                  <c:v>3</c:v>
                </c:pt>
                <c:pt idx="242">
                  <c:v>4</c:v>
                </c:pt>
                <c:pt idx="243">
                  <c:v>8</c:v>
                </c:pt>
                <c:pt idx="244">
                  <c:v>2</c:v>
                </c:pt>
                <c:pt idx="245">
                  <c:v>11</c:v>
                </c:pt>
                <c:pt idx="246">
                  <c:v>4</c:v>
                </c:pt>
                <c:pt idx="247">
                  <c:v>18</c:v>
                </c:pt>
                <c:pt idx="248">
                  <c:v>1</c:v>
                </c:pt>
                <c:pt idx="249">
                  <c:v>11</c:v>
                </c:pt>
                <c:pt idx="250">
                  <c:v>5</c:v>
                </c:pt>
                <c:pt idx="251">
                  <c:v>2</c:v>
                </c:pt>
                <c:pt idx="252">
                  <c:v>12</c:v>
                </c:pt>
                <c:pt idx="253">
                  <c:v>1</c:v>
                </c:pt>
                <c:pt idx="254">
                  <c:v>12</c:v>
                </c:pt>
                <c:pt idx="255">
                  <c:v>2</c:v>
                </c:pt>
                <c:pt idx="256">
                  <c:v>8</c:v>
                </c:pt>
                <c:pt idx="257">
                  <c:v>1</c:v>
                </c:pt>
                <c:pt idx="258">
                  <c:v>8</c:v>
                </c:pt>
                <c:pt idx="259">
                  <c:v>5</c:v>
                </c:pt>
                <c:pt idx="260">
                  <c:v>8</c:v>
                </c:pt>
                <c:pt idx="261">
                  <c:v>1</c:v>
                </c:pt>
                <c:pt idx="262">
                  <c:v>7</c:v>
                </c:pt>
                <c:pt idx="263">
                  <c:v>5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9</c:v>
                </c:pt>
                <c:pt idx="268">
                  <c:v>5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5</c:v>
                </c:pt>
                <c:pt idx="273">
                  <c:v>6</c:v>
                </c:pt>
                <c:pt idx="274">
                  <c:v>12</c:v>
                </c:pt>
                <c:pt idx="275">
                  <c:v>3</c:v>
                </c:pt>
                <c:pt idx="276">
                  <c:v>0</c:v>
                </c:pt>
                <c:pt idx="277">
                  <c:v>6</c:v>
                </c:pt>
                <c:pt idx="278">
                  <c:v>15</c:v>
                </c:pt>
                <c:pt idx="279">
                  <c:v>11</c:v>
                </c:pt>
                <c:pt idx="280">
                  <c:v>7</c:v>
                </c:pt>
                <c:pt idx="281">
                  <c:v>3</c:v>
                </c:pt>
                <c:pt idx="282">
                  <c:v>3</c:v>
                </c:pt>
                <c:pt idx="283">
                  <c:v>4</c:v>
                </c:pt>
                <c:pt idx="284">
                  <c:v>3</c:v>
                </c:pt>
                <c:pt idx="285">
                  <c:v>4</c:v>
                </c:pt>
                <c:pt idx="286">
                  <c:v>3</c:v>
                </c:pt>
                <c:pt idx="287">
                  <c:v>7</c:v>
                </c:pt>
                <c:pt idx="288">
                  <c:v>3</c:v>
                </c:pt>
                <c:pt idx="289">
                  <c:v>9</c:v>
                </c:pt>
                <c:pt idx="290">
                  <c:v>2</c:v>
                </c:pt>
                <c:pt idx="291">
                  <c:v>4</c:v>
                </c:pt>
                <c:pt idx="292">
                  <c:v>2</c:v>
                </c:pt>
                <c:pt idx="293">
                  <c:v>6</c:v>
                </c:pt>
                <c:pt idx="294">
                  <c:v>2</c:v>
                </c:pt>
                <c:pt idx="295">
                  <c:v>5</c:v>
                </c:pt>
                <c:pt idx="296">
                  <c:v>3</c:v>
                </c:pt>
                <c:pt idx="297">
                  <c:v>2</c:v>
                </c:pt>
                <c:pt idx="298">
                  <c:v>6</c:v>
                </c:pt>
                <c:pt idx="299">
                  <c:v>4</c:v>
                </c:pt>
                <c:pt idx="300">
                  <c:v>14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6</c:v>
                </c:pt>
                <c:pt idx="307">
                  <c:v>15</c:v>
                </c:pt>
                <c:pt idx="308">
                  <c:v>5</c:v>
                </c:pt>
                <c:pt idx="309">
                  <c:v>13</c:v>
                </c:pt>
                <c:pt idx="310">
                  <c:v>2</c:v>
                </c:pt>
                <c:pt idx="311">
                  <c:v>10</c:v>
                </c:pt>
                <c:pt idx="312">
                  <c:v>2</c:v>
                </c:pt>
                <c:pt idx="313">
                  <c:v>16</c:v>
                </c:pt>
                <c:pt idx="314">
                  <c:v>14</c:v>
                </c:pt>
                <c:pt idx="315">
                  <c:v>11</c:v>
                </c:pt>
                <c:pt idx="316">
                  <c:v>13</c:v>
                </c:pt>
                <c:pt idx="317">
                  <c:v>9</c:v>
                </c:pt>
                <c:pt idx="318">
                  <c:v>3</c:v>
                </c:pt>
                <c:pt idx="319">
                  <c:v>4</c:v>
                </c:pt>
                <c:pt idx="320">
                  <c:v>13</c:v>
                </c:pt>
                <c:pt idx="321">
                  <c:v>11</c:v>
                </c:pt>
                <c:pt idx="322">
                  <c:v>13</c:v>
                </c:pt>
                <c:pt idx="323">
                  <c:v>9</c:v>
                </c:pt>
                <c:pt idx="324">
                  <c:v>9</c:v>
                </c:pt>
                <c:pt idx="325">
                  <c:v>9</c:v>
                </c:pt>
                <c:pt idx="326">
                  <c:v>2</c:v>
                </c:pt>
                <c:pt idx="327">
                  <c:v>12</c:v>
                </c:pt>
                <c:pt idx="328">
                  <c:v>4</c:v>
                </c:pt>
                <c:pt idx="329">
                  <c:v>12</c:v>
                </c:pt>
                <c:pt idx="330">
                  <c:v>11</c:v>
                </c:pt>
                <c:pt idx="331">
                  <c:v>12</c:v>
                </c:pt>
                <c:pt idx="332">
                  <c:v>3</c:v>
                </c:pt>
                <c:pt idx="333">
                  <c:v>3</c:v>
                </c:pt>
                <c:pt idx="334">
                  <c:v>9</c:v>
                </c:pt>
                <c:pt idx="335">
                  <c:v>13</c:v>
                </c:pt>
                <c:pt idx="336">
                  <c:v>19</c:v>
                </c:pt>
                <c:pt idx="337">
                  <c:v>2</c:v>
                </c:pt>
                <c:pt idx="338">
                  <c:v>12</c:v>
                </c:pt>
                <c:pt idx="339">
                  <c:v>13</c:v>
                </c:pt>
                <c:pt idx="340">
                  <c:v>12</c:v>
                </c:pt>
                <c:pt idx="341">
                  <c:v>2</c:v>
                </c:pt>
                <c:pt idx="342">
                  <c:v>3</c:v>
                </c:pt>
                <c:pt idx="343">
                  <c:v>11</c:v>
                </c:pt>
                <c:pt idx="344">
                  <c:v>7</c:v>
                </c:pt>
                <c:pt idx="345">
                  <c:v>12</c:v>
                </c:pt>
                <c:pt idx="346">
                  <c:v>15</c:v>
                </c:pt>
                <c:pt idx="347">
                  <c:v>4</c:v>
                </c:pt>
                <c:pt idx="348">
                  <c:v>5</c:v>
                </c:pt>
                <c:pt idx="349">
                  <c:v>2</c:v>
                </c:pt>
                <c:pt idx="350">
                  <c:v>8</c:v>
                </c:pt>
                <c:pt idx="351">
                  <c:v>14</c:v>
                </c:pt>
                <c:pt idx="352">
                  <c:v>11</c:v>
                </c:pt>
                <c:pt idx="353">
                  <c:v>2</c:v>
                </c:pt>
                <c:pt idx="354">
                  <c:v>13</c:v>
                </c:pt>
                <c:pt idx="355">
                  <c:v>1</c:v>
                </c:pt>
                <c:pt idx="356">
                  <c:v>7</c:v>
                </c:pt>
                <c:pt idx="357">
                  <c:v>3</c:v>
                </c:pt>
                <c:pt idx="358">
                  <c:v>7</c:v>
                </c:pt>
                <c:pt idx="359">
                  <c:v>15</c:v>
                </c:pt>
                <c:pt idx="360">
                  <c:v>13</c:v>
                </c:pt>
                <c:pt idx="361">
                  <c:v>3</c:v>
                </c:pt>
                <c:pt idx="362">
                  <c:v>9</c:v>
                </c:pt>
                <c:pt idx="363">
                  <c:v>10</c:v>
                </c:pt>
                <c:pt idx="364">
                  <c:v>3</c:v>
                </c:pt>
                <c:pt idx="365">
                  <c:v>1</c:v>
                </c:pt>
                <c:pt idx="366">
                  <c:v>18</c:v>
                </c:pt>
                <c:pt idx="367">
                  <c:v>6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3</c:v>
                </c:pt>
                <c:pt idx="372">
                  <c:v>8</c:v>
                </c:pt>
                <c:pt idx="373">
                  <c:v>3</c:v>
                </c:pt>
                <c:pt idx="374">
                  <c:v>6</c:v>
                </c:pt>
                <c:pt idx="375">
                  <c:v>20</c:v>
                </c:pt>
                <c:pt idx="376">
                  <c:v>2</c:v>
                </c:pt>
                <c:pt idx="377">
                  <c:v>6</c:v>
                </c:pt>
                <c:pt idx="378">
                  <c:v>4</c:v>
                </c:pt>
                <c:pt idx="379">
                  <c:v>11</c:v>
                </c:pt>
                <c:pt idx="380">
                  <c:v>4</c:v>
                </c:pt>
                <c:pt idx="381">
                  <c:v>10</c:v>
                </c:pt>
                <c:pt idx="382">
                  <c:v>6</c:v>
                </c:pt>
                <c:pt idx="383">
                  <c:v>14</c:v>
                </c:pt>
                <c:pt idx="384">
                  <c:v>7</c:v>
                </c:pt>
                <c:pt idx="385">
                  <c:v>4</c:v>
                </c:pt>
                <c:pt idx="386">
                  <c:v>9</c:v>
                </c:pt>
                <c:pt idx="387">
                  <c:v>16</c:v>
                </c:pt>
                <c:pt idx="388">
                  <c:v>7</c:v>
                </c:pt>
                <c:pt idx="389">
                  <c:v>15</c:v>
                </c:pt>
                <c:pt idx="390">
                  <c:v>17</c:v>
                </c:pt>
                <c:pt idx="391">
                  <c:v>13</c:v>
                </c:pt>
                <c:pt idx="392">
                  <c:v>10</c:v>
                </c:pt>
                <c:pt idx="393">
                  <c:v>8</c:v>
                </c:pt>
                <c:pt idx="394">
                  <c:v>9</c:v>
                </c:pt>
                <c:pt idx="395">
                  <c:v>10</c:v>
                </c:pt>
                <c:pt idx="396">
                  <c:v>2</c:v>
                </c:pt>
                <c:pt idx="397">
                  <c:v>19</c:v>
                </c:pt>
                <c:pt idx="398">
                  <c:v>15</c:v>
                </c:pt>
                <c:pt idx="399">
                  <c:v>4</c:v>
                </c:pt>
                <c:pt idx="400">
                  <c:v>11</c:v>
                </c:pt>
                <c:pt idx="401">
                  <c:v>16</c:v>
                </c:pt>
                <c:pt idx="402">
                  <c:v>11</c:v>
                </c:pt>
                <c:pt idx="403">
                  <c:v>6</c:v>
                </c:pt>
                <c:pt idx="404">
                  <c:v>6</c:v>
                </c:pt>
                <c:pt idx="405">
                  <c:v>6</c:v>
                </c:pt>
                <c:pt idx="406">
                  <c:v>4</c:v>
                </c:pt>
                <c:pt idx="407">
                  <c:v>18</c:v>
                </c:pt>
                <c:pt idx="408">
                  <c:v>12</c:v>
                </c:pt>
                <c:pt idx="409">
                  <c:v>11</c:v>
                </c:pt>
                <c:pt idx="410">
                  <c:v>8</c:v>
                </c:pt>
                <c:pt idx="411">
                  <c:v>12</c:v>
                </c:pt>
                <c:pt idx="412">
                  <c:v>1</c:v>
                </c:pt>
                <c:pt idx="413">
                  <c:v>14</c:v>
                </c:pt>
                <c:pt idx="414">
                  <c:v>-49</c:v>
                </c:pt>
                <c:pt idx="415">
                  <c:v>14</c:v>
                </c:pt>
                <c:pt idx="416">
                  <c:v>14</c:v>
                </c:pt>
                <c:pt idx="417">
                  <c:v>9</c:v>
                </c:pt>
                <c:pt idx="418">
                  <c:v>10</c:v>
                </c:pt>
                <c:pt idx="419">
                  <c:v>1</c:v>
                </c:pt>
                <c:pt idx="420">
                  <c:v>7</c:v>
                </c:pt>
                <c:pt idx="421">
                  <c:v>7</c:v>
                </c:pt>
                <c:pt idx="422">
                  <c:v>14</c:v>
                </c:pt>
                <c:pt idx="423">
                  <c:v>14</c:v>
                </c:pt>
                <c:pt idx="424">
                  <c:v>2</c:v>
                </c:pt>
                <c:pt idx="425">
                  <c:v>10</c:v>
                </c:pt>
                <c:pt idx="426">
                  <c:v>8</c:v>
                </c:pt>
                <c:pt idx="427">
                  <c:v>2</c:v>
                </c:pt>
                <c:pt idx="428">
                  <c:v>4</c:v>
                </c:pt>
                <c:pt idx="429">
                  <c:v>7</c:v>
                </c:pt>
                <c:pt idx="430">
                  <c:v>5</c:v>
                </c:pt>
                <c:pt idx="431">
                  <c:v>21</c:v>
                </c:pt>
                <c:pt idx="432">
                  <c:v>15</c:v>
                </c:pt>
                <c:pt idx="433">
                  <c:v>6</c:v>
                </c:pt>
                <c:pt idx="434">
                  <c:v>6</c:v>
                </c:pt>
                <c:pt idx="435">
                  <c:v>8</c:v>
                </c:pt>
                <c:pt idx="436">
                  <c:v>9</c:v>
                </c:pt>
                <c:pt idx="437">
                  <c:v>3</c:v>
                </c:pt>
                <c:pt idx="438">
                  <c:v>15</c:v>
                </c:pt>
                <c:pt idx="439">
                  <c:v>4</c:v>
                </c:pt>
                <c:pt idx="440">
                  <c:v>4</c:v>
                </c:pt>
                <c:pt idx="441">
                  <c:v>3</c:v>
                </c:pt>
                <c:pt idx="442">
                  <c:v>4</c:v>
                </c:pt>
                <c:pt idx="443">
                  <c:v>3</c:v>
                </c:pt>
                <c:pt idx="444">
                  <c:v>4</c:v>
                </c:pt>
                <c:pt idx="445">
                  <c:v>11</c:v>
                </c:pt>
                <c:pt idx="446">
                  <c:v>15</c:v>
                </c:pt>
                <c:pt idx="447">
                  <c:v>19</c:v>
                </c:pt>
                <c:pt idx="448">
                  <c:v>2</c:v>
                </c:pt>
                <c:pt idx="449">
                  <c:v>5</c:v>
                </c:pt>
                <c:pt idx="450">
                  <c:v>7</c:v>
                </c:pt>
                <c:pt idx="451">
                  <c:v>12</c:v>
                </c:pt>
                <c:pt idx="452">
                  <c:v>19</c:v>
                </c:pt>
                <c:pt idx="453">
                  <c:v>17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tarkistusdata!$Z$3:$Z$43</c:f>
              <c:numCache>
                <c:ptCount val="41"/>
                <c:pt idx="0">
                  <c:v>150</c:v>
                </c:pt>
                <c:pt idx="1">
                  <c:v>124</c:v>
                </c:pt>
                <c:pt idx="2">
                  <c:v>143</c:v>
                </c:pt>
                <c:pt idx="3">
                  <c:v>289</c:v>
                </c:pt>
                <c:pt idx="4">
                  <c:v>227</c:v>
                </c:pt>
                <c:pt idx="5">
                  <c:v>354</c:v>
                </c:pt>
                <c:pt idx="6">
                  <c:v>245</c:v>
                </c:pt>
                <c:pt idx="7">
                  <c:v>314</c:v>
                </c:pt>
                <c:pt idx="8">
                  <c:v>275</c:v>
                </c:pt>
                <c:pt idx="9">
                  <c:v>237</c:v>
                </c:pt>
                <c:pt idx="10">
                  <c:v>188</c:v>
                </c:pt>
                <c:pt idx="11">
                  <c:v>159</c:v>
                </c:pt>
                <c:pt idx="12">
                  <c:v>121</c:v>
                </c:pt>
                <c:pt idx="13">
                  <c:v>123</c:v>
                </c:pt>
                <c:pt idx="14">
                  <c:v>178</c:v>
                </c:pt>
                <c:pt idx="15">
                  <c:v>172</c:v>
                </c:pt>
                <c:pt idx="16">
                  <c:v>171</c:v>
                </c:pt>
                <c:pt idx="17">
                  <c:v>273</c:v>
                </c:pt>
                <c:pt idx="18">
                  <c:v>204</c:v>
                </c:pt>
                <c:pt idx="19">
                  <c:v>143</c:v>
                </c:pt>
                <c:pt idx="20">
                  <c:v>160</c:v>
                </c:pt>
                <c:pt idx="21">
                  <c:v>213</c:v>
                </c:pt>
                <c:pt idx="22">
                  <c:v>213</c:v>
                </c:pt>
                <c:pt idx="23">
                  <c:v>255</c:v>
                </c:pt>
                <c:pt idx="24">
                  <c:v>125</c:v>
                </c:pt>
                <c:pt idx="25">
                  <c:v>164</c:v>
                </c:pt>
                <c:pt idx="26">
                  <c:v>177</c:v>
                </c:pt>
                <c:pt idx="27">
                  <c:v>268</c:v>
                </c:pt>
                <c:pt idx="28">
                  <c:v>160</c:v>
                </c:pt>
                <c:pt idx="29">
                  <c:v>230</c:v>
                </c:pt>
                <c:pt idx="30">
                  <c:v>167</c:v>
                </c:pt>
                <c:pt idx="31">
                  <c:v>192</c:v>
                </c:pt>
                <c:pt idx="32">
                  <c:v>195</c:v>
                </c:pt>
                <c:pt idx="33">
                  <c:v>172</c:v>
                </c:pt>
                <c:pt idx="34">
                  <c:v>282</c:v>
                </c:pt>
                <c:pt idx="35">
                  <c:v>230</c:v>
                </c:pt>
                <c:pt idx="36">
                  <c:v>188</c:v>
                </c:pt>
                <c:pt idx="37">
                  <c:v>234</c:v>
                </c:pt>
                <c:pt idx="38">
                  <c:v>313</c:v>
                </c:pt>
                <c:pt idx="39">
                  <c:v>195</c:v>
                </c:pt>
                <c:pt idx="40">
                  <c:v>148</c:v>
                </c:pt>
              </c:numCache>
            </c:numRef>
          </c:xVal>
          <c:yVal>
            <c:numRef>
              <c:f>tarkistusdata!$AG$3:$AG$43</c:f>
              <c:numCache>
                <c:ptCount val="41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28</c:v>
                </c:pt>
                <c:pt idx="4">
                  <c:v>7</c:v>
                </c:pt>
                <c:pt idx="5">
                  <c:v>39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10</c:v>
                </c:pt>
                <c:pt idx="10">
                  <c:v>18</c:v>
                </c:pt>
                <c:pt idx="11">
                  <c:v>14</c:v>
                </c:pt>
                <c:pt idx="12">
                  <c:v>11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  <c:pt idx="16">
                  <c:v>9</c:v>
                </c:pt>
                <c:pt idx="17">
                  <c:v>26</c:v>
                </c:pt>
                <c:pt idx="18">
                  <c:v>17</c:v>
                </c:pt>
                <c:pt idx="19">
                  <c:v>7</c:v>
                </c:pt>
                <c:pt idx="20">
                  <c:v>3</c:v>
                </c:pt>
                <c:pt idx="21">
                  <c:v>14</c:v>
                </c:pt>
                <c:pt idx="22">
                  <c:v>20</c:v>
                </c:pt>
                <c:pt idx="23">
                  <c:v>3</c:v>
                </c:pt>
                <c:pt idx="24">
                  <c:v>1</c:v>
                </c:pt>
                <c:pt idx="25">
                  <c:v>6</c:v>
                </c:pt>
                <c:pt idx="26">
                  <c:v>6</c:v>
                </c:pt>
                <c:pt idx="27">
                  <c:v>19</c:v>
                </c:pt>
                <c:pt idx="28">
                  <c:v>5</c:v>
                </c:pt>
                <c:pt idx="29">
                  <c:v>19</c:v>
                </c:pt>
                <c:pt idx="30">
                  <c:v>3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16</c:v>
                </c:pt>
                <c:pt idx="35">
                  <c:v>15</c:v>
                </c:pt>
                <c:pt idx="36">
                  <c:v>6</c:v>
                </c:pt>
                <c:pt idx="37">
                  <c:v>14</c:v>
                </c:pt>
                <c:pt idx="38">
                  <c:v>23</c:v>
                </c:pt>
                <c:pt idx="39">
                  <c:v>18</c:v>
                </c:pt>
                <c:pt idx="40">
                  <c:v>4</c:v>
                </c:pt>
              </c:numCache>
            </c:numRef>
          </c:yVal>
          <c:smooth val="0"/>
        </c:ser>
        <c:ser>
          <c:idx val="2"/>
          <c:order val="2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tarkistusdata!$AL$3:$AL$13</c:f>
              <c:numCache>
                <c:ptCount val="11"/>
                <c:pt idx="0">
                  <c:v>255</c:v>
                </c:pt>
                <c:pt idx="1">
                  <c:v>157</c:v>
                </c:pt>
                <c:pt idx="2">
                  <c:v>68</c:v>
                </c:pt>
                <c:pt idx="3">
                  <c:v>84</c:v>
                </c:pt>
                <c:pt idx="4">
                  <c:v>118</c:v>
                </c:pt>
                <c:pt idx="5">
                  <c:v>124</c:v>
                </c:pt>
                <c:pt idx="6">
                  <c:v>90</c:v>
                </c:pt>
                <c:pt idx="7">
                  <c:v>75</c:v>
                </c:pt>
                <c:pt idx="8">
                  <c:v>145</c:v>
                </c:pt>
                <c:pt idx="9">
                  <c:v>109</c:v>
                </c:pt>
                <c:pt idx="10">
                  <c:v>104</c:v>
                </c:pt>
              </c:numCache>
            </c:numRef>
          </c:xVal>
          <c:yVal>
            <c:numRef>
              <c:f>tarkistusdata!$AS$3:$AS$13</c:f>
              <c:numCache>
                <c:ptCount val="11"/>
                <c:pt idx="0">
                  <c:v>16</c:v>
                </c:pt>
                <c:pt idx="1">
                  <c:v>10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11</c:v>
                </c:pt>
                <c:pt idx="10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tarkistusdata!$B$3</c:f>
              <c:numCache>
                <c:ptCount val="1"/>
                <c:pt idx="0">
                  <c:v>255</c:v>
                </c:pt>
              </c:numCache>
            </c:numRef>
          </c:xVal>
          <c:yVal>
            <c:numRef>
              <c:f>tarkistusdata!$I$3</c:f>
              <c:numCache>
                <c:ptCount val="1"/>
                <c:pt idx="0">
                  <c:v>18</c:v>
                </c:pt>
              </c:numCache>
            </c:numRef>
          </c:yVal>
          <c:smooth val="0"/>
        </c:ser>
        <c:axId val="38004946"/>
        <c:axId val="6500195"/>
      </c:scatterChart>
      <c:val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0195"/>
        <c:crosses val="autoZero"/>
        <c:crossBetween val="midCat"/>
        <c:dispUnits/>
      </c:valAx>
      <c:valAx>
        <c:axId val="6500195"/>
        <c:scaling>
          <c:orientation val="minMax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49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66675</xdr:rowOff>
    </xdr:from>
    <xdr:to>
      <xdr:col>22</xdr:col>
      <xdr:colOff>266700</xdr:colOff>
      <xdr:row>33</xdr:row>
      <xdr:rowOff>133350</xdr:rowOff>
    </xdr:to>
    <xdr:graphicFrame>
      <xdr:nvGraphicFramePr>
        <xdr:cNvPr id="1" name="Chart 138"/>
        <xdr:cNvGraphicFramePr/>
      </xdr:nvGraphicFramePr>
      <xdr:xfrm>
        <a:off x="1524000" y="552450"/>
        <a:ext cx="74199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30</xdr:row>
      <xdr:rowOff>19050</xdr:rowOff>
    </xdr:from>
    <xdr:to>
      <xdr:col>36</xdr:col>
      <xdr:colOff>28575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6391275" y="4876800"/>
        <a:ext cx="76200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257175</xdr:colOff>
      <xdr:row>16</xdr:row>
      <xdr:rowOff>76200</xdr:rowOff>
    </xdr:from>
    <xdr:to>
      <xdr:col>36</xdr:col>
      <xdr:colOff>171450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6524625" y="2667000"/>
        <a:ext cx="762952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361950</xdr:colOff>
      <xdr:row>10</xdr:row>
      <xdr:rowOff>9525</xdr:rowOff>
    </xdr:from>
    <xdr:to>
      <xdr:col>36</xdr:col>
      <xdr:colOff>276225</xdr:colOff>
      <xdr:row>42</xdr:row>
      <xdr:rowOff>133350</xdr:rowOff>
    </xdr:to>
    <xdr:graphicFrame>
      <xdr:nvGraphicFramePr>
        <xdr:cNvPr id="3" name="Chart 3"/>
        <xdr:cNvGraphicFramePr/>
      </xdr:nvGraphicFramePr>
      <xdr:xfrm>
        <a:off x="6629400" y="1628775"/>
        <a:ext cx="7629525" cy="530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8"/>
  <sheetViews>
    <sheetView tabSelected="1" workbookViewId="0" topLeftCell="A1">
      <pane ySplit="1" topLeftCell="BM529" activePane="bottomLeft" state="frozen"/>
      <selection pane="topLeft" activeCell="A1" sqref="A1"/>
      <selection pane="bottomLeft" activeCell="E533" sqref="E533"/>
    </sheetView>
  </sheetViews>
  <sheetFormatPr defaultColWidth="9.140625" defaultRowHeight="12.75"/>
  <cols>
    <col min="1" max="1" width="3.57421875" style="1" customWidth="1"/>
    <col min="2" max="2" width="4.00390625" style="3" bestFit="1" customWidth="1"/>
    <col min="3" max="3" width="3.28125" style="2" bestFit="1" customWidth="1"/>
    <col min="4" max="4" width="6.28125" style="1" bestFit="1" customWidth="1"/>
    <col min="5" max="7" width="6.8515625" style="32" customWidth="1"/>
    <col min="8" max="8" width="7.00390625" style="2" bestFit="1" customWidth="1"/>
    <col min="9" max="9" width="3.00390625" style="1" customWidth="1"/>
    <col min="10" max="10" width="6.28125" style="1" customWidth="1"/>
    <col min="11" max="11" width="7.8515625" style="1" customWidth="1"/>
    <col min="12" max="12" width="5.7109375" style="1" bestFit="1" customWidth="1"/>
    <col min="13" max="13" width="6.140625" style="1" customWidth="1"/>
    <col min="14" max="14" width="8.28125" style="1" customWidth="1"/>
    <col min="15" max="15" width="7.421875" style="1" bestFit="1" customWidth="1"/>
    <col min="16" max="16" width="6.7109375" style="1" bestFit="1" customWidth="1"/>
    <col min="17" max="20" width="9.140625" style="23" customWidth="1"/>
    <col min="21" max="21" width="12.421875" style="1" customWidth="1"/>
    <col min="22" max="22" width="6.421875" style="1" customWidth="1"/>
    <col min="23" max="16384" width="9.140625" style="1" customWidth="1"/>
  </cols>
  <sheetData>
    <row r="1" spans="1:22" s="8" customFormat="1" ht="15.75" customHeight="1">
      <c r="A1" s="9" t="s">
        <v>6</v>
      </c>
      <c r="B1" s="3" t="s">
        <v>0</v>
      </c>
      <c r="C1" s="3" t="s">
        <v>7</v>
      </c>
      <c r="D1" s="3" t="s">
        <v>93</v>
      </c>
      <c r="E1" s="3" t="s">
        <v>1</v>
      </c>
      <c r="F1" s="3" t="s">
        <v>2</v>
      </c>
      <c r="G1" s="3" t="s">
        <v>3</v>
      </c>
      <c r="H1" s="3" t="s">
        <v>48</v>
      </c>
      <c r="I1" s="8" t="s">
        <v>9</v>
      </c>
      <c r="J1" s="8" t="s">
        <v>94</v>
      </c>
      <c r="K1" s="8" t="s">
        <v>8</v>
      </c>
      <c r="L1" s="8" t="s">
        <v>11</v>
      </c>
      <c r="M1" s="8" t="s">
        <v>12</v>
      </c>
      <c r="N1" s="8" t="s">
        <v>16</v>
      </c>
      <c r="O1" s="8" t="s">
        <v>13</v>
      </c>
      <c r="P1" s="8" t="s">
        <v>15</v>
      </c>
      <c r="Q1" s="30" t="s">
        <v>94</v>
      </c>
      <c r="R1" s="30" t="s">
        <v>120</v>
      </c>
      <c r="S1" s="30" t="s">
        <v>121</v>
      </c>
      <c r="T1" s="30" t="s">
        <v>122</v>
      </c>
      <c r="U1" s="8" t="s">
        <v>14</v>
      </c>
      <c r="V1" s="8" t="s">
        <v>84</v>
      </c>
    </row>
    <row r="2" spans="1:22" ht="15.75" customHeight="1">
      <c r="A2" s="1">
        <v>2</v>
      </c>
      <c r="B2" s="3">
        <v>155</v>
      </c>
      <c r="C2" s="2">
        <v>1</v>
      </c>
      <c r="D2" s="1" t="s">
        <v>4</v>
      </c>
      <c r="E2" s="32">
        <v>18.21</v>
      </c>
      <c r="F2" s="32">
        <v>41</v>
      </c>
      <c r="G2" s="32">
        <v>-2.23</v>
      </c>
      <c r="H2" s="2">
        <v>237</v>
      </c>
      <c r="K2" s="1">
        <v>255</v>
      </c>
      <c r="L2" s="1">
        <v>1</v>
      </c>
      <c r="M2" s="1">
        <v>1</v>
      </c>
      <c r="N2" s="1">
        <v>18.3</v>
      </c>
      <c r="O2" s="1">
        <v>-1.1</v>
      </c>
      <c r="Q2" s="23">
        <f aca="true" t="shared" si="0" ref="Q2:Q33">L2/M2*N2-L2/M2*O2+P2</f>
        <v>19.400000000000002</v>
      </c>
      <c r="V2" s="1">
        <v>11</v>
      </c>
    </row>
    <row r="3" spans="1:22" ht="15.75" customHeight="1">
      <c r="A3" s="1">
        <v>1</v>
      </c>
      <c r="B3" s="3">
        <v>309</v>
      </c>
      <c r="C3" s="2">
        <v>2</v>
      </c>
      <c r="D3" s="1" t="s">
        <v>4</v>
      </c>
      <c r="E3" s="32">
        <v>2.11</v>
      </c>
      <c r="F3" s="32">
        <v>0.14</v>
      </c>
      <c r="G3" s="32">
        <v>0.07</v>
      </c>
      <c r="H3" s="2">
        <v>182</v>
      </c>
      <c r="K3" s="1">
        <v>196</v>
      </c>
      <c r="L3" s="1">
        <v>1</v>
      </c>
      <c r="M3" s="1">
        <v>1</v>
      </c>
      <c r="N3" s="1">
        <v>15</v>
      </c>
      <c r="O3" s="1">
        <v>-2</v>
      </c>
      <c r="P3" s="1">
        <v>1.3</v>
      </c>
      <c r="Q3" s="23">
        <f t="shared" si="0"/>
        <v>18.3</v>
      </c>
      <c r="V3" s="1">
        <v>11</v>
      </c>
    </row>
    <row r="4" spans="1:22" ht="15.75" customHeight="1">
      <c r="A4" s="1">
        <v>1</v>
      </c>
      <c r="B4" s="3">
        <v>312</v>
      </c>
      <c r="C4" s="2">
        <v>2</v>
      </c>
      <c r="D4" s="1" t="s">
        <v>4</v>
      </c>
      <c r="E4" s="32">
        <v>5.27</v>
      </c>
      <c r="F4" s="32">
        <v>0.8</v>
      </c>
      <c r="G4" s="32">
        <v>-0.21</v>
      </c>
      <c r="H4" s="2">
        <v>107</v>
      </c>
      <c r="K4" s="1">
        <v>109</v>
      </c>
      <c r="L4" s="1">
        <v>1</v>
      </c>
      <c r="M4" s="1">
        <v>1</v>
      </c>
      <c r="N4" s="1">
        <v>9.25</v>
      </c>
      <c r="O4" s="1">
        <v>-1.1</v>
      </c>
      <c r="Q4" s="23">
        <f t="shared" si="0"/>
        <v>10.35</v>
      </c>
      <c r="V4" s="1">
        <v>11</v>
      </c>
    </row>
    <row r="5" spans="1:22" ht="15.75" customHeight="1">
      <c r="A5" s="1">
        <v>1</v>
      </c>
      <c r="B5" s="3">
        <v>308</v>
      </c>
      <c r="C5" s="2">
        <v>2</v>
      </c>
      <c r="D5" s="1" t="s">
        <v>4</v>
      </c>
      <c r="E5" s="32">
        <v>1.31</v>
      </c>
      <c r="F5" s="32">
        <v>3.72</v>
      </c>
      <c r="G5" s="32">
        <v>-0.07</v>
      </c>
      <c r="H5" s="2">
        <v>121</v>
      </c>
      <c r="K5" s="1">
        <v>130</v>
      </c>
      <c r="L5" s="1">
        <v>1</v>
      </c>
      <c r="M5" s="1">
        <v>1</v>
      </c>
      <c r="N5" s="1">
        <v>13</v>
      </c>
      <c r="O5" s="1">
        <v>-2.8</v>
      </c>
      <c r="Q5" s="23">
        <f t="shared" si="0"/>
        <v>15.8</v>
      </c>
      <c r="V5" s="1">
        <v>11</v>
      </c>
    </row>
    <row r="6" spans="1:22" ht="15.75" customHeight="1">
      <c r="A6" s="1">
        <v>1</v>
      </c>
      <c r="B6" s="3">
        <v>339</v>
      </c>
      <c r="C6" s="2">
        <v>2</v>
      </c>
      <c r="D6" s="1" t="s">
        <v>4</v>
      </c>
      <c r="E6" s="32">
        <v>8.29</v>
      </c>
      <c r="F6" s="32">
        <v>4.59</v>
      </c>
      <c r="G6" s="32">
        <v>-0.48</v>
      </c>
      <c r="H6" s="2">
        <v>259</v>
      </c>
      <c r="K6" s="1">
        <v>270</v>
      </c>
      <c r="L6" s="1">
        <v>1</v>
      </c>
      <c r="M6" s="1">
        <v>1</v>
      </c>
      <c r="N6" s="1">
        <v>18</v>
      </c>
      <c r="O6" s="1">
        <v>-2.3</v>
      </c>
      <c r="Q6" s="23">
        <f t="shared" si="0"/>
        <v>20.3</v>
      </c>
      <c r="V6" s="1">
        <v>11</v>
      </c>
    </row>
    <row r="7" spans="1:22" ht="15.75" customHeight="1">
      <c r="A7" s="1">
        <v>1</v>
      </c>
      <c r="B7" s="3">
        <v>313</v>
      </c>
      <c r="C7" s="2">
        <v>2</v>
      </c>
      <c r="D7" s="1" t="s">
        <v>4</v>
      </c>
      <c r="E7" s="32">
        <v>3.48</v>
      </c>
      <c r="F7" s="32">
        <v>5.41</v>
      </c>
      <c r="G7" s="32">
        <v>-0.31</v>
      </c>
      <c r="H7" s="2">
        <v>204</v>
      </c>
      <c r="K7" s="1">
        <v>218</v>
      </c>
      <c r="L7" s="1">
        <v>1</v>
      </c>
      <c r="M7" s="1">
        <v>1</v>
      </c>
      <c r="N7" s="1">
        <v>20</v>
      </c>
      <c r="O7" s="1">
        <v>-0.8</v>
      </c>
      <c r="Q7" s="23">
        <f t="shared" si="0"/>
        <v>20.8</v>
      </c>
      <c r="V7" s="1">
        <v>11</v>
      </c>
    </row>
    <row r="8" spans="1:22" ht="15.75" customHeight="1">
      <c r="A8" s="1">
        <v>1</v>
      </c>
      <c r="B8" s="3">
        <v>337</v>
      </c>
      <c r="C8" s="2">
        <v>2</v>
      </c>
      <c r="D8" s="1" t="s">
        <v>4</v>
      </c>
      <c r="E8" s="32">
        <v>8.63</v>
      </c>
      <c r="F8" s="32">
        <v>5.72</v>
      </c>
      <c r="G8" s="32">
        <v>-0.85</v>
      </c>
      <c r="H8" s="2">
        <v>61</v>
      </c>
      <c r="K8" s="1">
        <v>64</v>
      </c>
      <c r="L8" s="1">
        <v>7.5</v>
      </c>
      <c r="M8" s="1">
        <v>15</v>
      </c>
      <c r="N8" s="1">
        <v>8.4</v>
      </c>
      <c r="O8" s="1">
        <v>-3.1</v>
      </c>
      <c r="Q8" s="23">
        <f t="shared" si="0"/>
        <v>5.75</v>
      </c>
      <c r="V8" s="1">
        <v>11</v>
      </c>
    </row>
    <row r="9" spans="1:22" ht="15.75" customHeight="1">
      <c r="A9" s="1">
        <v>1</v>
      </c>
      <c r="B9" s="3">
        <v>315</v>
      </c>
      <c r="C9" s="2">
        <v>2</v>
      </c>
      <c r="D9" s="1" t="s">
        <v>4</v>
      </c>
      <c r="E9" s="32">
        <v>5.19</v>
      </c>
      <c r="F9" s="32">
        <v>6.06</v>
      </c>
      <c r="G9" s="32">
        <v>-0.36</v>
      </c>
      <c r="H9" s="2">
        <v>145</v>
      </c>
      <c r="K9" s="1">
        <v>150</v>
      </c>
      <c r="L9" s="1">
        <v>1</v>
      </c>
      <c r="M9" s="1">
        <v>1</v>
      </c>
      <c r="N9" s="1">
        <v>14.25</v>
      </c>
      <c r="O9" s="1">
        <v>0</v>
      </c>
      <c r="P9" s="1">
        <v>1.3</v>
      </c>
      <c r="Q9" s="23">
        <f t="shared" si="0"/>
        <v>15.55</v>
      </c>
      <c r="V9" s="1">
        <v>11</v>
      </c>
    </row>
    <row r="10" spans="1:22" ht="15.75" customHeight="1">
      <c r="A10" s="1">
        <v>1</v>
      </c>
      <c r="B10" s="3">
        <v>316</v>
      </c>
      <c r="C10" s="2">
        <v>2</v>
      </c>
      <c r="D10" s="1" t="s">
        <v>4</v>
      </c>
      <c r="E10" s="32">
        <v>5.29</v>
      </c>
      <c r="F10" s="32">
        <v>6.74</v>
      </c>
      <c r="G10" s="32">
        <v>-0.34</v>
      </c>
      <c r="H10" s="2">
        <v>115</v>
      </c>
      <c r="K10" s="1">
        <v>115</v>
      </c>
      <c r="L10" s="1">
        <v>9</v>
      </c>
      <c r="M10" s="1">
        <v>20</v>
      </c>
      <c r="N10" s="1">
        <v>26</v>
      </c>
      <c r="O10" s="1">
        <v>-2</v>
      </c>
      <c r="Q10" s="23">
        <f t="shared" si="0"/>
        <v>12.600000000000001</v>
      </c>
      <c r="V10" s="1">
        <v>11</v>
      </c>
    </row>
    <row r="11" spans="1:22" ht="15.75" customHeight="1">
      <c r="A11" s="1">
        <v>1</v>
      </c>
      <c r="B11" s="3">
        <v>314</v>
      </c>
      <c r="C11" s="2">
        <v>2</v>
      </c>
      <c r="D11" s="1" t="s">
        <v>4</v>
      </c>
      <c r="E11" s="32">
        <v>3.76</v>
      </c>
      <c r="F11" s="32">
        <v>6.94</v>
      </c>
      <c r="G11" s="32">
        <v>-0.51</v>
      </c>
      <c r="H11" s="2">
        <v>188</v>
      </c>
      <c r="K11" s="1">
        <v>198</v>
      </c>
      <c r="L11" s="1">
        <v>1</v>
      </c>
      <c r="M11" s="1">
        <v>1</v>
      </c>
      <c r="N11" s="1">
        <v>16.1</v>
      </c>
      <c r="O11" s="1">
        <v>-2</v>
      </c>
      <c r="Q11" s="23">
        <f t="shared" si="0"/>
        <v>18.1</v>
      </c>
      <c r="V11" s="1">
        <v>11</v>
      </c>
    </row>
    <row r="12" spans="1:22" ht="15.75" customHeight="1">
      <c r="A12" s="1">
        <v>1</v>
      </c>
      <c r="B12" s="3">
        <v>317</v>
      </c>
      <c r="C12" s="2">
        <v>2</v>
      </c>
      <c r="D12" s="1" t="s">
        <v>4</v>
      </c>
      <c r="E12" s="32">
        <v>5.84</v>
      </c>
      <c r="F12" s="32">
        <v>7.21</v>
      </c>
      <c r="G12" s="32">
        <v>-0.21</v>
      </c>
      <c r="H12" s="2">
        <v>196</v>
      </c>
      <c r="I12" s="1">
        <v>15</v>
      </c>
      <c r="J12" s="1">
        <v>17</v>
      </c>
      <c r="K12" s="1">
        <v>204</v>
      </c>
      <c r="L12" s="1">
        <v>13.3</v>
      </c>
      <c r="M12" s="1">
        <v>15</v>
      </c>
      <c r="N12" s="1">
        <v>19.5</v>
      </c>
      <c r="O12" s="1">
        <v>-0.9</v>
      </c>
      <c r="Q12" s="23">
        <f t="shared" si="0"/>
        <v>18.088</v>
      </c>
      <c r="V12" s="1">
        <v>11</v>
      </c>
    </row>
    <row r="13" spans="1:22" ht="15.75" customHeight="1">
      <c r="A13" s="1">
        <v>1</v>
      </c>
      <c r="B13" s="3">
        <v>318</v>
      </c>
      <c r="C13" s="2">
        <v>2</v>
      </c>
      <c r="D13" s="1" t="s">
        <v>4</v>
      </c>
      <c r="E13" s="32">
        <v>6.77</v>
      </c>
      <c r="F13" s="32">
        <v>7.42</v>
      </c>
      <c r="G13" s="32">
        <v>-0.48</v>
      </c>
      <c r="H13" s="2">
        <v>181</v>
      </c>
      <c r="K13" s="1">
        <v>196</v>
      </c>
      <c r="L13" s="1">
        <v>1</v>
      </c>
      <c r="M13" s="1">
        <v>1</v>
      </c>
      <c r="N13" s="1">
        <v>21</v>
      </c>
      <c r="O13" s="1">
        <v>0.25</v>
      </c>
      <c r="Q13" s="23">
        <f t="shared" si="0"/>
        <v>20.75</v>
      </c>
      <c r="V13" s="1">
        <v>11</v>
      </c>
    </row>
    <row r="14" spans="1:22" ht="15.75" customHeight="1">
      <c r="A14" s="1">
        <v>1</v>
      </c>
      <c r="B14" s="3">
        <v>336</v>
      </c>
      <c r="C14" s="2">
        <v>2</v>
      </c>
      <c r="D14" s="1" t="s">
        <v>4</v>
      </c>
      <c r="E14" s="32">
        <v>9.72</v>
      </c>
      <c r="F14" s="32">
        <v>7.92</v>
      </c>
      <c r="G14" s="32">
        <v>-0.9</v>
      </c>
      <c r="H14" s="2">
        <v>57</v>
      </c>
      <c r="K14" s="1">
        <v>63</v>
      </c>
      <c r="L14" s="1">
        <v>5</v>
      </c>
      <c r="M14" s="1">
        <v>20</v>
      </c>
      <c r="N14" s="1">
        <v>11.5</v>
      </c>
      <c r="O14" s="1">
        <v>-4.25</v>
      </c>
      <c r="Q14" s="23">
        <f t="shared" si="0"/>
        <v>3.9375</v>
      </c>
      <c r="V14" s="1">
        <v>11</v>
      </c>
    </row>
    <row r="15" spans="1:22" ht="15.75" customHeight="1">
      <c r="A15" s="1">
        <v>1</v>
      </c>
      <c r="B15" s="3">
        <v>319</v>
      </c>
      <c r="C15" s="2">
        <v>2</v>
      </c>
      <c r="D15" s="1" t="s">
        <v>4</v>
      </c>
      <c r="E15" s="32">
        <v>5.64</v>
      </c>
      <c r="F15" s="32">
        <v>8</v>
      </c>
      <c r="G15" s="32">
        <v>-0.64</v>
      </c>
      <c r="H15" s="2">
        <v>220</v>
      </c>
      <c r="K15" s="1">
        <v>227</v>
      </c>
      <c r="L15" s="1">
        <v>1</v>
      </c>
      <c r="M15" s="1">
        <v>1</v>
      </c>
      <c r="N15" s="1">
        <v>21.5</v>
      </c>
      <c r="O15" s="1">
        <v>0</v>
      </c>
      <c r="Q15" s="23">
        <f t="shared" si="0"/>
        <v>21.5</v>
      </c>
      <c r="V15" s="1">
        <v>11</v>
      </c>
    </row>
    <row r="16" spans="1:22" ht="15.75" customHeight="1">
      <c r="A16" s="1">
        <v>1</v>
      </c>
      <c r="B16" s="3">
        <v>333</v>
      </c>
      <c r="C16" s="2">
        <v>2</v>
      </c>
      <c r="D16" s="1" t="s">
        <v>4</v>
      </c>
      <c r="E16" s="32">
        <v>8.86</v>
      </c>
      <c r="F16" s="32">
        <v>9.1</v>
      </c>
      <c r="G16" s="32">
        <v>-1.06</v>
      </c>
      <c r="H16" s="2">
        <v>26</v>
      </c>
      <c r="K16" s="1">
        <v>28</v>
      </c>
      <c r="L16" s="1">
        <v>5</v>
      </c>
      <c r="M16" s="1">
        <v>20</v>
      </c>
      <c r="N16" s="1">
        <v>4.25</v>
      </c>
      <c r="O16" s="1">
        <v>-6</v>
      </c>
      <c r="Q16" s="23">
        <f t="shared" si="0"/>
        <v>2.5625</v>
      </c>
      <c r="V16" s="1">
        <v>11</v>
      </c>
    </row>
    <row r="17" spans="1:22" ht="15.75" customHeight="1">
      <c r="A17" s="1">
        <v>1</v>
      </c>
      <c r="B17" s="3">
        <v>321</v>
      </c>
      <c r="C17" s="2">
        <v>2</v>
      </c>
      <c r="D17" s="1" t="s">
        <v>4</v>
      </c>
      <c r="E17" s="32">
        <v>6.51</v>
      </c>
      <c r="F17" s="32">
        <v>9.35</v>
      </c>
      <c r="G17" s="32">
        <v>-0.78</v>
      </c>
      <c r="H17" s="2">
        <v>106</v>
      </c>
      <c r="K17" s="1">
        <v>109</v>
      </c>
      <c r="L17" s="1">
        <v>10</v>
      </c>
      <c r="M17" s="1">
        <v>20</v>
      </c>
      <c r="N17" s="1">
        <v>23.25</v>
      </c>
      <c r="O17" s="1">
        <v>0</v>
      </c>
      <c r="P17" s="1">
        <v>1.3</v>
      </c>
      <c r="Q17" s="23">
        <f t="shared" si="0"/>
        <v>12.925</v>
      </c>
      <c r="V17" s="1">
        <v>11</v>
      </c>
    </row>
    <row r="18" spans="1:22" ht="15.75" customHeight="1">
      <c r="A18" s="1">
        <v>1</v>
      </c>
      <c r="B18" s="3">
        <v>320</v>
      </c>
      <c r="C18" s="2">
        <v>2</v>
      </c>
      <c r="D18" s="1" t="s">
        <v>4</v>
      </c>
      <c r="E18" s="32">
        <v>4.38</v>
      </c>
      <c r="F18" s="32">
        <v>10.05</v>
      </c>
      <c r="G18" s="32">
        <v>-0.76</v>
      </c>
      <c r="H18" s="2">
        <v>204</v>
      </c>
      <c r="K18" s="1">
        <v>214</v>
      </c>
      <c r="L18" s="1">
        <v>1</v>
      </c>
      <c r="M18" s="1">
        <v>1</v>
      </c>
      <c r="N18" s="1">
        <v>16.5</v>
      </c>
      <c r="O18" s="1">
        <v>-3.8</v>
      </c>
      <c r="Q18" s="23">
        <f t="shared" si="0"/>
        <v>20.3</v>
      </c>
      <c r="V18" s="1">
        <v>11</v>
      </c>
    </row>
    <row r="19" spans="1:22" ht="15.75" customHeight="1">
      <c r="A19" s="1">
        <v>1</v>
      </c>
      <c r="B19" s="3">
        <v>322</v>
      </c>
      <c r="C19" s="2">
        <v>2</v>
      </c>
      <c r="D19" s="1" t="s">
        <v>4</v>
      </c>
      <c r="E19" s="32">
        <v>9.24</v>
      </c>
      <c r="F19" s="32">
        <v>10.58</v>
      </c>
      <c r="G19" s="32">
        <v>-1.12</v>
      </c>
      <c r="H19" s="2">
        <v>154</v>
      </c>
      <c r="K19" s="1">
        <v>169</v>
      </c>
      <c r="L19" s="1">
        <v>1</v>
      </c>
      <c r="M19" s="1">
        <v>1</v>
      </c>
      <c r="N19" s="1">
        <v>14.3</v>
      </c>
      <c r="O19" s="1">
        <v>-0.8</v>
      </c>
      <c r="P19" s="1">
        <v>1.3</v>
      </c>
      <c r="Q19" s="23">
        <f t="shared" si="0"/>
        <v>16.400000000000002</v>
      </c>
      <c r="V19" s="1">
        <v>11</v>
      </c>
    </row>
    <row r="20" spans="1:22" ht="15.75" customHeight="1">
      <c r="A20" s="1">
        <v>1</v>
      </c>
      <c r="B20" s="3">
        <v>307</v>
      </c>
      <c r="C20" s="2">
        <v>2</v>
      </c>
      <c r="D20" s="1" t="s">
        <v>4</v>
      </c>
      <c r="E20" s="32">
        <v>3.19</v>
      </c>
      <c r="F20" s="32">
        <v>10.69</v>
      </c>
      <c r="G20" s="32">
        <v>-0.75</v>
      </c>
      <c r="H20" s="2">
        <v>218</v>
      </c>
      <c r="K20" s="1">
        <v>227</v>
      </c>
      <c r="L20" s="1">
        <v>1</v>
      </c>
      <c r="M20" s="1">
        <v>1</v>
      </c>
      <c r="N20" s="1">
        <v>17.9</v>
      </c>
      <c r="O20" s="1">
        <v>-1.6</v>
      </c>
      <c r="Q20" s="23">
        <f t="shared" si="0"/>
        <v>19.5</v>
      </c>
      <c r="V20" s="1">
        <v>11</v>
      </c>
    </row>
    <row r="21" spans="1:22" ht="15.75" customHeight="1">
      <c r="A21" s="1">
        <v>1</v>
      </c>
      <c r="B21" s="3">
        <v>323</v>
      </c>
      <c r="C21" s="2">
        <v>2</v>
      </c>
      <c r="D21" s="1" t="s">
        <v>4</v>
      </c>
      <c r="E21" s="32">
        <v>6.77</v>
      </c>
      <c r="F21" s="32">
        <v>12.04</v>
      </c>
      <c r="G21" s="32">
        <v>-1.09</v>
      </c>
      <c r="H21" s="2">
        <v>123</v>
      </c>
      <c r="K21" s="1">
        <v>131</v>
      </c>
      <c r="L21" s="1">
        <v>1</v>
      </c>
      <c r="M21" s="1">
        <v>1</v>
      </c>
      <c r="N21" s="1">
        <v>14.6</v>
      </c>
      <c r="O21" s="1">
        <v>-0.5</v>
      </c>
      <c r="Q21" s="23">
        <f t="shared" si="0"/>
        <v>15.1</v>
      </c>
      <c r="V21" s="1">
        <v>11</v>
      </c>
    </row>
    <row r="22" spans="1:22" ht="15.75" customHeight="1">
      <c r="A22" s="1">
        <v>1</v>
      </c>
      <c r="B22" s="3">
        <v>306</v>
      </c>
      <c r="C22" s="2">
        <v>2</v>
      </c>
      <c r="D22" s="1" t="s">
        <v>4</v>
      </c>
      <c r="E22" s="32">
        <v>2.88</v>
      </c>
      <c r="F22" s="32">
        <v>12.86</v>
      </c>
      <c r="G22" s="32">
        <v>-0.94</v>
      </c>
      <c r="H22" s="2">
        <v>188</v>
      </c>
      <c r="K22" s="1">
        <v>197</v>
      </c>
      <c r="L22" s="1">
        <v>1</v>
      </c>
      <c r="M22" s="1">
        <v>1</v>
      </c>
      <c r="N22" s="1">
        <v>19.75</v>
      </c>
      <c r="O22" s="1">
        <v>0</v>
      </c>
      <c r="Q22" s="23">
        <f t="shared" si="0"/>
        <v>19.75</v>
      </c>
      <c r="V22" s="1">
        <v>11</v>
      </c>
    </row>
    <row r="23" spans="1:22" ht="15.75" customHeight="1">
      <c r="A23" s="1">
        <v>1</v>
      </c>
      <c r="B23" s="3">
        <v>304</v>
      </c>
      <c r="C23" s="2">
        <v>2</v>
      </c>
      <c r="D23" s="1" t="s">
        <v>4</v>
      </c>
      <c r="E23" s="32">
        <v>1.32</v>
      </c>
      <c r="F23" s="32">
        <v>12.95</v>
      </c>
      <c r="G23" s="32">
        <v>-0.93</v>
      </c>
      <c r="H23" s="2">
        <v>226</v>
      </c>
      <c r="I23" s="1">
        <v>18</v>
      </c>
      <c r="J23" s="1">
        <v>18.8</v>
      </c>
      <c r="K23" s="1">
        <v>236</v>
      </c>
      <c r="L23" s="1">
        <v>1</v>
      </c>
      <c r="M23" s="1">
        <v>1</v>
      </c>
      <c r="N23" s="1">
        <v>20.25</v>
      </c>
      <c r="O23" s="1">
        <v>-1.9</v>
      </c>
      <c r="Q23" s="23">
        <f t="shared" si="0"/>
        <v>22.15</v>
      </c>
      <c r="R23" s="23">
        <v>9.5</v>
      </c>
      <c r="S23" s="23">
        <v>2.85</v>
      </c>
      <c r="T23" s="23">
        <v>2.6</v>
      </c>
      <c r="V23" s="1">
        <v>11</v>
      </c>
    </row>
    <row r="24" spans="1:22" ht="15.75" customHeight="1">
      <c r="A24" s="1">
        <v>1</v>
      </c>
      <c r="B24" s="3">
        <v>305</v>
      </c>
      <c r="C24" s="2">
        <v>2</v>
      </c>
      <c r="D24" s="1" t="s">
        <v>4</v>
      </c>
      <c r="E24" s="32">
        <v>1.98</v>
      </c>
      <c r="F24" s="32">
        <v>13.59</v>
      </c>
      <c r="G24" s="32">
        <v>-1.1</v>
      </c>
      <c r="H24" s="2">
        <v>230</v>
      </c>
      <c r="K24" s="1">
        <v>242</v>
      </c>
      <c r="L24" s="1">
        <v>1</v>
      </c>
      <c r="M24" s="1">
        <v>1</v>
      </c>
      <c r="N24" s="1">
        <v>19.75</v>
      </c>
      <c r="O24" s="1">
        <v>-1.6</v>
      </c>
      <c r="Q24" s="23">
        <f t="shared" si="0"/>
        <v>21.35</v>
      </c>
      <c r="V24" s="1">
        <v>11</v>
      </c>
    </row>
    <row r="25" spans="1:22" ht="15.75" customHeight="1">
      <c r="A25" s="1">
        <v>1</v>
      </c>
      <c r="B25" s="3">
        <v>326</v>
      </c>
      <c r="C25" s="2">
        <v>2</v>
      </c>
      <c r="D25" s="1" t="s">
        <v>4</v>
      </c>
      <c r="E25" s="32">
        <v>8.71</v>
      </c>
      <c r="F25" s="32">
        <v>14.59</v>
      </c>
      <c r="G25" s="32">
        <v>-1.36</v>
      </c>
      <c r="H25" s="2">
        <v>55</v>
      </c>
      <c r="K25" s="1">
        <v>60</v>
      </c>
      <c r="L25" s="1">
        <v>1</v>
      </c>
      <c r="M25" s="1">
        <v>1</v>
      </c>
      <c r="N25" s="1">
        <v>6.75</v>
      </c>
      <c r="O25" s="1">
        <v>-1.5</v>
      </c>
      <c r="Q25" s="23">
        <f t="shared" si="0"/>
        <v>8.25</v>
      </c>
      <c r="V25" s="1">
        <v>11</v>
      </c>
    </row>
    <row r="26" spans="1:22" ht="15.75" customHeight="1">
      <c r="A26" s="1">
        <v>1</v>
      </c>
      <c r="B26" s="3">
        <v>324</v>
      </c>
      <c r="C26" s="2">
        <v>2</v>
      </c>
      <c r="D26" s="1" t="s">
        <v>4</v>
      </c>
      <c r="E26" s="32">
        <v>6.81</v>
      </c>
      <c r="F26" s="32">
        <v>14.75</v>
      </c>
      <c r="G26" s="32">
        <v>-1.24</v>
      </c>
      <c r="H26" s="2">
        <v>136</v>
      </c>
      <c r="K26" s="1">
        <v>143</v>
      </c>
      <c r="L26" s="1">
        <v>10</v>
      </c>
      <c r="M26" s="1">
        <v>20</v>
      </c>
      <c r="N26" s="1">
        <v>23</v>
      </c>
      <c r="O26" s="1">
        <v>-2.25</v>
      </c>
      <c r="P26" s="1">
        <v>1.3</v>
      </c>
      <c r="Q26" s="23">
        <f t="shared" si="0"/>
        <v>13.925</v>
      </c>
      <c r="R26" s="23">
        <v>5.9</v>
      </c>
      <c r="S26" s="23">
        <v>3</v>
      </c>
      <c r="T26" s="23">
        <v>2.8</v>
      </c>
      <c r="V26" s="1">
        <v>11</v>
      </c>
    </row>
    <row r="27" spans="1:22" ht="15.75" customHeight="1">
      <c r="A27" s="1">
        <v>1</v>
      </c>
      <c r="B27" s="3">
        <v>325</v>
      </c>
      <c r="C27" s="2">
        <v>2</v>
      </c>
      <c r="D27" s="1" t="s">
        <v>4</v>
      </c>
      <c r="E27" s="32">
        <v>7.85</v>
      </c>
      <c r="F27" s="32">
        <v>15.76</v>
      </c>
      <c r="G27" s="32">
        <v>-1.4</v>
      </c>
      <c r="H27" s="2">
        <v>63</v>
      </c>
      <c r="K27" s="1">
        <v>65</v>
      </c>
      <c r="L27" s="1">
        <v>7.5</v>
      </c>
      <c r="M27" s="1">
        <v>15</v>
      </c>
      <c r="N27" s="1">
        <v>8.9</v>
      </c>
      <c r="O27" s="1">
        <v>-3.8</v>
      </c>
      <c r="Q27" s="23">
        <f t="shared" si="0"/>
        <v>6.35</v>
      </c>
      <c r="V27" s="1">
        <v>11</v>
      </c>
    </row>
    <row r="28" spans="1:22" ht="15.75" customHeight="1">
      <c r="A28" s="1">
        <v>1</v>
      </c>
      <c r="B28" s="3">
        <v>301</v>
      </c>
      <c r="C28" s="2">
        <v>2</v>
      </c>
      <c r="D28" s="1" t="s">
        <v>4</v>
      </c>
      <c r="E28" s="32">
        <v>0.46</v>
      </c>
      <c r="F28" s="32">
        <v>16.93</v>
      </c>
      <c r="G28" s="32">
        <v>-1.12</v>
      </c>
      <c r="H28" s="2">
        <v>143</v>
      </c>
      <c r="K28" s="1">
        <v>150</v>
      </c>
      <c r="L28" s="1">
        <v>1</v>
      </c>
      <c r="M28" s="1">
        <v>1</v>
      </c>
      <c r="N28" s="1">
        <v>13.8</v>
      </c>
      <c r="O28" s="1">
        <v>-2.1</v>
      </c>
      <c r="Q28" s="23">
        <f t="shared" si="0"/>
        <v>15.9</v>
      </c>
      <c r="V28" s="1">
        <v>11</v>
      </c>
    </row>
    <row r="29" spans="1:22" ht="15.75" customHeight="1">
      <c r="A29" s="1">
        <v>1</v>
      </c>
      <c r="B29" s="3">
        <v>303</v>
      </c>
      <c r="C29" s="2">
        <v>2</v>
      </c>
      <c r="D29" s="1" t="s">
        <v>4</v>
      </c>
      <c r="E29" s="32">
        <v>4</v>
      </c>
      <c r="F29" s="32">
        <v>17.18</v>
      </c>
      <c r="G29" s="32">
        <v>-1.29</v>
      </c>
      <c r="H29" s="2">
        <v>209</v>
      </c>
      <c r="K29" s="1">
        <v>221</v>
      </c>
      <c r="L29" s="1">
        <v>1</v>
      </c>
      <c r="M29" s="1">
        <v>1</v>
      </c>
      <c r="N29" s="1">
        <v>16.75</v>
      </c>
      <c r="O29" s="1">
        <v>-2.25</v>
      </c>
      <c r="Q29" s="23">
        <f t="shared" si="0"/>
        <v>19</v>
      </c>
      <c r="V29" s="1">
        <v>11</v>
      </c>
    </row>
    <row r="30" spans="1:22" ht="15.75" customHeight="1">
      <c r="A30" s="1">
        <v>1</v>
      </c>
      <c r="B30" s="3">
        <v>131</v>
      </c>
      <c r="C30" s="2">
        <v>2</v>
      </c>
      <c r="D30" s="1" t="s">
        <v>4</v>
      </c>
      <c r="E30" s="32">
        <v>7.77</v>
      </c>
      <c r="F30" s="32">
        <v>17.2</v>
      </c>
      <c r="G30" s="32">
        <v>-1.35</v>
      </c>
      <c r="H30" s="2">
        <v>148</v>
      </c>
      <c r="K30" s="1">
        <v>156</v>
      </c>
      <c r="L30" s="1">
        <v>1</v>
      </c>
      <c r="M30" s="1">
        <v>1</v>
      </c>
      <c r="N30" s="1">
        <v>18</v>
      </c>
      <c r="O30" s="1">
        <v>1.25</v>
      </c>
      <c r="P30" s="1">
        <v>1.3</v>
      </c>
      <c r="Q30" s="23">
        <f t="shared" si="0"/>
        <v>18.05</v>
      </c>
      <c r="V30" s="1">
        <v>11</v>
      </c>
    </row>
    <row r="31" spans="1:22" ht="15.75" customHeight="1">
      <c r="A31" s="1">
        <v>1</v>
      </c>
      <c r="B31" s="3">
        <v>302</v>
      </c>
      <c r="C31" s="2">
        <v>2</v>
      </c>
      <c r="D31" s="1" t="s">
        <v>4</v>
      </c>
      <c r="E31" s="32">
        <v>2.82</v>
      </c>
      <c r="F31" s="32">
        <v>17.32</v>
      </c>
      <c r="G31" s="32">
        <v>-1.22</v>
      </c>
      <c r="H31" s="2">
        <v>247</v>
      </c>
      <c r="K31" s="1">
        <v>261</v>
      </c>
      <c r="L31" s="1">
        <v>1</v>
      </c>
      <c r="M31" s="1">
        <v>1</v>
      </c>
      <c r="N31" s="1">
        <v>18</v>
      </c>
      <c r="O31" s="1">
        <v>-2.5</v>
      </c>
      <c r="Q31" s="23">
        <f t="shared" si="0"/>
        <v>20.5</v>
      </c>
      <c r="V31" s="1">
        <v>11</v>
      </c>
    </row>
    <row r="32" spans="1:22" ht="15.75" customHeight="1">
      <c r="A32" s="1">
        <v>1</v>
      </c>
      <c r="B32" s="3">
        <v>132</v>
      </c>
      <c r="C32" s="2">
        <v>2</v>
      </c>
      <c r="D32" s="1" t="s">
        <v>4</v>
      </c>
      <c r="E32" s="32">
        <v>8.24</v>
      </c>
      <c r="F32" s="32">
        <v>18.33</v>
      </c>
      <c r="G32" s="32">
        <v>-1.54</v>
      </c>
      <c r="H32" s="2">
        <v>226</v>
      </c>
      <c r="K32" s="1">
        <v>240</v>
      </c>
      <c r="L32" s="1">
        <v>1</v>
      </c>
      <c r="M32" s="1">
        <v>1</v>
      </c>
      <c r="N32" s="1">
        <v>18.1</v>
      </c>
      <c r="O32" s="1">
        <v>-2.5</v>
      </c>
      <c r="Q32" s="23">
        <f t="shared" si="0"/>
        <v>20.6</v>
      </c>
      <c r="R32" s="23">
        <v>8.7</v>
      </c>
      <c r="S32" s="23">
        <v>4.05</v>
      </c>
      <c r="T32" s="23">
        <v>3.1</v>
      </c>
      <c r="V32" s="1">
        <v>11</v>
      </c>
    </row>
    <row r="33" spans="1:22" ht="15.75" customHeight="1">
      <c r="A33" s="1">
        <v>1</v>
      </c>
      <c r="B33" s="3">
        <v>133</v>
      </c>
      <c r="C33" s="2">
        <v>2</v>
      </c>
      <c r="D33" s="1" t="s">
        <v>4</v>
      </c>
      <c r="E33" s="32">
        <v>8.6</v>
      </c>
      <c r="F33" s="32">
        <v>20.62</v>
      </c>
      <c r="G33" s="32">
        <v>-1.85</v>
      </c>
      <c r="H33" s="2">
        <v>86</v>
      </c>
      <c r="K33" s="1">
        <v>89</v>
      </c>
      <c r="L33" s="1">
        <v>10</v>
      </c>
      <c r="M33" s="1">
        <v>20</v>
      </c>
      <c r="N33" s="1">
        <v>22.5</v>
      </c>
      <c r="O33" s="1">
        <v>2.25</v>
      </c>
      <c r="P33" s="1">
        <v>1.3</v>
      </c>
      <c r="Q33" s="23">
        <f t="shared" si="0"/>
        <v>11.425</v>
      </c>
      <c r="V33" s="1">
        <v>11</v>
      </c>
    </row>
    <row r="34" spans="1:22" ht="15.75" customHeight="1">
      <c r="A34" s="1">
        <v>1</v>
      </c>
      <c r="B34" s="3">
        <v>193</v>
      </c>
      <c r="C34" s="2">
        <v>2</v>
      </c>
      <c r="D34" s="1" t="s">
        <v>4</v>
      </c>
      <c r="E34" s="32">
        <v>1.66</v>
      </c>
      <c r="F34" s="32">
        <v>21.56</v>
      </c>
      <c r="G34" s="32">
        <v>-1.41</v>
      </c>
      <c r="H34" s="2">
        <v>253</v>
      </c>
      <c r="I34" s="1">
        <v>21</v>
      </c>
      <c r="J34" s="1">
        <v>18.2</v>
      </c>
      <c r="K34" s="1">
        <v>267</v>
      </c>
      <c r="L34" s="1">
        <v>1</v>
      </c>
      <c r="M34" s="1">
        <v>1</v>
      </c>
      <c r="N34" s="1">
        <v>16.2</v>
      </c>
      <c r="O34" s="1">
        <v>-1.25</v>
      </c>
      <c r="P34" s="1">
        <v>1.3</v>
      </c>
      <c r="Q34" s="23">
        <f aca="true" t="shared" si="1" ref="Q34:Q65">L34/M34*N34-L34/M34*O34+P34</f>
        <v>18.75</v>
      </c>
      <c r="V34" s="1">
        <v>11</v>
      </c>
    </row>
    <row r="35" spans="1:22" ht="15.75" customHeight="1">
      <c r="A35" s="1">
        <v>1</v>
      </c>
      <c r="B35" s="3">
        <v>191</v>
      </c>
      <c r="C35" s="2">
        <v>2</v>
      </c>
      <c r="D35" s="1" t="s">
        <v>4</v>
      </c>
      <c r="E35" s="32">
        <v>2.33</v>
      </c>
      <c r="F35" s="32">
        <v>22.58</v>
      </c>
      <c r="G35" s="32">
        <v>-1.75</v>
      </c>
      <c r="H35" s="2">
        <v>140</v>
      </c>
      <c r="K35" s="1">
        <v>147</v>
      </c>
      <c r="L35" s="1">
        <v>10</v>
      </c>
      <c r="M35" s="1">
        <v>20</v>
      </c>
      <c r="N35" s="1">
        <v>31</v>
      </c>
      <c r="O35" s="1">
        <v>-1.4</v>
      </c>
      <c r="Q35" s="23">
        <f t="shared" si="1"/>
        <v>16.2</v>
      </c>
      <c r="V35" s="1">
        <v>11</v>
      </c>
    </row>
    <row r="36" spans="1:22" ht="15.75" customHeight="1">
      <c r="A36" s="1">
        <v>1</v>
      </c>
      <c r="B36" s="3">
        <v>136</v>
      </c>
      <c r="C36" s="2">
        <v>2</v>
      </c>
      <c r="D36" s="1" t="s">
        <v>4</v>
      </c>
      <c r="E36" s="32">
        <v>8.98</v>
      </c>
      <c r="F36" s="32">
        <v>22.61</v>
      </c>
      <c r="G36" s="32">
        <v>-2.18</v>
      </c>
      <c r="H36" s="2">
        <v>108</v>
      </c>
      <c r="K36" s="1">
        <v>110</v>
      </c>
      <c r="L36" s="1">
        <v>10</v>
      </c>
      <c r="M36" s="1">
        <v>20</v>
      </c>
      <c r="N36" s="1">
        <v>20</v>
      </c>
      <c r="O36" s="1">
        <v>-4.75</v>
      </c>
      <c r="Q36" s="23">
        <f t="shared" si="1"/>
        <v>12.375</v>
      </c>
      <c r="V36" s="1">
        <v>11</v>
      </c>
    </row>
    <row r="37" spans="1:22" ht="15.75" customHeight="1">
      <c r="A37" s="1">
        <v>1</v>
      </c>
      <c r="B37" s="3">
        <v>188</v>
      </c>
      <c r="C37" s="2">
        <v>2</v>
      </c>
      <c r="D37" s="1" t="s">
        <v>4</v>
      </c>
      <c r="E37" s="32">
        <v>5.55</v>
      </c>
      <c r="F37" s="32">
        <v>23.51</v>
      </c>
      <c r="G37" s="32">
        <v>-2.08</v>
      </c>
      <c r="H37" s="2">
        <v>180</v>
      </c>
      <c r="K37" s="1">
        <v>185</v>
      </c>
      <c r="L37" s="1">
        <v>14.6</v>
      </c>
      <c r="M37" s="1">
        <v>15</v>
      </c>
      <c r="N37" s="1">
        <v>18.5</v>
      </c>
      <c r="O37" s="1">
        <v>-0.4</v>
      </c>
      <c r="Q37" s="23">
        <f t="shared" si="1"/>
        <v>18.395999999999997</v>
      </c>
      <c r="V37" s="1">
        <v>11</v>
      </c>
    </row>
    <row r="38" spans="1:22" ht="15.75" customHeight="1">
      <c r="A38" s="1">
        <v>1</v>
      </c>
      <c r="B38" s="3">
        <v>194</v>
      </c>
      <c r="C38" s="2">
        <v>2</v>
      </c>
      <c r="D38" s="1" t="s">
        <v>4</v>
      </c>
      <c r="E38" s="32">
        <v>0.47</v>
      </c>
      <c r="F38" s="32">
        <v>23.59</v>
      </c>
      <c r="G38" s="32">
        <v>-1.75</v>
      </c>
      <c r="H38" s="2">
        <v>162</v>
      </c>
      <c r="K38" s="1">
        <v>175</v>
      </c>
      <c r="L38" s="1">
        <v>1</v>
      </c>
      <c r="M38" s="1">
        <v>1</v>
      </c>
      <c r="N38" s="1">
        <v>16.25</v>
      </c>
      <c r="O38" s="1">
        <v>-1.3</v>
      </c>
      <c r="P38" s="1">
        <v>1.3</v>
      </c>
      <c r="Q38" s="23">
        <f t="shared" si="1"/>
        <v>18.85</v>
      </c>
      <c r="V38" s="1">
        <v>11</v>
      </c>
    </row>
    <row r="39" spans="1:22" ht="15.75" customHeight="1">
      <c r="A39" s="1">
        <v>1</v>
      </c>
      <c r="B39" s="3">
        <v>195</v>
      </c>
      <c r="C39" s="2">
        <v>2</v>
      </c>
      <c r="D39" s="1" t="s">
        <v>4</v>
      </c>
      <c r="E39" s="32">
        <v>0.79</v>
      </c>
      <c r="F39" s="32">
        <v>24.57</v>
      </c>
      <c r="G39" s="32">
        <v>-1.81</v>
      </c>
      <c r="H39" s="2">
        <v>163</v>
      </c>
      <c r="K39" s="1">
        <v>172</v>
      </c>
      <c r="L39" s="1">
        <v>1</v>
      </c>
      <c r="M39" s="1">
        <v>1</v>
      </c>
      <c r="N39" s="1">
        <v>14.5</v>
      </c>
      <c r="O39" s="1">
        <v>-1.7</v>
      </c>
      <c r="P39" s="1">
        <v>1.3</v>
      </c>
      <c r="Q39" s="23">
        <f t="shared" si="1"/>
        <v>17.5</v>
      </c>
      <c r="V39" s="1">
        <v>11</v>
      </c>
    </row>
    <row r="40" spans="1:22" ht="15.75" customHeight="1">
      <c r="A40" s="1">
        <v>1</v>
      </c>
      <c r="B40" s="3">
        <v>190</v>
      </c>
      <c r="C40" s="2">
        <v>2</v>
      </c>
      <c r="D40" s="1" t="s">
        <v>4</v>
      </c>
      <c r="E40" s="32">
        <v>4.34</v>
      </c>
      <c r="F40" s="32">
        <v>24.58</v>
      </c>
      <c r="G40" s="32">
        <v>-2.2</v>
      </c>
      <c r="H40" s="2">
        <v>155</v>
      </c>
      <c r="K40" s="1">
        <v>172</v>
      </c>
      <c r="L40" s="1">
        <v>16.3</v>
      </c>
      <c r="M40" s="1">
        <v>20</v>
      </c>
      <c r="N40" s="1">
        <v>21</v>
      </c>
      <c r="O40" s="1">
        <v>-2.5</v>
      </c>
      <c r="Q40" s="23">
        <f t="shared" si="1"/>
        <v>19.152500000000003</v>
      </c>
      <c r="R40" s="23">
        <v>10.6</v>
      </c>
      <c r="S40" s="23">
        <v>2.8</v>
      </c>
      <c r="T40" s="23">
        <v>2.7</v>
      </c>
      <c r="V40" s="1">
        <v>11</v>
      </c>
    </row>
    <row r="41" spans="1:22" ht="15.75" customHeight="1">
      <c r="A41" s="1">
        <v>1</v>
      </c>
      <c r="B41" s="3">
        <v>186</v>
      </c>
      <c r="C41" s="2">
        <v>2</v>
      </c>
      <c r="D41" s="1" t="s">
        <v>4</v>
      </c>
      <c r="E41" s="32">
        <v>7.07</v>
      </c>
      <c r="F41" s="32">
        <v>25.42</v>
      </c>
      <c r="G41" s="32">
        <v>-2.64</v>
      </c>
      <c r="H41" s="2">
        <v>197</v>
      </c>
      <c r="K41" s="1">
        <v>206</v>
      </c>
      <c r="L41" s="1">
        <v>18.8</v>
      </c>
      <c r="M41" s="1">
        <v>20</v>
      </c>
      <c r="N41" s="1">
        <v>18.25</v>
      </c>
      <c r="O41" s="1">
        <v>-2.75</v>
      </c>
      <c r="P41" s="1">
        <v>1.3</v>
      </c>
      <c r="Q41" s="23">
        <f t="shared" si="1"/>
        <v>21.040000000000003</v>
      </c>
      <c r="V41" s="1">
        <v>11</v>
      </c>
    </row>
    <row r="42" spans="1:22" ht="15.75" customHeight="1">
      <c r="A42" s="1">
        <v>1</v>
      </c>
      <c r="B42" s="3">
        <v>187</v>
      </c>
      <c r="C42" s="2">
        <v>2</v>
      </c>
      <c r="D42" s="1" t="s">
        <v>4</v>
      </c>
      <c r="E42" s="32">
        <v>8.53</v>
      </c>
      <c r="F42" s="32">
        <v>25.47</v>
      </c>
      <c r="G42" s="32">
        <v>-2.71</v>
      </c>
      <c r="H42" s="2">
        <v>137</v>
      </c>
      <c r="K42" s="1">
        <v>140</v>
      </c>
      <c r="L42" s="1">
        <v>1</v>
      </c>
      <c r="M42" s="1">
        <v>1</v>
      </c>
      <c r="N42" s="1">
        <v>12.75</v>
      </c>
      <c r="O42" s="1">
        <v>-2.75</v>
      </c>
      <c r="Q42" s="23">
        <f t="shared" si="1"/>
        <v>15.5</v>
      </c>
      <c r="V42" s="1">
        <v>11</v>
      </c>
    </row>
    <row r="43" spans="1:22" ht="15.75" customHeight="1">
      <c r="A43" s="1">
        <v>1</v>
      </c>
      <c r="B43" s="3">
        <v>196</v>
      </c>
      <c r="C43" s="2">
        <v>2</v>
      </c>
      <c r="D43" s="1" t="s">
        <v>4</v>
      </c>
      <c r="E43" s="32">
        <v>1.93</v>
      </c>
      <c r="F43" s="32">
        <v>25.52</v>
      </c>
      <c r="G43" s="32">
        <v>-2.21</v>
      </c>
      <c r="H43" s="2">
        <v>106</v>
      </c>
      <c r="K43" s="1">
        <v>108</v>
      </c>
      <c r="L43" s="1">
        <v>1</v>
      </c>
      <c r="M43" s="1">
        <v>1</v>
      </c>
      <c r="N43" s="1">
        <v>12.5</v>
      </c>
      <c r="O43" s="1">
        <v>0.75</v>
      </c>
      <c r="P43" s="1">
        <v>1.3</v>
      </c>
      <c r="Q43" s="23">
        <f t="shared" si="1"/>
        <v>13.05</v>
      </c>
      <c r="V43" s="1">
        <v>11</v>
      </c>
    </row>
    <row r="44" spans="1:22" ht="15.75" customHeight="1">
      <c r="A44" s="1">
        <v>1</v>
      </c>
      <c r="B44" s="3">
        <v>189</v>
      </c>
      <c r="C44" s="2">
        <v>2</v>
      </c>
      <c r="D44" s="1" t="s">
        <v>4</v>
      </c>
      <c r="E44" s="32">
        <v>5.53</v>
      </c>
      <c r="F44" s="32">
        <v>25.61</v>
      </c>
      <c r="G44" s="32">
        <v>-2.43</v>
      </c>
      <c r="H44" s="2">
        <v>173</v>
      </c>
      <c r="K44" s="1">
        <v>182</v>
      </c>
      <c r="L44" s="1">
        <v>14.8</v>
      </c>
      <c r="M44" s="1">
        <v>15</v>
      </c>
      <c r="N44" s="1">
        <v>17.6</v>
      </c>
      <c r="O44" s="1">
        <v>-1.8</v>
      </c>
      <c r="Q44" s="23">
        <f t="shared" si="1"/>
        <v>19.141333333333336</v>
      </c>
      <c r="V44" s="1">
        <v>11</v>
      </c>
    </row>
    <row r="45" spans="1:22" ht="15.75" customHeight="1">
      <c r="A45" s="1">
        <v>1</v>
      </c>
      <c r="B45" s="3">
        <v>185</v>
      </c>
      <c r="C45" s="2">
        <v>2</v>
      </c>
      <c r="D45" s="1" t="s">
        <v>4</v>
      </c>
      <c r="E45" s="32">
        <v>7.25</v>
      </c>
      <c r="F45" s="32">
        <v>26.43</v>
      </c>
      <c r="G45" s="32">
        <v>-2.75</v>
      </c>
      <c r="H45" s="2">
        <v>174</v>
      </c>
      <c r="K45" s="1">
        <v>183</v>
      </c>
      <c r="L45" s="1">
        <v>19.4</v>
      </c>
      <c r="M45" s="1">
        <v>20</v>
      </c>
      <c r="N45" s="1">
        <v>20</v>
      </c>
      <c r="O45" s="1">
        <v>-2.25</v>
      </c>
      <c r="Q45" s="23">
        <f t="shared" si="1"/>
        <v>21.5825</v>
      </c>
      <c r="V45" s="1">
        <v>11</v>
      </c>
    </row>
    <row r="46" spans="1:22" ht="15.75" customHeight="1">
      <c r="A46" s="1">
        <v>1</v>
      </c>
      <c r="B46" s="3">
        <v>198</v>
      </c>
      <c r="C46" s="2">
        <v>2</v>
      </c>
      <c r="D46" s="1" t="s">
        <v>4</v>
      </c>
      <c r="E46" s="32">
        <v>3.48</v>
      </c>
      <c r="F46" s="32">
        <v>27.11</v>
      </c>
      <c r="G46" s="32">
        <v>-2.46</v>
      </c>
      <c r="H46" s="2">
        <v>159</v>
      </c>
      <c r="K46" s="1">
        <v>170</v>
      </c>
      <c r="L46" s="1">
        <v>1</v>
      </c>
      <c r="M46" s="1">
        <v>1</v>
      </c>
      <c r="N46" s="1">
        <v>17</v>
      </c>
      <c r="O46" s="1">
        <v>-1.8</v>
      </c>
      <c r="P46" s="1">
        <v>1.3</v>
      </c>
      <c r="Q46" s="23">
        <f t="shared" si="1"/>
        <v>20.1</v>
      </c>
      <c r="R46" s="23">
        <v>11.9</v>
      </c>
      <c r="S46" s="23">
        <v>2</v>
      </c>
      <c r="T46" s="23">
        <v>1.9</v>
      </c>
      <c r="V46" s="1">
        <v>11</v>
      </c>
    </row>
    <row r="47" spans="1:22" ht="15.75" customHeight="1">
      <c r="A47" s="1">
        <v>1</v>
      </c>
      <c r="B47" s="3">
        <v>197</v>
      </c>
      <c r="C47" s="2">
        <v>2</v>
      </c>
      <c r="D47" s="1" t="s">
        <v>4</v>
      </c>
      <c r="E47" s="32">
        <v>0.81</v>
      </c>
      <c r="F47" s="32">
        <v>27.39</v>
      </c>
      <c r="G47" s="32">
        <v>-2.18</v>
      </c>
      <c r="H47" s="2">
        <v>251</v>
      </c>
      <c r="K47" s="1">
        <v>272</v>
      </c>
      <c r="L47" s="1">
        <v>1</v>
      </c>
      <c r="M47" s="1">
        <v>1</v>
      </c>
      <c r="N47" s="1">
        <v>19.25</v>
      </c>
      <c r="O47" s="1">
        <v>-2.2</v>
      </c>
      <c r="Q47" s="23">
        <f t="shared" si="1"/>
        <v>21.45</v>
      </c>
      <c r="V47" s="1">
        <v>11</v>
      </c>
    </row>
    <row r="48" spans="1:22" ht="15.75" customHeight="1">
      <c r="A48" s="1">
        <v>1</v>
      </c>
      <c r="B48" s="3">
        <v>182</v>
      </c>
      <c r="C48" s="2">
        <v>2</v>
      </c>
      <c r="D48" s="1" t="s">
        <v>4</v>
      </c>
      <c r="E48" s="32">
        <v>6.65</v>
      </c>
      <c r="F48" s="32">
        <v>27.46</v>
      </c>
      <c r="G48" s="32">
        <v>-2.59</v>
      </c>
      <c r="H48" s="2">
        <v>159</v>
      </c>
      <c r="K48" s="1">
        <v>163</v>
      </c>
      <c r="L48" s="1">
        <v>1</v>
      </c>
      <c r="M48" s="1">
        <v>1</v>
      </c>
      <c r="N48" s="1">
        <v>15.1</v>
      </c>
      <c r="O48" s="1">
        <v>-2.1</v>
      </c>
      <c r="Q48" s="23">
        <f t="shared" si="1"/>
        <v>17.2</v>
      </c>
      <c r="V48" s="1">
        <v>11</v>
      </c>
    </row>
    <row r="49" spans="1:22" ht="15.75" customHeight="1">
      <c r="A49" s="1">
        <v>1</v>
      </c>
      <c r="B49" s="3">
        <v>199</v>
      </c>
      <c r="C49" s="2">
        <v>2</v>
      </c>
      <c r="D49" s="1" t="s">
        <v>4</v>
      </c>
      <c r="E49" s="32">
        <v>3.55</v>
      </c>
      <c r="F49" s="32">
        <v>27.76</v>
      </c>
      <c r="G49" s="32">
        <v>-2.49</v>
      </c>
      <c r="H49" s="2">
        <v>183</v>
      </c>
      <c r="K49" s="1">
        <v>196</v>
      </c>
      <c r="L49" s="1">
        <v>1</v>
      </c>
      <c r="M49" s="1">
        <v>1</v>
      </c>
      <c r="N49" s="1">
        <v>17.25</v>
      </c>
      <c r="O49" s="1">
        <v>-2.25</v>
      </c>
      <c r="Q49" s="23">
        <f t="shared" si="1"/>
        <v>19.5</v>
      </c>
      <c r="V49" s="1">
        <v>11</v>
      </c>
    </row>
    <row r="50" spans="1:22" ht="15.75" customHeight="1">
      <c r="A50" s="1">
        <v>1</v>
      </c>
      <c r="B50" s="3">
        <v>181</v>
      </c>
      <c r="C50" s="2">
        <v>2</v>
      </c>
      <c r="D50" s="1" t="s">
        <v>4</v>
      </c>
      <c r="E50" s="32">
        <v>5.85</v>
      </c>
      <c r="F50" s="32">
        <v>28.61</v>
      </c>
      <c r="G50" s="32">
        <v>-2.51</v>
      </c>
      <c r="H50" s="2">
        <v>161</v>
      </c>
      <c r="K50" s="1">
        <v>170</v>
      </c>
      <c r="L50" s="1">
        <v>1</v>
      </c>
      <c r="M50" s="1">
        <v>1</v>
      </c>
      <c r="N50" s="1">
        <v>15.8</v>
      </c>
      <c r="O50" s="1">
        <v>-2.1</v>
      </c>
      <c r="Q50" s="23">
        <f t="shared" si="1"/>
        <v>17.900000000000002</v>
      </c>
      <c r="V50" s="1">
        <v>11</v>
      </c>
    </row>
    <row r="51" spans="1:22" ht="15.75" customHeight="1">
      <c r="A51" s="1">
        <v>1</v>
      </c>
      <c r="B51" s="3">
        <v>200</v>
      </c>
      <c r="C51" s="2">
        <v>2</v>
      </c>
      <c r="D51" s="1" t="s">
        <v>4</v>
      </c>
      <c r="E51" s="32">
        <v>1.95</v>
      </c>
      <c r="F51" s="32">
        <v>29.55</v>
      </c>
      <c r="G51" s="32">
        <v>-2.72</v>
      </c>
      <c r="H51" s="2">
        <v>100</v>
      </c>
      <c r="K51" s="1">
        <v>103</v>
      </c>
      <c r="L51" s="1">
        <v>10</v>
      </c>
      <c r="M51" s="1">
        <v>20</v>
      </c>
      <c r="N51" s="1">
        <v>19</v>
      </c>
      <c r="O51" s="1">
        <v>-3.1</v>
      </c>
      <c r="Q51" s="23">
        <f t="shared" si="1"/>
        <v>11.05</v>
      </c>
      <c r="U51" s="1" t="s">
        <v>28</v>
      </c>
      <c r="V51" s="1">
        <v>11</v>
      </c>
    </row>
    <row r="52" spans="1:22" ht="15.75" customHeight="1">
      <c r="A52" s="1">
        <v>1</v>
      </c>
      <c r="B52" s="3">
        <v>203</v>
      </c>
      <c r="C52" s="2">
        <v>2</v>
      </c>
      <c r="D52" s="1" t="s">
        <v>4</v>
      </c>
      <c r="E52" s="32">
        <v>1.34</v>
      </c>
      <c r="F52" s="32">
        <v>31.57</v>
      </c>
      <c r="G52" s="32">
        <v>-2.61</v>
      </c>
      <c r="H52" s="2">
        <v>99</v>
      </c>
      <c r="K52" s="1">
        <v>105</v>
      </c>
      <c r="L52" s="1">
        <v>7.5</v>
      </c>
      <c r="M52" s="1">
        <v>15</v>
      </c>
      <c r="N52" s="1">
        <v>18.75</v>
      </c>
      <c r="O52" s="1">
        <v>-3.6</v>
      </c>
      <c r="Q52" s="23">
        <f t="shared" si="1"/>
        <v>11.175</v>
      </c>
      <c r="V52" s="1">
        <v>11</v>
      </c>
    </row>
    <row r="53" spans="1:22" ht="15.75" customHeight="1">
      <c r="A53" s="1">
        <v>1</v>
      </c>
      <c r="B53" s="3">
        <v>179</v>
      </c>
      <c r="C53" s="2">
        <v>2</v>
      </c>
      <c r="D53" s="1" t="s">
        <v>4</v>
      </c>
      <c r="E53" s="32">
        <v>7.67</v>
      </c>
      <c r="F53" s="32">
        <v>32.26</v>
      </c>
      <c r="G53" s="32">
        <v>-2.45</v>
      </c>
      <c r="H53" s="2">
        <v>59</v>
      </c>
      <c r="K53" s="1">
        <v>63</v>
      </c>
      <c r="L53" s="1">
        <v>7.5</v>
      </c>
      <c r="M53" s="1">
        <v>15</v>
      </c>
      <c r="N53" s="1">
        <v>8.1</v>
      </c>
      <c r="O53" s="1">
        <v>-5.1</v>
      </c>
      <c r="Q53" s="23">
        <f t="shared" si="1"/>
        <v>6.6</v>
      </c>
      <c r="V53" s="1">
        <v>11</v>
      </c>
    </row>
    <row r="54" spans="1:22" ht="15.75" customHeight="1">
      <c r="A54" s="1">
        <v>1</v>
      </c>
      <c r="B54" s="3">
        <v>205</v>
      </c>
      <c r="C54" s="2">
        <v>2</v>
      </c>
      <c r="D54" s="1" t="s">
        <v>4</v>
      </c>
      <c r="E54" s="32">
        <v>5.59</v>
      </c>
      <c r="F54" s="32">
        <v>33.12</v>
      </c>
      <c r="G54" s="32">
        <v>-2.43</v>
      </c>
      <c r="H54" s="2">
        <v>77</v>
      </c>
      <c r="K54" s="1">
        <v>84</v>
      </c>
      <c r="L54" s="1">
        <v>10</v>
      </c>
      <c r="M54" s="1">
        <v>20</v>
      </c>
      <c r="N54" s="1">
        <v>12.25</v>
      </c>
      <c r="O54" s="1">
        <v>-3.8</v>
      </c>
      <c r="Q54" s="23">
        <f t="shared" si="1"/>
        <v>8.025</v>
      </c>
      <c r="V54" s="1">
        <v>11</v>
      </c>
    </row>
    <row r="55" spans="1:22" ht="15.75" customHeight="1">
      <c r="A55" s="1">
        <v>1</v>
      </c>
      <c r="B55" s="3">
        <v>204</v>
      </c>
      <c r="C55" s="2">
        <v>2</v>
      </c>
      <c r="D55" s="1" t="s">
        <v>4</v>
      </c>
      <c r="E55" s="32">
        <v>1.04</v>
      </c>
      <c r="F55" s="32">
        <v>33.37</v>
      </c>
      <c r="G55" s="32">
        <v>-2.49</v>
      </c>
      <c r="H55" s="2">
        <v>200</v>
      </c>
      <c r="K55" s="1">
        <v>215</v>
      </c>
      <c r="L55" s="1">
        <v>1</v>
      </c>
      <c r="M55" s="1">
        <v>1</v>
      </c>
      <c r="N55" s="1">
        <v>18</v>
      </c>
      <c r="O55" s="1">
        <v>0.75</v>
      </c>
      <c r="P55" s="1">
        <v>1.3</v>
      </c>
      <c r="Q55" s="23">
        <f t="shared" si="1"/>
        <v>18.55</v>
      </c>
      <c r="V55" s="1">
        <v>11</v>
      </c>
    </row>
    <row r="56" spans="1:22" ht="15.75" customHeight="1">
      <c r="A56" s="1">
        <v>1</v>
      </c>
      <c r="B56" s="3">
        <v>206</v>
      </c>
      <c r="C56" s="2">
        <v>2</v>
      </c>
      <c r="D56" s="1" t="s">
        <v>4</v>
      </c>
      <c r="E56" s="32">
        <v>6.61</v>
      </c>
      <c r="F56" s="32">
        <v>33.38</v>
      </c>
      <c r="G56" s="32">
        <v>-2.41</v>
      </c>
      <c r="H56" s="2">
        <v>43</v>
      </c>
      <c r="K56" s="1">
        <v>45</v>
      </c>
      <c r="L56" s="1">
        <v>5</v>
      </c>
      <c r="M56" s="1">
        <v>20</v>
      </c>
      <c r="N56" s="1">
        <v>12.25</v>
      </c>
      <c r="O56" s="1">
        <v>-7.5</v>
      </c>
      <c r="Q56" s="23">
        <f t="shared" si="1"/>
        <v>4.9375</v>
      </c>
      <c r="V56" s="1">
        <v>11</v>
      </c>
    </row>
    <row r="57" spans="1:22" ht="15.75" customHeight="1">
      <c r="A57" s="1">
        <v>1</v>
      </c>
      <c r="B57" s="3">
        <v>207</v>
      </c>
      <c r="C57" s="2">
        <v>2</v>
      </c>
      <c r="D57" s="1" t="s">
        <v>4</v>
      </c>
      <c r="E57" s="32">
        <v>3.43</v>
      </c>
      <c r="F57" s="32">
        <v>33.94</v>
      </c>
      <c r="G57" s="32">
        <v>-2.25</v>
      </c>
      <c r="H57" s="2">
        <v>203</v>
      </c>
      <c r="K57" s="1">
        <v>220</v>
      </c>
      <c r="L57" s="1">
        <v>19</v>
      </c>
      <c r="M57" s="1">
        <v>20</v>
      </c>
      <c r="N57" s="1">
        <v>18.75</v>
      </c>
      <c r="O57" s="1">
        <v>-0.75</v>
      </c>
      <c r="Q57" s="23">
        <f t="shared" si="1"/>
        <v>18.525</v>
      </c>
      <c r="V57" s="1">
        <v>11</v>
      </c>
    </row>
    <row r="58" spans="1:22" ht="15.75" customHeight="1">
      <c r="A58" s="1">
        <v>1</v>
      </c>
      <c r="B58" s="3">
        <v>213</v>
      </c>
      <c r="C58" s="2">
        <v>2</v>
      </c>
      <c r="D58" s="1" t="s">
        <v>4</v>
      </c>
      <c r="E58" s="32">
        <v>7.07</v>
      </c>
      <c r="F58" s="32">
        <v>34.77</v>
      </c>
      <c r="G58" s="32">
        <v>-2.22</v>
      </c>
      <c r="H58" s="2">
        <v>30</v>
      </c>
      <c r="K58" s="1">
        <v>33</v>
      </c>
      <c r="L58" s="1">
        <v>5</v>
      </c>
      <c r="M58" s="1">
        <v>20</v>
      </c>
      <c r="N58" s="1">
        <v>4.3</v>
      </c>
      <c r="O58" s="1">
        <v>-7</v>
      </c>
      <c r="Q58" s="23">
        <f t="shared" si="1"/>
        <v>2.825</v>
      </c>
      <c r="V58" s="1">
        <v>11</v>
      </c>
    </row>
    <row r="59" spans="1:22" ht="15.75" customHeight="1">
      <c r="A59" s="1">
        <v>1</v>
      </c>
      <c r="B59" s="3">
        <v>210</v>
      </c>
      <c r="C59" s="2">
        <v>2</v>
      </c>
      <c r="D59" s="1" t="s">
        <v>4</v>
      </c>
      <c r="E59" s="32">
        <v>5.62</v>
      </c>
      <c r="F59" s="32">
        <v>35.03</v>
      </c>
      <c r="G59" s="32">
        <v>-2.3</v>
      </c>
      <c r="H59" s="2">
        <v>30</v>
      </c>
      <c r="J59" s="1">
        <v>2.7</v>
      </c>
      <c r="K59" s="1">
        <v>30</v>
      </c>
      <c r="L59" s="1">
        <v>5</v>
      </c>
      <c r="M59" s="1">
        <v>20</v>
      </c>
      <c r="N59" s="1">
        <v>3.5</v>
      </c>
      <c r="O59" s="1">
        <v>-7</v>
      </c>
      <c r="Q59" s="23">
        <f t="shared" si="1"/>
        <v>2.625</v>
      </c>
      <c r="U59" s="1" t="s">
        <v>30</v>
      </c>
      <c r="V59" s="1">
        <v>11</v>
      </c>
    </row>
    <row r="60" spans="1:22" ht="15.75" customHeight="1">
      <c r="A60" s="1">
        <v>1</v>
      </c>
      <c r="B60" s="3">
        <v>212</v>
      </c>
      <c r="C60" s="2">
        <v>2</v>
      </c>
      <c r="D60" s="1" t="s">
        <v>4</v>
      </c>
      <c r="E60" s="32">
        <v>9.02</v>
      </c>
      <c r="F60" s="32">
        <v>35.18</v>
      </c>
      <c r="G60" s="32">
        <v>-2.19</v>
      </c>
      <c r="H60" s="2">
        <v>26</v>
      </c>
      <c r="K60" s="1">
        <v>25</v>
      </c>
      <c r="L60" s="1">
        <v>5</v>
      </c>
      <c r="M60" s="1">
        <v>20</v>
      </c>
      <c r="N60" s="1">
        <v>4.9</v>
      </c>
      <c r="O60" s="1">
        <v>-4.6</v>
      </c>
      <c r="Q60" s="23">
        <f t="shared" si="1"/>
        <v>2.375</v>
      </c>
      <c r="U60" s="1" t="s">
        <v>30</v>
      </c>
      <c r="V60" s="1">
        <v>11</v>
      </c>
    </row>
    <row r="61" spans="1:22" ht="15.75" customHeight="1">
      <c r="A61" s="1">
        <v>1</v>
      </c>
      <c r="B61" s="3">
        <v>214</v>
      </c>
      <c r="C61" s="2">
        <v>2</v>
      </c>
      <c r="D61" s="1" t="s">
        <v>4</v>
      </c>
      <c r="E61" s="32">
        <v>6.83</v>
      </c>
      <c r="F61" s="32">
        <v>35.99</v>
      </c>
      <c r="G61" s="32">
        <v>-2.07</v>
      </c>
      <c r="H61" s="2">
        <v>150</v>
      </c>
      <c r="I61" s="1">
        <v>12</v>
      </c>
      <c r="J61" s="1">
        <v>14.2</v>
      </c>
      <c r="K61" s="1">
        <v>158</v>
      </c>
      <c r="L61" s="1">
        <v>1</v>
      </c>
      <c r="M61" s="1">
        <v>1</v>
      </c>
      <c r="N61" s="1">
        <v>15</v>
      </c>
      <c r="O61" s="1">
        <v>-1.25</v>
      </c>
      <c r="Q61" s="23">
        <f t="shared" si="1"/>
        <v>16.25</v>
      </c>
      <c r="V61" s="1">
        <v>11</v>
      </c>
    </row>
    <row r="62" spans="1:22" ht="15.75" customHeight="1">
      <c r="A62" s="1">
        <v>1</v>
      </c>
      <c r="B62" s="3">
        <v>180</v>
      </c>
      <c r="C62" s="2">
        <v>2</v>
      </c>
      <c r="D62" s="1" t="s">
        <v>4</v>
      </c>
      <c r="E62" s="32">
        <v>7.66</v>
      </c>
      <c r="F62" s="32">
        <v>36.35</v>
      </c>
      <c r="G62" s="32">
        <v>-1.93</v>
      </c>
      <c r="H62" s="2">
        <v>130</v>
      </c>
      <c r="I62" s="1">
        <v>11</v>
      </c>
      <c r="J62" s="1">
        <v>14.8</v>
      </c>
      <c r="K62" s="1">
        <v>141</v>
      </c>
      <c r="L62" s="1">
        <v>1</v>
      </c>
      <c r="M62" s="1">
        <v>1</v>
      </c>
      <c r="N62" s="1">
        <v>16.25</v>
      </c>
      <c r="O62" s="1">
        <v>-0.5</v>
      </c>
      <c r="Q62" s="23">
        <f t="shared" si="1"/>
        <v>16.75</v>
      </c>
      <c r="V62" s="1">
        <v>11</v>
      </c>
    </row>
    <row r="63" spans="1:22" ht="15.75" customHeight="1">
      <c r="A63" s="1">
        <v>1</v>
      </c>
      <c r="B63" s="3">
        <v>211</v>
      </c>
      <c r="C63" s="2">
        <v>2</v>
      </c>
      <c r="D63" s="1" t="s">
        <v>4</v>
      </c>
      <c r="E63" s="32">
        <v>4.7</v>
      </c>
      <c r="F63" s="32">
        <v>36.39</v>
      </c>
      <c r="G63" s="32">
        <v>-2.2</v>
      </c>
      <c r="H63" s="2">
        <v>91</v>
      </c>
      <c r="K63" s="1">
        <v>93</v>
      </c>
      <c r="L63" s="1">
        <v>7.5</v>
      </c>
      <c r="M63" s="1">
        <v>15</v>
      </c>
      <c r="N63" s="1">
        <v>16.25</v>
      </c>
      <c r="O63" s="1">
        <v>-4.1</v>
      </c>
      <c r="Q63" s="23">
        <f t="shared" si="1"/>
        <v>10.175</v>
      </c>
      <c r="V63" s="1">
        <v>11</v>
      </c>
    </row>
    <row r="64" spans="1:22" ht="15.75" customHeight="1">
      <c r="A64" s="1">
        <v>1</v>
      </c>
      <c r="B64" s="3">
        <v>219</v>
      </c>
      <c r="C64" s="2">
        <v>2</v>
      </c>
      <c r="D64" s="1" t="s">
        <v>4</v>
      </c>
      <c r="E64" s="32">
        <v>6.6</v>
      </c>
      <c r="F64" s="32">
        <v>37.88</v>
      </c>
      <c r="G64" s="32">
        <v>-1.96</v>
      </c>
      <c r="H64" s="2">
        <v>188</v>
      </c>
      <c r="K64" s="1">
        <v>202</v>
      </c>
      <c r="L64" s="1">
        <v>1</v>
      </c>
      <c r="M64" s="1">
        <v>1</v>
      </c>
      <c r="N64" s="1">
        <v>18</v>
      </c>
      <c r="O64" s="1">
        <v>1.1</v>
      </c>
      <c r="P64" s="1">
        <v>1.3</v>
      </c>
      <c r="Q64" s="23">
        <f t="shared" si="1"/>
        <v>18.2</v>
      </c>
      <c r="R64" s="23">
        <v>7.9</v>
      </c>
      <c r="S64" s="23">
        <v>3.3</v>
      </c>
      <c r="T64" s="23">
        <v>3.1</v>
      </c>
      <c r="V64" s="1">
        <v>11</v>
      </c>
    </row>
    <row r="65" spans="1:22" ht="15.75" customHeight="1">
      <c r="A65" s="1">
        <v>1</v>
      </c>
      <c r="B65" s="3">
        <v>208</v>
      </c>
      <c r="C65" s="2">
        <v>2</v>
      </c>
      <c r="D65" s="1" t="s">
        <v>4</v>
      </c>
      <c r="E65" s="32">
        <v>1.45</v>
      </c>
      <c r="F65" s="32">
        <v>37.88</v>
      </c>
      <c r="G65" s="32">
        <v>-2.29</v>
      </c>
      <c r="H65" s="2">
        <v>86</v>
      </c>
      <c r="K65" s="1">
        <v>91</v>
      </c>
      <c r="L65" s="1">
        <v>10</v>
      </c>
      <c r="M65" s="1">
        <v>20</v>
      </c>
      <c r="N65" s="1">
        <v>11.75</v>
      </c>
      <c r="O65" s="1">
        <v>-2.2</v>
      </c>
      <c r="Q65" s="23">
        <f t="shared" si="1"/>
        <v>6.975</v>
      </c>
      <c r="V65" s="1">
        <v>11</v>
      </c>
    </row>
    <row r="66" spans="1:22" ht="15.75" customHeight="1">
      <c r="A66" s="1">
        <v>1</v>
      </c>
      <c r="B66" s="3">
        <v>215</v>
      </c>
      <c r="C66" s="2">
        <v>2</v>
      </c>
      <c r="D66" s="1" t="s">
        <v>4</v>
      </c>
      <c r="E66" s="32">
        <v>3.4</v>
      </c>
      <c r="F66" s="32">
        <v>38.14</v>
      </c>
      <c r="G66" s="32">
        <v>-1.83</v>
      </c>
      <c r="H66" s="2">
        <v>157</v>
      </c>
      <c r="K66" s="1">
        <v>172</v>
      </c>
      <c r="L66" s="1">
        <v>1</v>
      </c>
      <c r="M66" s="1">
        <v>1</v>
      </c>
      <c r="N66" s="1">
        <v>15.8</v>
      </c>
      <c r="O66" s="1">
        <v>0.75</v>
      </c>
      <c r="Q66" s="23">
        <f>L66/M66*N66-L66/M66*O66+P66</f>
        <v>15.05</v>
      </c>
      <c r="V66" s="1">
        <v>11</v>
      </c>
    </row>
    <row r="67" spans="1:22" ht="15.75" customHeight="1">
      <c r="A67" s="1">
        <v>1</v>
      </c>
      <c r="B67" s="3">
        <v>220</v>
      </c>
      <c r="C67" s="2">
        <v>2</v>
      </c>
      <c r="D67" s="1" t="s">
        <v>4</v>
      </c>
      <c r="E67" s="32">
        <v>7.96</v>
      </c>
      <c r="F67" s="32">
        <v>38.19</v>
      </c>
      <c r="G67" s="32">
        <v>-1.64</v>
      </c>
      <c r="H67" s="2">
        <v>164</v>
      </c>
      <c r="K67" s="1">
        <v>174</v>
      </c>
      <c r="L67" s="1">
        <v>1</v>
      </c>
      <c r="M67" s="1">
        <v>1</v>
      </c>
      <c r="N67" s="1">
        <v>16.75</v>
      </c>
      <c r="O67" s="1">
        <v>-2</v>
      </c>
      <c r="Q67" s="23">
        <f aca="true" t="shared" si="2" ref="Q67:Q130">L67/M67*N67-L67/M67*O67+P67</f>
        <v>18.75</v>
      </c>
      <c r="V67" s="1">
        <v>11</v>
      </c>
    </row>
    <row r="68" spans="1:22" ht="15.75" customHeight="1">
      <c r="A68" s="1">
        <v>1</v>
      </c>
      <c r="B68" s="3">
        <v>218</v>
      </c>
      <c r="C68" s="2">
        <v>2</v>
      </c>
      <c r="D68" s="1" t="s">
        <v>4</v>
      </c>
      <c r="E68" s="32">
        <v>4.08</v>
      </c>
      <c r="F68" s="32">
        <v>39.38</v>
      </c>
      <c r="G68" s="32">
        <v>-1.84</v>
      </c>
      <c r="H68" s="2">
        <v>130</v>
      </c>
      <c r="K68" s="1">
        <v>139</v>
      </c>
      <c r="L68" s="1">
        <v>1</v>
      </c>
      <c r="M68" s="1">
        <v>1</v>
      </c>
      <c r="N68" s="1">
        <v>14</v>
      </c>
      <c r="O68" s="1">
        <v>-0.5</v>
      </c>
      <c r="Q68" s="23">
        <f t="shared" si="2"/>
        <v>14.5</v>
      </c>
      <c r="V68" s="1">
        <v>11</v>
      </c>
    </row>
    <row r="69" spans="1:22" ht="15.75" customHeight="1">
      <c r="A69" s="1">
        <v>1</v>
      </c>
      <c r="B69" s="3">
        <v>221</v>
      </c>
      <c r="C69" s="2">
        <v>2</v>
      </c>
      <c r="D69" s="1" t="s">
        <v>4</v>
      </c>
      <c r="E69" s="32">
        <v>8.21</v>
      </c>
      <c r="F69" s="32">
        <v>39.45</v>
      </c>
      <c r="G69" s="32">
        <v>-1.6</v>
      </c>
      <c r="H69" s="2">
        <v>57</v>
      </c>
      <c r="K69" s="1">
        <v>59</v>
      </c>
      <c r="L69" s="1">
        <v>7.5</v>
      </c>
      <c r="M69" s="1">
        <v>15</v>
      </c>
      <c r="N69" s="1">
        <v>11.25</v>
      </c>
      <c r="O69" s="1">
        <v>0.2</v>
      </c>
      <c r="Q69" s="23">
        <f t="shared" si="2"/>
        <v>5.525</v>
      </c>
      <c r="V69" s="1">
        <v>11</v>
      </c>
    </row>
    <row r="70" spans="1:22" ht="15.75" customHeight="1">
      <c r="A70" s="1">
        <v>1</v>
      </c>
      <c r="B70" s="3">
        <v>217</v>
      </c>
      <c r="C70" s="2">
        <v>2</v>
      </c>
      <c r="D70" s="1" t="s">
        <v>4</v>
      </c>
      <c r="E70" s="32">
        <v>2.83</v>
      </c>
      <c r="F70" s="32">
        <v>39.97</v>
      </c>
      <c r="G70" s="32">
        <v>-1.73</v>
      </c>
      <c r="H70" s="2">
        <v>192</v>
      </c>
      <c r="K70" s="1">
        <v>212</v>
      </c>
      <c r="L70" s="1">
        <v>1</v>
      </c>
      <c r="M70" s="1">
        <v>1</v>
      </c>
      <c r="N70" s="1">
        <v>17.75</v>
      </c>
      <c r="O70" s="1">
        <v>-1.75</v>
      </c>
      <c r="Q70" s="23">
        <f t="shared" si="2"/>
        <v>19.5</v>
      </c>
      <c r="R70" s="23">
        <v>7.6</v>
      </c>
      <c r="S70" s="23">
        <v>3.2</v>
      </c>
      <c r="T70" s="23">
        <v>3</v>
      </c>
      <c r="V70" s="1">
        <v>11</v>
      </c>
    </row>
    <row r="71" spans="1:22" ht="15.75" customHeight="1">
      <c r="A71" s="1">
        <v>1</v>
      </c>
      <c r="B71" s="3">
        <v>227</v>
      </c>
      <c r="C71" s="2">
        <v>2</v>
      </c>
      <c r="D71" s="1" t="s">
        <v>4</v>
      </c>
      <c r="E71" s="32">
        <v>8.89</v>
      </c>
      <c r="F71" s="32">
        <v>40.12</v>
      </c>
      <c r="G71" s="32">
        <v>-1.53</v>
      </c>
      <c r="H71" s="2">
        <v>36</v>
      </c>
      <c r="K71" s="1">
        <v>36</v>
      </c>
      <c r="L71" s="1">
        <v>5</v>
      </c>
      <c r="M71" s="1">
        <v>20</v>
      </c>
      <c r="N71" s="1">
        <v>11.75</v>
      </c>
      <c r="O71" s="1">
        <v>-3.5</v>
      </c>
      <c r="Q71" s="23">
        <f t="shared" si="2"/>
        <v>3.8125</v>
      </c>
      <c r="U71" s="1" t="s">
        <v>30</v>
      </c>
      <c r="V71" s="1">
        <v>11</v>
      </c>
    </row>
    <row r="72" spans="1:22" ht="15.75" customHeight="1">
      <c r="A72" s="1">
        <v>1</v>
      </c>
      <c r="B72" s="3">
        <v>223</v>
      </c>
      <c r="C72" s="2">
        <v>2</v>
      </c>
      <c r="D72" s="1" t="s">
        <v>4</v>
      </c>
      <c r="E72" s="32">
        <v>7.18</v>
      </c>
      <c r="F72" s="32">
        <v>40.72</v>
      </c>
      <c r="G72" s="32">
        <v>-1.5</v>
      </c>
      <c r="H72" s="2">
        <v>48</v>
      </c>
      <c r="K72" s="1">
        <v>50</v>
      </c>
      <c r="L72" s="1">
        <v>5</v>
      </c>
      <c r="M72" s="1">
        <v>20</v>
      </c>
      <c r="N72" s="1">
        <v>16.5</v>
      </c>
      <c r="O72" s="1">
        <v>-3.25</v>
      </c>
      <c r="Q72" s="23">
        <f t="shared" si="2"/>
        <v>4.9375</v>
      </c>
      <c r="V72" s="1">
        <v>11</v>
      </c>
    </row>
    <row r="73" spans="1:22" ht="15.75" customHeight="1">
      <c r="A73" s="1">
        <v>1</v>
      </c>
      <c r="B73" s="3">
        <v>222</v>
      </c>
      <c r="C73" s="2">
        <v>2</v>
      </c>
      <c r="D73" s="1" t="s">
        <v>4</v>
      </c>
      <c r="E73" s="32">
        <v>5.26</v>
      </c>
      <c r="F73" s="32">
        <v>40.78</v>
      </c>
      <c r="G73" s="32">
        <v>-1.61</v>
      </c>
      <c r="H73" s="2">
        <v>69</v>
      </c>
      <c r="K73" s="1">
        <v>72</v>
      </c>
      <c r="L73" s="1">
        <v>10</v>
      </c>
      <c r="M73" s="1">
        <v>20</v>
      </c>
      <c r="N73" s="1">
        <v>15</v>
      </c>
      <c r="O73" s="1">
        <v>-3</v>
      </c>
      <c r="Q73" s="23">
        <f t="shared" si="2"/>
        <v>9</v>
      </c>
      <c r="V73" s="1">
        <v>11</v>
      </c>
    </row>
    <row r="74" spans="1:22" ht="15.75" customHeight="1">
      <c r="A74" s="1">
        <v>1</v>
      </c>
      <c r="B74" s="3">
        <v>216</v>
      </c>
      <c r="C74" s="2">
        <v>2</v>
      </c>
      <c r="D74" s="1" t="s">
        <v>4</v>
      </c>
      <c r="E74" s="32">
        <v>1.04</v>
      </c>
      <c r="F74" s="32">
        <v>41.04</v>
      </c>
      <c r="G74" s="32">
        <v>-1.74</v>
      </c>
      <c r="H74" s="2">
        <v>75</v>
      </c>
      <c r="K74" s="1">
        <v>79</v>
      </c>
      <c r="L74" s="1">
        <v>10</v>
      </c>
      <c r="M74" s="1">
        <v>20</v>
      </c>
      <c r="N74" s="1">
        <v>17</v>
      </c>
      <c r="O74" s="1">
        <v>-0.25</v>
      </c>
      <c r="P74" s="1">
        <v>1.3</v>
      </c>
      <c r="Q74" s="23">
        <f t="shared" si="2"/>
        <v>9.925</v>
      </c>
      <c r="V74" s="1">
        <v>11</v>
      </c>
    </row>
    <row r="75" spans="1:22" ht="15.75" customHeight="1">
      <c r="A75" s="1">
        <v>1</v>
      </c>
      <c r="B75" s="3">
        <v>224</v>
      </c>
      <c r="C75" s="2">
        <v>2</v>
      </c>
      <c r="D75" s="1" t="s">
        <v>4</v>
      </c>
      <c r="E75" s="32">
        <v>2.77</v>
      </c>
      <c r="F75" s="32">
        <v>41.92</v>
      </c>
      <c r="G75" s="32">
        <v>-1.47</v>
      </c>
      <c r="H75" s="2">
        <v>36</v>
      </c>
      <c r="K75" s="1">
        <v>38</v>
      </c>
      <c r="L75" s="1">
        <v>5</v>
      </c>
      <c r="M75" s="1">
        <v>20</v>
      </c>
      <c r="N75" s="1">
        <v>7.75</v>
      </c>
      <c r="O75" s="1">
        <v>-7.4</v>
      </c>
      <c r="Q75" s="23">
        <f t="shared" si="2"/>
        <v>3.7875</v>
      </c>
      <c r="V75" s="1">
        <v>11</v>
      </c>
    </row>
    <row r="76" spans="1:22" ht="15.75" customHeight="1">
      <c r="A76" s="1">
        <v>1</v>
      </c>
      <c r="B76" s="3">
        <v>228</v>
      </c>
      <c r="C76" s="2">
        <v>2</v>
      </c>
      <c r="D76" s="1" t="s">
        <v>4</v>
      </c>
      <c r="E76" s="32">
        <v>8.73</v>
      </c>
      <c r="F76" s="32">
        <v>42.16</v>
      </c>
      <c r="G76" s="32">
        <v>-1.51</v>
      </c>
      <c r="H76" s="2">
        <v>188</v>
      </c>
      <c r="K76" s="1">
        <v>208</v>
      </c>
      <c r="L76" s="1">
        <v>19</v>
      </c>
      <c r="M76" s="1">
        <v>20</v>
      </c>
      <c r="N76" s="1">
        <v>19.2</v>
      </c>
      <c r="O76" s="1">
        <v>0.25</v>
      </c>
      <c r="Q76" s="23">
        <f t="shared" si="2"/>
        <v>18.002499999999998</v>
      </c>
      <c r="V76" s="1">
        <v>11</v>
      </c>
    </row>
    <row r="77" spans="1:22" ht="15.75" customHeight="1">
      <c r="A77" s="1">
        <v>1</v>
      </c>
      <c r="B77" s="3">
        <v>230</v>
      </c>
      <c r="C77" s="2">
        <v>2</v>
      </c>
      <c r="D77" s="1" t="s">
        <v>4</v>
      </c>
      <c r="E77" s="32">
        <v>5.63</v>
      </c>
      <c r="F77" s="32">
        <v>42.51</v>
      </c>
      <c r="G77" s="32">
        <v>-1.52</v>
      </c>
      <c r="H77" s="2">
        <v>223</v>
      </c>
      <c r="K77" s="1">
        <v>242</v>
      </c>
      <c r="L77" s="1">
        <v>1</v>
      </c>
      <c r="M77" s="1">
        <v>1</v>
      </c>
      <c r="N77" s="1">
        <v>17</v>
      </c>
      <c r="O77" s="1">
        <v>-2.25</v>
      </c>
      <c r="Q77" s="23">
        <f t="shared" si="2"/>
        <v>19.25</v>
      </c>
      <c r="V77" s="1">
        <v>11</v>
      </c>
    </row>
    <row r="78" spans="1:22" ht="15.75" customHeight="1">
      <c r="A78" s="1">
        <v>1</v>
      </c>
      <c r="B78" s="3">
        <v>226</v>
      </c>
      <c r="C78" s="2">
        <v>2</v>
      </c>
      <c r="D78" s="1" t="s">
        <v>4</v>
      </c>
      <c r="E78" s="32">
        <v>4.14</v>
      </c>
      <c r="F78" s="32">
        <v>42.54</v>
      </c>
      <c r="G78" s="32">
        <v>-1.39</v>
      </c>
      <c r="H78" s="2">
        <v>131</v>
      </c>
      <c r="K78" s="1">
        <v>139</v>
      </c>
      <c r="L78" s="1">
        <v>1</v>
      </c>
      <c r="M78" s="1">
        <v>1</v>
      </c>
      <c r="N78" s="1">
        <v>12.25</v>
      </c>
      <c r="O78" s="1">
        <v>-1.75</v>
      </c>
      <c r="Q78" s="23">
        <f t="shared" si="2"/>
        <v>14</v>
      </c>
      <c r="V78" s="1">
        <v>11</v>
      </c>
    </row>
    <row r="79" spans="1:22" ht="15.75" customHeight="1">
      <c r="A79" s="1">
        <v>1</v>
      </c>
      <c r="B79" s="3">
        <v>229</v>
      </c>
      <c r="C79" s="2">
        <v>2</v>
      </c>
      <c r="D79" s="1" t="s">
        <v>4</v>
      </c>
      <c r="E79" s="32">
        <v>8.06</v>
      </c>
      <c r="F79" s="32">
        <v>43.58</v>
      </c>
      <c r="G79" s="32">
        <v>-1.68</v>
      </c>
      <c r="H79" s="2">
        <v>44</v>
      </c>
      <c r="K79" s="1">
        <v>46</v>
      </c>
      <c r="L79" s="1">
        <v>5</v>
      </c>
      <c r="M79" s="1">
        <v>20</v>
      </c>
      <c r="N79" s="1">
        <v>11</v>
      </c>
      <c r="O79" s="1">
        <v>-7.5</v>
      </c>
      <c r="Q79" s="23">
        <f t="shared" si="2"/>
        <v>4.625</v>
      </c>
      <c r="U79" s="1" t="s">
        <v>30</v>
      </c>
      <c r="V79" s="1">
        <v>11</v>
      </c>
    </row>
    <row r="80" spans="1:22" ht="15.75" customHeight="1">
      <c r="A80" s="1">
        <v>1</v>
      </c>
      <c r="B80" s="3">
        <v>231</v>
      </c>
      <c r="C80" s="2">
        <v>2</v>
      </c>
      <c r="D80" s="1" t="s">
        <v>4</v>
      </c>
      <c r="E80" s="32">
        <v>3.34</v>
      </c>
      <c r="F80" s="32">
        <v>44.15</v>
      </c>
      <c r="G80" s="32">
        <v>-1.47</v>
      </c>
      <c r="H80" s="2">
        <v>92</v>
      </c>
      <c r="K80" s="1">
        <v>99</v>
      </c>
      <c r="L80" s="1">
        <v>1</v>
      </c>
      <c r="M80" s="1">
        <v>1</v>
      </c>
      <c r="N80" s="1">
        <v>8.5</v>
      </c>
      <c r="O80" s="1">
        <v>-1.7</v>
      </c>
      <c r="Q80" s="23">
        <f t="shared" si="2"/>
        <v>10.2</v>
      </c>
      <c r="V80" s="1">
        <v>11</v>
      </c>
    </row>
    <row r="81" spans="1:22" ht="15.75" customHeight="1">
      <c r="A81" s="1">
        <v>1</v>
      </c>
      <c r="B81" s="3">
        <v>548</v>
      </c>
      <c r="C81" s="2">
        <v>2</v>
      </c>
      <c r="D81" s="1" t="s">
        <v>4</v>
      </c>
      <c r="E81" s="32">
        <v>9.83</v>
      </c>
      <c r="F81" s="32">
        <v>45.45</v>
      </c>
      <c r="G81" s="32">
        <v>-1.83</v>
      </c>
      <c r="H81" s="2">
        <v>40</v>
      </c>
      <c r="K81" s="1">
        <v>42</v>
      </c>
      <c r="L81" s="1">
        <v>5</v>
      </c>
      <c r="M81" s="1">
        <v>20</v>
      </c>
      <c r="N81" s="1">
        <v>13.5</v>
      </c>
      <c r="O81" s="1">
        <v>-5.8</v>
      </c>
      <c r="Q81" s="23">
        <f t="shared" si="2"/>
        <v>4.825</v>
      </c>
      <c r="V81" s="1">
        <v>11</v>
      </c>
    </row>
    <row r="82" spans="1:22" ht="15.75" customHeight="1">
      <c r="A82" s="1">
        <v>1</v>
      </c>
      <c r="B82" s="3">
        <v>235</v>
      </c>
      <c r="C82" s="2">
        <v>2</v>
      </c>
      <c r="D82" s="1" t="s">
        <v>4</v>
      </c>
      <c r="E82" s="32">
        <v>7.87</v>
      </c>
      <c r="F82" s="32">
        <v>46.25</v>
      </c>
      <c r="G82" s="32">
        <v>-1.73</v>
      </c>
      <c r="H82" s="2">
        <v>75</v>
      </c>
      <c r="K82" s="1">
        <v>82</v>
      </c>
      <c r="L82" s="1">
        <v>7.5</v>
      </c>
      <c r="M82" s="1">
        <v>15</v>
      </c>
      <c r="N82" s="1">
        <v>11.25</v>
      </c>
      <c r="O82" s="1">
        <v>-3</v>
      </c>
      <c r="Q82" s="23">
        <f t="shared" si="2"/>
        <v>7.125</v>
      </c>
      <c r="V82" s="1">
        <v>11</v>
      </c>
    </row>
    <row r="83" spans="1:22" ht="15.75" customHeight="1">
      <c r="A83" s="1">
        <v>1</v>
      </c>
      <c r="B83" s="3">
        <v>233</v>
      </c>
      <c r="C83" s="2">
        <v>2</v>
      </c>
      <c r="D83" s="1" t="s">
        <v>4</v>
      </c>
      <c r="E83" s="32">
        <v>4.52</v>
      </c>
      <c r="F83" s="32">
        <v>46.26</v>
      </c>
      <c r="G83" s="32">
        <v>-1.74</v>
      </c>
      <c r="H83" s="2">
        <v>176</v>
      </c>
      <c r="I83" s="1">
        <v>13</v>
      </c>
      <c r="J83" s="1">
        <v>15.7</v>
      </c>
      <c r="K83" s="1">
        <v>198</v>
      </c>
      <c r="L83" s="1">
        <v>1</v>
      </c>
      <c r="M83" s="1">
        <v>1</v>
      </c>
      <c r="N83" s="1">
        <v>14.5</v>
      </c>
      <c r="O83" s="1">
        <v>-1.75</v>
      </c>
      <c r="Q83" s="23">
        <f t="shared" si="2"/>
        <v>16.25</v>
      </c>
      <c r="R83" s="23">
        <v>8.5</v>
      </c>
      <c r="S83" s="23">
        <v>3.1</v>
      </c>
      <c r="T83" s="23">
        <v>2.8</v>
      </c>
      <c r="V83" s="1">
        <v>11</v>
      </c>
    </row>
    <row r="84" spans="1:22" ht="15.75" customHeight="1">
      <c r="A84" s="1">
        <v>1</v>
      </c>
      <c r="B84" s="3">
        <v>232</v>
      </c>
      <c r="C84" s="2">
        <v>2</v>
      </c>
      <c r="D84" s="1" t="s">
        <v>4</v>
      </c>
      <c r="E84" s="32">
        <v>1.56</v>
      </c>
      <c r="F84" s="32">
        <v>46.26</v>
      </c>
      <c r="G84" s="32">
        <v>-1.37</v>
      </c>
      <c r="H84" s="2">
        <v>175</v>
      </c>
      <c r="K84" s="1">
        <v>195</v>
      </c>
      <c r="L84" s="1">
        <v>1</v>
      </c>
      <c r="M84" s="1">
        <v>1</v>
      </c>
      <c r="N84" s="1">
        <v>14.5</v>
      </c>
      <c r="O84" s="1">
        <v>-1.4</v>
      </c>
      <c r="Q84" s="23">
        <f t="shared" si="2"/>
        <v>15.9</v>
      </c>
      <c r="V84" s="1">
        <v>11</v>
      </c>
    </row>
    <row r="85" spans="1:22" ht="15.75" customHeight="1">
      <c r="A85" s="1">
        <v>1</v>
      </c>
      <c r="B85" s="3">
        <v>237</v>
      </c>
      <c r="C85" s="2">
        <v>2</v>
      </c>
      <c r="D85" s="1" t="s">
        <v>4</v>
      </c>
      <c r="E85" s="32">
        <v>5.64</v>
      </c>
      <c r="F85" s="32">
        <v>49.31</v>
      </c>
      <c r="G85" s="32">
        <v>-1.77</v>
      </c>
      <c r="H85" s="2">
        <v>200</v>
      </c>
      <c r="K85" s="1">
        <v>217</v>
      </c>
      <c r="L85" s="1">
        <v>1</v>
      </c>
      <c r="M85" s="1">
        <v>1</v>
      </c>
      <c r="N85" s="1">
        <v>17.9</v>
      </c>
      <c r="O85" s="1">
        <v>-0.25</v>
      </c>
      <c r="Q85" s="23">
        <f t="shared" si="2"/>
        <v>18.15</v>
      </c>
      <c r="V85" s="1">
        <v>11</v>
      </c>
    </row>
    <row r="86" spans="1:22" ht="15.75" customHeight="1">
      <c r="A86" s="1">
        <v>2</v>
      </c>
      <c r="B86" s="3">
        <v>340</v>
      </c>
      <c r="C86" s="2">
        <v>2</v>
      </c>
      <c r="D86" s="1" t="s">
        <v>4</v>
      </c>
      <c r="E86" s="32">
        <v>10.83</v>
      </c>
      <c r="F86" s="32">
        <v>0.83</v>
      </c>
      <c r="G86" s="32">
        <v>-0.91</v>
      </c>
      <c r="H86" s="2">
        <v>109</v>
      </c>
      <c r="K86" s="1">
        <v>118</v>
      </c>
      <c r="L86" s="1">
        <v>1</v>
      </c>
      <c r="M86" s="1">
        <v>1</v>
      </c>
      <c r="N86" s="1">
        <v>11.25</v>
      </c>
      <c r="O86" s="1">
        <v>-2.25</v>
      </c>
      <c r="Q86" s="23">
        <f t="shared" si="2"/>
        <v>13.5</v>
      </c>
      <c r="V86" s="1">
        <v>11</v>
      </c>
    </row>
    <row r="87" spans="1:22" ht="15.75" customHeight="1">
      <c r="A87" s="1">
        <v>2</v>
      </c>
      <c r="B87" s="3">
        <v>341</v>
      </c>
      <c r="C87" s="2">
        <v>2</v>
      </c>
      <c r="D87" s="1" t="s">
        <v>4</v>
      </c>
      <c r="E87" s="32">
        <v>13.16</v>
      </c>
      <c r="F87" s="32">
        <v>1.02</v>
      </c>
      <c r="G87" s="32">
        <v>-1.06</v>
      </c>
      <c r="H87" s="2">
        <v>117</v>
      </c>
      <c r="I87" s="1">
        <v>9</v>
      </c>
      <c r="J87" s="1">
        <v>11.7</v>
      </c>
      <c r="K87" s="1">
        <v>121</v>
      </c>
      <c r="L87" s="1">
        <v>1</v>
      </c>
      <c r="M87" s="1">
        <v>1</v>
      </c>
      <c r="N87" s="1">
        <v>10.2</v>
      </c>
      <c r="O87" s="1">
        <v>-2.5</v>
      </c>
      <c r="Q87" s="23">
        <f t="shared" si="2"/>
        <v>12.7</v>
      </c>
      <c r="V87" s="1">
        <v>11</v>
      </c>
    </row>
    <row r="88" spans="1:22" ht="15.75" customHeight="1">
      <c r="A88" s="1">
        <v>2</v>
      </c>
      <c r="B88" s="3">
        <v>366</v>
      </c>
      <c r="C88" s="2">
        <v>2</v>
      </c>
      <c r="D88" s="1" t="s">
        <v>4</v>
      </c>
      <c r="E88" s="32">
        <v>15.48</v>
      </c>
      <c r="F88" s="32">
        <v>1.47</v>
      </c>
      <c r="G88" s="32">
        <v>-0.98</v>
      </c>
      <c r="H88" s="2">
        <v>99</v>
      </c>
      <c r="K88" s="1">
        <v>108</v>
      </c>
      <c r="L88" s="1">
        <v>1</v>
      </c>
      <c r="M88" s="1">
        <v>1</v>
      </c>
      <c r="N88" s="1">
        <v>10.6</v>
      </c>
      <c r="O88" s="1">
        <v>-1.4</v>
      </c>
      <c r="Q88" s="23">
        <f t="shared" si="2"/>
        <v>12</v>
      </c>
      <c r="V88" s="1">
        <v>11</v>
      </c>
    </row>
    <row r="89" spans="1:22" ht="15.75" customHeight="1">
      <c r="A89" s="1">
        <v>2</v>
      </c>
      <c r="B89" s="3">
        <v>371</v>
      </c>
      <c r="C89" s="2">
        <v>2</v>
      </c>
      <c r="D89" s="1" t="s">
        <v>4</v>
      </c>
      <c r="E89" s="32">
        <v>19.78</v>
      </c>
      <c r="F89" s="32">
        <v>2.25</v>
      </c>
      <c r="G89" s="32">
        <v>-1.38</v>
      </c>
      <c r="H89" s="2">
        <v>89</v>
      </c>
      <c r="K89" s="1">
        <v>101</v>
      </c>
      <c r="L89" s="1">
        <v>1</v>
      </c>
      <c r="M89" s="1">
        <v>1</v>
      </c>
      <c r="N89" s="1">
        <v>8.1</v>
      </c>
      <c r="O89" s="1">
        <v>-1.2</v>
      </c>
      <c r="P89" s="1">
        <v>1.3</v>
      </c>
      <c r="Q89" s="23">
        <f t="shared" si="2"/>
        <v>10.6</v>
      </c>
      <c r="V89" s="1">
        <v>11</v>
      </c>
    </row>
    <row r="90" spans="1:22" ht="15.75" customHeight="1">
      <c r="A90" s="1">
        <v>2</v>
      </c>
      <c r="B90" s="3">
        <v>364</v>
      </c>
      <c r="C90" s="2">
        <v>2</v>
      </c>
      <c r="D90" s="1" t="s">
        <v>4</v>
      </c>
      <c r="E90" s="32">
        <v>16.47</v>
      </c>
      <c r="F90" s="32">
        <v>2.34</v>
      </c>
      <c r="G90" s="32">
        <v>-1.1</v>
      </c>
      <c r="H90" s="2">
        <v>30</v>
      </c>
      <c r="K90" s="1">
        <v>33</v>
      </c>
      <c r="L90" s="1">
        <v>5</v>
      </c>
      <c r="M90" s="1">
        <v>20</v>
      </c>
      <c r="N90" s="1">
        <v>5</v>
      </c>
      <c r="O90" s="1">
        <v>-5.7</v>
      </c>
      <c r="Q90" s="23">
        <f t="shared" si="2"/>
        <v>2.675</v>
      </c>
      <c r="V90" s="1">
        <v>11</v>
      </c>
    </row>
    <row r="91" spans="1:22" ht="15.75" customHeight="1">
      <c r="A91" s="1">
        <v>2</v>
      </c>
      <c r="B91" s="3">
        <v>342</v>
      </c>
      <c r="C91" s="2">
        <v>2</v>
      </c>
      <c r="D91" s="1" t="s">
        <v>4</v>
      </c>
      <c r="E91" s="32">
        <v>10.9</v>
      </c>
      <c r="F91" s="32">
        <v>2.68</v>
      </c>
      <c r="G91" s="32">
        <v>-0.88</v>
      </c>
      <c r="H91" s="2">
        <v>180</v>
      </c>
      <c r="K91" s="1">
        <v>187</v>
      </c>
      <c r="L91" s="1">
        <v>1</v>
      </c>
      <c r="M91" s="1">
        <v>1</v>
      </c>
      <c r="N91" s="1">
        <v>14.9</v>
      </c>
      <c r="O91" s="1">
        <v>-2.6</v>
      </c>
      <c r="Q91" s="23">
        <f t="shared" si="2"/>
        <v>17.5</v>
      </c>
      <c r="V91" s="1">
        <v>11</v>
      </c>
    </row>
    <row r="92" spans="1:22" ht="15.75" customHeight="1">
      <c r="A92" s="1">
        <v>2</v>
      </c>
      <c r="B92" s="3">
        <v>363</v>
      </c>
      <c r="C92" s="2">
        <v>2</v>
      </c>
      <c r="D92" s="1" t="s">
        <v>4</v>
      </c>
      <c r="E92" s="32">
        <v>15.11</v>
      </c>
      <c r="F92" s="32">
        <v>2.9</v>
      </c>
      <c r="G92" s="32">
        <v>-1.03</v>
      </c>
      <c r="H92" s="2">
        <v>112</v>
      </c>
      <c r="K92" s="1">
        <v>125</v>
      </c>
      <c r="L92" s="1">
        <v>1</v>
      </c>
      <c r="M92" s="1">
        <v>1</v>
      </c>
      <c r="N92" s="1">
        <v>9.2</v>
      </c>
      <c r="O92" s="1">
        <v>-2.6</v>
      </c>
      <c r="Q92" s="23">
        <f t="shared" si="2"/>
        <v>11.799999999999999</v>
      </c>
      <c r="V92" s="1">
        <v>11</v>
      </c>
    </row>
    <row r="93" spans="1:22" ht="15.75" customHeight="1">
      <c r="A93" s="1">
        <v>2</v>
      </c>
      <c r="B93" s="3">
        <v>369</v>
      </c>
      <c r="C93" s="2">
        <v>2</v>
      </c>
      <c r="D93" s="1" t="s">
        <v>4</v>
      </c>
      <c r="E93" s="32">
        <v>17.55</v>
      </c>
      <c r="F93" s="32">
        <v>3.1</v>
      </c>
      <c r="G93" s="32">
        <v>-1.32</v>
      </c>
      <c r="H93" s="2">
        <v>36</v>
      </c>
      <c r="K93" s="1">
        <v>37</v>
      </c>
      <c r="L93" s="1">
        <v>5</v>
      </c>
      <c r="M93" s="1">
        <v>20</v>
      </c>
      <c r="N93" s="1">
        <v>6.6</v>
      </c>
      <c r="O93" s="1">
        <v>-6.8</v>
      </c>
      <c r="Q93" s="23">
        <f t="shared" si="2"/>
        <v>3.3499999999999996</v>
      </c>
      <c r="V93" s="1">
        <v>11</v>
      </c>
    </row>
    <row r="94" spans="1:22" ht="15.75" customHeight="1">
      <c r="A94" s="1">
        <v>2</v>
      </c>
      <c r="B94" s="3">
        <v>365</v>
      </c>
      <c r="C94" s="2">
        <v>2</v>
      </c>
      <c r="D94" s="1" t="s">
        <v>4</v>
      </c>
      <c r="E94" s="32">
        <v>16.17</v>
      </c>
      <c r="F94" s="32">
        <v>3.36</v>
      </c>
      <c r="G94" s="32">
        <v>-1.04</v>
      </c>
      <c r="H94" s="2">
        <v>78</v>
      </c>
      <c r="K94" s="1">
        <v>85</v>
      </c>
      <c r="L94" s="1">
        <v>1</v>
      </c>
      <c r="M94" s="1">
        <v>1</v>
      </c>
      <c r="N94" s="1">
        <v>7.2</v>
      </c>
      <c r="O94" s="1">
        <v>-1.3</v>
      </c>
      <c r="Q94" s="23">
        <f t="shared" si="2"/>
        <v>8.5</v>
      </c>
      <c r="V94" s="1">
        <v>11</v>
      </c>
    </row>
    <row r="95" spans="1:22" ht="15.75" customHeight="1">
      <c r="A95" s="1">
        <v>2</v>
      </c>
      <c r="B95" s="3">
        <v>373</v>
      </c>
      <c r="C95" s="2">
        <v>2</v>
      </c>
      <c r="D95" s="1" t="s">
        <v>4</v>
      </c>
      <c r="E95" s="32">
        <v>18.52</v>
      </c>
      <c r="F95" s="32">
        <v>3.51</v>
      </c>
      <c r="G95" s="32">
        <v>-1.32</v>
      </c>
      <c r="H95" s="2">
        <v>54</v>
      </c>
      <c r="K95" s="1">
        <v>59</v>
      </c>
      <c r="L95" s="1">
        <v>7.5</v>
      </c>
      <c r="M95" s="1">
        <v>15</v>
      </c>
      <c r="N95" s="1">
        <v>8.2</v>
      </c>
      <c r="O95" s="1">
        <v>-1.6</v>
      </c>
      <c r="Q95" s="23">
        <f t="shared" si="2"/>
        <v>4.8999999999999995</v>
      </c>
      <c r="V95" s="1">
        <v>11</v>
      </c>
    </row>
    <row r="96" spans="1:22" ht="15.75" customHeight="1">
      <c r="A96" s="1">
        <v>2</v>
      </c>
      <c r="B96" s="3">
        <v>343</v>
      </c>
      <c r="C96" s="2">
        <v>2</v>
      </c>
      <c r="D96" s="1" t="s">
        <v>4</v>
      </c>
      <c r="E96" s="32">
        <v>12.59</v>
      </c>
      <c r="F96" s="32">
        <v>3.56</v>
      </c>
      <c r="G96" s="32">
        <v>-0.76</v>
      </c>
      <c r="H96" s="2">
        <v>34</v>
      </c>
      <c r="K96" s="1">
        <v>37</v>
      </c>
      <c r="L96" s="1">
        <v>5</v>
      </c>
      <c r="M96" s="1">
        <v>20</v>
      </c>
      <c r="N96" s="1">
        <v>6.6</v>
      </c>
      <c r="O96" s="1">
        <v>-5.4</v>
      </c>
      <c r="Q96" s="23">
        <f t="shared" si="2"/>
        <v>3</v>
      </c>
      <c r="V96" s="1">
        <v>11</v>
      </c>
    </row>
    <row r="97" spans="1:22" ht="15.75" customHeight="1">
      <c r="A97" s="1">
        <v>2</v>
      </c>
      <c r="B97" s="3">
        <v>344</v>
      </c>
      <c r="C97" s="2">
        <v>2</v>
      </c>
      <c r="D97" s="1" t="s">
        <v>4</v>
      </c>
      <c r="E97" s="32">
        <v>11.12</v>
      </c>
      <c r="F97" s="32">
        <v>5.66</v>
      </c>
      <c r="G97" s="32">
        <v>-1.03</v>
      </c>
      <c r="H97" s="2">
        <v>60</v>
      </c>
      <c r="K97" s="1">
        <v>67</v>
      </c>
      <c r="L97" s="1">
        <v>5</v>
      </c>
      <c r="M97" s="1">
        <v>20</v>
      </c>
      <c r="N97" s="1">
        <v>12.2</v>
      </c>
      <c r="O97" s="1">
        <v>-7.2</v>
      </c>
      <c r="Q97" s="23">
        <f>L97/M97*N97-L97/M97*O97+P97</f>
        <v>4.85</v>
      </c>
      <c r="V97" s="1">
        <v>11</v>
      </c>
    </row>
    <row r="98" spans="1:22" ht="15.75" customHeight="1">
      <c r="A98" s="1">
        <v>2</v>
      </c>
      <c r="B98" s="3">
        <v>359</v>
      </c>
      <c r="C98" s="2">
        <v>2</v>
      </c>
      <c r="D98" s="1" t="s">
        <v>4</v>
      </c>
      <c r="E98" s="32">
        <v>17.66</v>
      </c>
      <c r="F98" s="32">
        <v>5.87</v>
      </c>
      <c r="G98" s="32">
        <v>-1.34</v>
      </c>
      <c r="H98" s="2">
        <v>81</v>
      </c>
      <c r="K98" s="1">
        <v>91</v>
      </c>
      <c r="L98" s="1">
        <v>10</v>
      </c>
      <c r="M98" s="1">
        <v>20</v>
      </c>
      <c r="N98" s="1">
        <v>14</v>
      </c>
      <c r="O98" s="1">
        <v>-1.75</v>
      </c>
      <c r="Q98" s="23">
        <f t="shared" si="2"/>
        <v>7.875</v>
      </c>
      <c r="V98" s="1">
        <v>11</v>
      </c>
    </row>
    <row r="99" spans="1:22" ht="15.75" customHeight="1">
      <c r="A99" s="1">
        <v>2</v>
      </c>
      <c r="B99" s="3">
        <v>345</v>
      </c>
      <c r="C99" s="2">
        <v>2</v>
      </c>
      <c r="D99" s="1" t="s">
        <v>4</v>
      </c>
      <c r="E99" s="32">
        <v>12.58</v>
      </c>
      <c r="F99" s="32">
        <v>6.07</v>
      </c>
      <c r="G99" s="32">
        <v>-1.14</v>
      </c>
      <c r="H99" s="2">
        <v>28</v>
      </c>
      <c r="K99" s="1">
        <v>34</v>
      </c>
      <c r="L99" s="1">
        <v>5</v>
      </c>
      <c r="M99" s="1">
        <v>20</v>
      </c>
      <c r="N99" s="1">
        <v>2.9</v>
      </c>
      <c r="O99" s="1">
        <v>-6</v>
      </c>
      <c r="Q99" s="23">
        <f t="shared" si="2"/>
        <v>2.225</v>
      </c>
      <c r="U99" s="1" t="s">
        <v>22</v>
      </c>
      <c r="V99" s="1">
        <v>11</v>
      </c>
    </row>
    <row r="100" spans="1:22" ht="15.75" customHeight="1">
      <c r="A100" s="1">
        <v>2</v>
      </c>
      <c r="B100" s="3">
        <v>386</v>
      </c>
      <c r="C100" s="2">
        <v>2</v>
      </c>
      <c r="D100" s="1" t="s">
        <v>4</v>
      </c>
      <c r="E100" s="32">
        <v>19.53</v>
      </c>
      <c r="F100" s="32">
        <v>6.68</v>
      </c>
      <c r="G100" s="32">
        <v>-1.58</v>
      </c>
      <c r="H100" s="2">
        <v>75</v>
      </c>
      <c r="K100" s="1">
        <v>78</v>
      </c>
      <c r="L100" s="1">
        <v>10</v>
      </c>
      <c r="M100" s="1">
        <v>20</v>
      </c>
      <c r="N100" s="1">
        <v>13</v>
      </c>
      <c r="O100" s="1">
        <v>-1.8</v>
      </c>
      <c r="Q100" s="23">
        <f t="shared" si="2"/>
        <v>7.4</v>
      </c>
      <c r="V100" s="1">
        <v>11</v>
      </c>
    </row>
    <row r="101" spans="1:22" ht="15.75" customHeight="1">
      <c r="A101" s="1">
        <v>2</v>
      </c>
      <c r="B101" s="3">
        <v>360</v>
      </c>
      <c r="C101" s="2">
        <v>2</v>
      </c>
      <c r="D101" s="1" t="s">
        <v>4</v>
      </c>
      <c r="E101" s="32">
        <v>16.73</v>
      </c>
      <c r="F101" s="32">
        <v>6.93</v>
      </c>
      <c r="G101" s="32">
        <v>-1.38</v>
      </c>
      <c r="H101" s="2">
        <v>74</v>
      </c>
      <c r="K101" s="1">
        <v>80</v>
      </c>
      <c r="L101" s="1">
        <v>10</v>
      </c>
      <c r="M101" s="1">
        <v>20</v>
      </c>
      <c r="N101" s="1">
        <v>11</v>
      </c>
      <c r="O101" s="1">
        <v>-1.8</v>
      </c>
      <c r="P101" s="1">
        <v>1.3</v>
      </c>
      <c r="Q101" s="23">
        <f t="shared" si="2"/>
        <v>7.7</v>
      </c>
      <c r="V101" s="1">
        <v>11</v>
      </c>
    </row>
    <row r="102" spans="1:22" ht="15.75" customHeight="1">
      <c r="A102" s="1">
        <v>2</v>
      </c>
      <c r="B102" s="3">
        <v>348</v>
      </c>
      <c r="C102" s="2">
        <v>2</v>
      </c>
      <c r="D102" s="1" t="s">
        <v>4</v>
      </c>
      <c r="E102" s="32">
        <v>14.46</v>
      </c>
      <c r="F102" s="32">
        <v>7.86</v>
      </c>
      <c r="G102" s="32">
        <v>-1.25</v>
      </c>
      <c r="H102" s="2">
        <v>57</v>
      </c>
      <c r="K102" s="1">
        <v>62</v>
      </c>
      <c r="L102" s="1">
        <v>5</v>
      </c>
      <c r="M102" s="1">
        <v>20</v>
      </c>
      <c r="N102" s="1">
        <v>9.4</v>
      </c>
      <c r="O102" s="1">
        <v>-1.8</v>
      </c>
      <c r="P102" s="1">
        <v>1.3</v>
      </c>
      <c r="Q102" s="23">
        <f t="shared" si="2"/>
        <v>4.1000000000000005</v>
      </c>
      <c r="V102" s="1">
        <v>11</v>
      </c>
    </row>
    <row r="103" spans="1:22" ht="15.75" customHeight="1">
      <c r="A103" s="1">
        <v>2</v>
      </c>
      <c r="B103" s="3">
        <v>347</v>
      </c>
      <c r="C103" s="2">
        <v>2</v>
      </c>
      <c r="D103" s="1" t="s">
        <v>4</v>
      </c>
      <c r="E103" s="32">
        <v>13.48</v>
      </c>
      <c r="F103" s="32">
        <v>7.9</v>
      </c>
      <c r="G103" s="32">
        <v>-1</v>
      </c>
      <c r="H103" s="2">
        <v>73</v>
      </c>
      <c r="K103" s="1">
        <v>84</v>
      </c>
      <c r="L103" s="1">
        <v>10</v>
      </c>
      <c r="M103" s="1">
        <v>20</v>
      </c>
      <c r="N103" s="1">
        <v>10</v>
      </c>
      <c r="O103" s="1">
        <v>-2</v>
      </c>
      <c r="Q103" s="23">
        <f t="shared" si="2"/>
        <v>6</v>
      </c>
      <c r="V103" s="1">
        <v>11</v>
      </c>
    </row>
    <row r="104" spans="1:22" ht="15.75" customHeight="1">
      <c r="A104" s="1">
        <v>2</v>
      </c>
      <c r="B104" s="3">
        <v>358</v>
      </c>
      <c r="C104" s="2">
        <v>2</v>
      </c>
      <c r="D104" s="1" t="s">
        <v>4</v>
      </c>
      <c r="E104" s="32">
        <v>18.76</v>
      </c>
      <c r="F104" s="32">
        <v>8.01</v>
      </c>
      <c r="G104" s="32">
        <v>-1.63</v>
      </c>
      <c r="H104" s="2">
        <v>87</v>
      </c>
      <c r="K104" s="1">
        <v>94</v>
      </c>
      <c r="L104" s="1">
        <v>10</v>
      </c>
      <c r="M104" s="1">
        <v>20</v>
      </c>
      <c r="N104" s="1">
        <v>18</v>
      </c>
      <c r="O104" s="1">
        <v>-1.6</v>
      </c>
      <c r="Q104" s="23">
        <f t="shared" si="2"/>
        <v>9.8</v>
      </c>
      <c r="V104" s="1">
        <v>11</v>
      </c>
    </row>
    <row r="105" spans="1:22" ht="15.75" customHeight="1">
      <c r="A105" s="1">
        <v>2</v>
      </c>
      <c r="B105" s="3">
        <v>357</v>
      </c>
      <c r="C105" s="2">
        <v>2</v>
      </c>
      <c r="D105" s="1" t="s">
        <v>4</v>
      </c>
      <c r="E105" s="32">
        <v>16.64</v>
      </c>
      <c r="F105" s="32">
        <v>8.19</v>
      </c>
      <c r="G105" s="32">
        <v>-1.43</v>
      </c>
      <c r="H105" s="2">
        <v>68</v>
      </c>
      <c r="K105" s="1">
        <v>73</v>
      </c>
      <c r="L105" s="1">
        <v>1</v>
      </c>
      <c r="M105" s="1">
        <v>1</v>
      </c>
      <c r="N105" s="1">
        <v>6.3</v>
      </c>
      <c r="O105" s="1">
        <v>-1.1</v>
      </c>
      <c r="P105" s="1">
        <v>1.3</v>
      </c>
      <c r="Q105" s="23">
        <f t="shared" si="2"/>
        <v>8.700000000000001</v>
      </c>
      <c r="V105" s="1">
        <v>11</v>
      </c>
    </row>
    <row r="106" spans="1:22" ht="15.75" customHeight="1">
      <c r="A106" s="1">
        <v>2</v>
      </c>
      <c r="B106" s="3">
        <v>349</v>
      </c>
      <c r="C106" s="2">
        <v>2</v>
      </c>
      <c r="D106" s="1" t="s">
        <v>4</v>
      </c>
      <c r="E106" s="32">
        <v>14.31</v>
      </c>
      <c r="F106" s="32">
        <v>9.22</v>
      </c>
      <c r="G106" s="32">
        <v>-1.35</v>
      </c>
      <c r="H106" s="2">
        <v>119</v>
      </c>
      <c r="K106" s="1">
        <v>132</v>
      </c>
      <c r="L106" s="1">
        <v>1</v>
      </c>
      <c r="M106" s="1">
        <v>1</v>
      </c>
      <c r="N106" s="1">
        <v>13.5</v>
      </c>
      <c r="O106" s="1">
        <v>-2.1</v>
      </c>
      <c r="Q106" s="23">
        <f t="shared" si="2"/>
        <v>15.6</v>
      </c>
      <c r="V106" s="1">
        <v>11</v>
      </c>
    </row>
    <row r="107" spans="1:22" ht="15.75" customHeight="1">
      <c r="A107" s="1">
        <v>2</v>
      </c>
      <c r="B107" s="3">
        <v>355</v>
      </c>
      <c r="C107" s="2">
        <v>2</v>
      </c>
      <c r="D107" s="1" t="s">
        <v>4</v>
      </c>
      <c r="E107" s="32">
        <v>18.28</v>
      </c>
      <c r="F107" s="32">
        <v>9.55</v>
      </c>
      <c r="G107" s="32">
        <v>-1.72</v>
      </c>
      <c r="H107" s="2">
        <v>33</v>
      </c>
      <c r="K107" s="1">
        <v>36</v>
      </c>
      <c r="L107" s="1">
        <v>5</v>
      </c>
      <c r="M107" s="1">
        <v>20</v>
      </c>
      <c r="N107" s="1">
        <v>6.5</v>
      </c>
      <c r="O107" s="1">
        <v>-5</v>
      </c>
      <c r="Q107" s="23">
        <f t="shared" si="2"/>
        <v>2.875</v>
      </c>
      <c r="V107" s="1">
        <v>11</v>
      </c>
    </row>
    <row r="108" spans="1:22" ht="15.75" customHeight="1">
      <c r="A108" s="1">
        <v>2</v>
      </c>
      <c r="B108" s="3">
        <v>388</v>
      </c>
      <c r="C108" s="2">
        <v>2</v>
      </c>
      <c r="D108" s="1" t="s">
        <v>4</v>
      </c>
      <c r="E108" s="32">
        <v>19.88</v>
      </c>
      <c r="F108" s="32">
        <v>9.78</v>
      </c>
      <c r="G108" s="32">
        <v>-1.9</v>
      </c>
      <c r="H108" s="2">
        <v>30</v>
      </c>
      <c r="K108" s="1">
        <v>33</v>
      </c>
      <c r="L108" s="1">
        <v>5</v>
      </c>
      <c r="M108" s="1">
        <v>20</v>
      </c>
      <c r="N108" s="1">
        <v>2.6</v>
      </c>
      <c r="O108" s="1">
        <v>-7.4</v>
      </c>
      <c r="Q108" s="23">
        <f t="shared" si="2"/>
        <v>2.5</v>
      </c>
      <c r="V108" s="1">
        <v>11</v>
      </c>
    </row>
    <row r="109" spans="1:22" ht="15.75" customHeight="1">
      <c r="A109" s="1">
        <v>2</v>
      </c>
      <c r="B109" s="3">
        <v>335</v>
      </c>
      <c r="C109" s="2">
        <v>2</v>
      </c>
      <c r="D109" s="1" t="s">
        <v>4</v>
      </c>
      <c r="E109" s="32">
        <v>13.04</v>
      </c>
      <c r="F109" s="32">
        <v>10.44</v>
      </c>
      <c r="G109" s="32">
        <v>-1.46</v>
      </c>
      <c r="H109" s="2">
        <v>32</v>
      </c>
      <c r="K109" s="1">
        <v>34</v>
      </c>
      <c r="L109" s="1">
        <v>5</v>
      </c>
      <c r="M109" s="1">
        <v>20</v>
      </c>
      <c r="N109" s="1">
        <v>2.8</v>
      </c>
      <c r="O109" s="1">
        <v>-7</v>
      </c>
      <c r="Q109" s="23">
        <f t="shared" si="2"/>
        <v>2.45</v>
      </c>
      <c r="V109" s="1">
        <v>11</v>
      </c>
    </row>
    <row r="110" spans="1:22" ht="15.75" customHeight="1">
      <c r="A110" s="1">
        <v>2</v>
      </c>
      <c r="B110" s="3">
        <v>350</v>
      </c>
      <c r="C110" s="2">
        <v>2</v>
      </c>
      <c r="D110" s="1" t="s">
        <v>4</v>
      </c>
      <c r="E110" s="32">
        <v>14.6</v>
      </c>
      <c r="F110" s="32">
        <v>10.51</v>
      </c>
      <c r="G110" s="32">
        <v>-1.42</v>
      </c>
      <c r="H110" s="2">
        <v>32</v>
      </c>
      <c r="K110" s="1">
        <v>39</v>
      </c>
      <c r="L110" s="1">
        <v>5</v>
      </c>
      <c r="M110" s="1">
        <v>20</v>
      </c>
      <c r="N110" s="1">
        <v>3.7</v>
      </c>
      <c r="O110" s="1">
        <v>-7</v>
      </c>
      <c r="Q110" s="23">
        <f t="shared" si="2"/>
        <v>2.675</v>
      </c>
      <c r="U110" s="1" t="s">
        <v>23</v>
      </c>
      <c r="V110" s="1">
        <v>11</v>
      </c>
    </row>
    <row r="111" spans="1:22" ht="15.75" customHeight="1">
      <c r="A111" s="1">
        <v>2</v>
      </c>
      <c r="B111" s="3">
        <v>351</v>
      </c>
      <c r="C111" s="2">
        <v>2</v>
      </c>
      <c r="D111" s="1" t="s">
        <v>4</v>
      </c>
      <c r="E111" s="32">
        <v>14.68</v>
      </c>
      <c r="F111" s="32">
        <v>10.54</v>
      </c>
      <c r="G111" s="32">
        <v>-1.35</v>
      </c>
      <c r="H111" s="2">
        <v>29</v>
      </c>
      <c r="K111" s="1">
        <v>32</v>
      </c>
      <c r="L111" s="1">
        <v>5</v>
      </c>
      <c r="M111" s="1">
        <v>20</v>
      </c>
      <c r="N111" s="1">
        <v>3</v>
      </c>
      <c r="O111" s="1">
        <v>-7</v>
      </c>
      <c r="Q111" s="23">
        <f t="shared" si="2"/>
        <v>2.5</v>
      </c>
      <c r="U111" s="1" t="s">
        <v>24</v>
      </c>
      <c r="V111" s="1">
        <v>11</v>
      </c>
    </row>
    <row r="112" spans="1:22" ht="15.75" customHeight="1">
      <c r="A112" s="1">
        <v>2</v>
      </c>
      <c r="B112" s="3">
        <v>353</v>
      </c>
      <c r="C112" s="2">
        <v>2</v>
      </c>
      <c r="D112" s="1" t="s">
        <v>4</v>
      </c>
      <c r="E112" s="32">
        <v>17.22</v>
      </c>
      <c r="F112" s="32">
        <v>10.63</v>
      </c>
      <c r="G112" s="32">
        <v>-1.6</v>
      </c>
      <c r="H112" s="2">
        <v>40</v>
      </c>
      <c r="K112" s="1">
        <v>45</v>
      </c>
      <c r="L112" s="1">
        <v>5</v>
      </c>
      <c r="M112" s="1">
        <v>20</v>
      </c>
      <c r="N112" s="1">
        <v>7</v>
      </c>
      <c r="O112" s="1">
        <v>-4.6</v>
      </c>
      <c r="Q112" s="23">
        <f t="shared" si="2"/>
        <v>2.9</v>
      </c>
      <c r="V112" s="1">
        <v>11</v>
      </c>
    </row>
    <row r="113" spans="1:22" ht="15.75" customHeight="1">
      <c r="A113" s="1">
        <v>2</v>
      </c>
      <c r="B113" s="3">
        <v>352</v>
      </c>
      <c r="C113" s="2">
        <v>2</v>
      </c>
      <c r="D113" s="1" t="s">
        <v>4</v>
      </c>
      <c r="E113" s="32">
        <v>16.02</v>
      </c>
      <c r="F113" s="32">
        <v>10.75</v>
      </c>
      <c r="G113" s="32">
        <v>-1.4</v>
      </c>
      <c r="H113" s="2">
        <v>75</v>
      </c>
      <c r="K113" s="1">
        <v>82</v>
      </c>
      <c r="L113" s="1">
        <v>10</v>
      </c>
      <c r="M113" s="1">
        <v>20</v>
      </c>
      <c r="N113" s="1">
        <v>14.6</v>
      </c>
      <c r="O113" s="1">
        <v>-0.4</v>
      </c>
      <c r="Q113" s="23">
        <f t="shared" si="2"/>
        <v>7.5</v>
      </c>
      <c r="V113" s="1">
        <v>11</v>
      </c>
    </row>
    <row r="114" spans="1:22" ht="15.75" customHeight="1">
      <c r="A114" s="1">
        <v>2</v>
      </c>
      <c r="B114" s="3">
        <v>354</v>
      </c>
      <c r="C114" s="2">
        <v>2</v>
      </c>
      <c r="D114" s="1" t="s">
        <v>4</v>
      </c>
      <c r="E114" s="32">
        <v>15.54</v>
      </c>
      <c r="F114" s="32">
        <v>12.14</v>
      </c>
      <c r="G114" s="32">
        <v>-1.63</v>
      </c>
      <c r="H114" s="2">
        <v>83</v>
      </c>
      <c r="K114" s="1">
        <v>90</v>
      </c>
      <c r="L114" s="1">
        <v>10</v>
      </c>
      <c r="M114" s="1">
        <v>20</v>
      </c>
      <c r="N114" s="1">
        <v>13</v>
      </c>
      <c r="O114" s="1">
        <v>1.25</v>
      </c>
      <c r="P114" s="1">
        <v>1.3</v>
      </c>
      <c r="Q114" s="23">
        <f t="shared" si="2"/>
        <v>7.175</v>
      </c>
      <c r="V114" s="1">
        <v>11</v>
      </c>
    </row>
    <row r="115" spans="1:22" ht="15.75" customHeight="1">
      <c r="A115" s="1">
        <v>2</v>
      </c>
      <c r="B115" s="3">
        <v>332</v>
      </c>
      <c r="C115" s="2">
        <v>2</v>
      </c>
      <c r="D115" s="1" t="s">
        <v>4</v>
      </c>
      <c r="E115" s="32">
        <v>13.58</v>
      </c>
      <c r="F115" s="32">
        <v>12.23</v>
      </c>
      <c r="G115" s="32">
        <v>-1.31</v>
      </c>
      <c r="H115" s="2">
        <v>56</v>
      </c>
      <c r="K115" s="1">
        <v>60</v>
      </c>
      <c r="L115" s="1">
        <v>5</v>
      </c>
      <c r="M115" s="1">
        <v>20</v>
      </c>
      <c r="N115" s="1">
        <v>12.9</v>
      </c>
      <c r="O115" s="1">
        <v>-5</v>
      </c>
      <c r="Q115" s="23">
        <f t="shared" si="2"/>
        <v>4.475</v>
      </c>
      <c r="V115" s="1">
        <v>11</v>
      </c>
    </row>
    <row r="116" spans="1:22" ht="15.75" customHeight="1">
      <c r="A116" s="1">
        <v>2</v>
      </c>
      <c r="B116" s="3">
        <v>334</v>
      </c>
      <c r="C116" s="2">
        <v>2</v>
      </c>
      <c r="D116" s="1" t="s">
        <v>4</v>
      </c>
      <c r="E116" s="32">
        <v>11.75</v>
      </c>
      <c r="F116" s="32">
        <v>12.41</v>
      </c>
      <c r="G116" s="32">
        <v>-1.26</v>
      </c>
      <c r="H116" s="2">
        <v>46</v>
      </c>
      <c r="K116" s="1">
        <v>50</v>
      </c>
      <c r="L116" s="1">
        <v>5</v>
      </c>
      <c r="M116" s="1">
        <v>20</v>
      </c>
      <c r="N116" s="1">
        <v>8.8</v>
      </c>
      <c r="O116" s="1">
        <v>-7</v>
      </c>
      <c r="Q116" s="23">
        <f t="shared" si="2"/>
        <v>3.95</v>
      </c>
      <c r="V116" s="1">
        <v>11</v>
      </c>
    </row>
    <row r="117" spans="1:22" ht="15.75" customHeight="1">
      <c r="A117" s="1">
        <v>2</v>
      </c>
      <c r="B117" s="3">
        <v>331</v>
      </c>
      <c r="C117" s="2">
        <v>2</v>
      </c>
      <c r="D117" s="1" t="s">
        <v>4</v>
      </c>
      <c r="E117" s="32">
        <v>14.75</v>
      </c>
      <c r="F117" s="32">
        <v>13.36</v>
      </c>
      <c r="G117" s="32">
        <v>-1.65</v>
      </c>
      <c r="H117" s="2">
        <v>55</v>
      </c>
      <c r="K117" s="1">
        <v>56</v>
      </c>
      <c r="L117" s="1">
        <v>5</v>
      </c>
      <c r="M117" s="1">
        <v>20</v>
      </c>
      <c r="N117" s="1">
        <v>11.5</v>
      </c>
      <c r="O117" s="1">
        <v>-5.1</v>
      </c>
      <c r="Q117" s="23">
        <f t="shared" si="2"/>
        <v>4.15</v>
      </c>
      <c r="V117" s="1">
        <v>11</v>
      </c>
    </row>
    <row r="118" spans="1:22" ht="15.75" customHeight="1">
      <c r="A118" s="1">
        <v>2</v>
      </c>
      <c r="B118" s="3">
        <v>330</v>
      </c>
      <c r="C118" s="2">
        <v>2</v>
      </c>
      <c r="D118" s="1" t="s">
        <v>4</v>
      </c>
      <c r="E118" s="32">
        <v>13.14</v>
      </c>
      <c r="F118" s="32">
        <v>13.5</v>
      </c>
      <c r="G118" s="32">
        <v>-1.58</v>
      </c>
      <c r="H118" s="2">
        <v>55</v>
      </c>
      <c r="K118" s="1">
        <v>60</v>
      </c>
      <c r="L118" s="1">
        <v>10</v>
      </c>
      <c r="M118" s="1">
        <v>20</v>
      </c>
      <c r="N118" s="1">
        <v>7.8</v>
      </c>
      <c r="O118" s="1">
        <v>-2</v>
      </c>
      <c r="Q118" s="23">
        <f t="shared" si="2"/>
        <v>4.9</v>
      </c>
      <c r="V118" s="1">
        <v>11</v>
      </c>
    </row>
    <row r="119" spans="1:22" ht="15.75" customHeight="1">
      <c r="A119" s="1">
        <v>2</v>
      </c>
      <c r="B119" s="3">
        <v>328</v>
      </c>
      <c r="C119" s="2">
        <v>2</v>
      </c>
      <c r="D119" s="1" t="s">
        <v>4</v>
      </c>
      <c r="E119" s="32">
        <v>11.7</v>
      </c>
      <c r="F119" s="32">
        <v>13.93</v>
      </c>
      <c r="G119" s="32">
        <v>-1.45</v>
      </c>
      <c r="H119" s="2">
        <v>65</v>
      </c>
      <c r="K119" s="1">
        <v>71</v>
      </c>
      <c r="L119" s="1">
        <v>10</v>
      </c>
      <c r="M119" s="1">
        <v>20</v>
      </c>
      <c r="N119" s="1">
        <v>7.3</v>
      </c>
      <c r="O119" s="1">
        <v>-4.2</v>
      </c>
      <c r="Q119" s="23">
        <f t="shared" si="2"/>
        <v>5.75</v>
      </c>
      <c r="V119" s="1">
        <v>11</v>
      </c>
    </row>
    <row r="120" spans="1:22" ht="15.75" customHeight="1">
      <c r="A120" s="1">
        <v>2</v>
      </c>
      <c r="B120" s="3">
        <v>329</v>
      </c>
      <c r="C120" s="2">
        <v>2</v>
      </c>
      <c r="D120" s="1" t="s">
        <v>4</v>
      </c>
      <c r="E120" s="32">
        <v>13.68</v>
      </c>
      <c r="F120" s="32">
        <v>15.02</v>
      </c>
      <c r="G120" s="32">
        <v>-1.7</v>
      </c>
      <c r="H120" s="2">
        <v>38</v>
      </c>
      <c r="K120" s="1">
        <v>40</v>
      </c>
      <c r="L120" s="1">
        <v>5</v>
      </c>
      <c r="M120" s="1">
        <v>20</v>
      </c>
      <c r="N120" s="1">
        <v>14.5</v>
      </c>
      <c r="O120" s="1">
        <v>-5.2</v>
      </c>
      <c r="Q120" s="23">
        <f t="shared" si="2"/>
        <v>4.925</v>
      </c>
      <c r="V120" s="1">
        <v>11</v>
      </c>
    </row>
    <row r="121" spans="1:22" ht="15.75" customHeight="1">
      <c r="A121" s="1">
        <v>2</v>
      </c>
      <c r="B121" s="3">
        <v>64</v>
      </c>
      <c r="C121" s="2">
        <v>2</v>
      </c>
      <c r="D121" s="1" t="s">
        <v>4</v>
      </c>
      <c r="E121" s="32">
        <v>16.88</v>
      </c>
      <c r="F121" s="32">
        <v>15.3</v>
      </c>
      <c r="G121" s="32">
        <v>-1.76</v>
      </c>
      <c r="H121" s="2">
        <v>210</v>
      </c>
      <c r="K121" s="1">
        <v>219</v>
      </c>
      <c r="L121" s="1">
        <v>1</v>
      </c>
      <c r="M121" s="1">
        <v>1</v>
      </c>
      <c r="N121" s="1">
        <v>17.4</v>
      </c>
      <c r="O121" s="1">
        <v>-1.2</v>
      </c>
      <c r="Q121" s="23">
        <f t="shared" si="2"/>
        <v>18.599999999999998</v>
      </c>
      <c r="U121" s="1" t="s">
        <v>25</v>
      </c>
      <c r="V121" s="1">
        <v>11</v>
      </c>
    </row>
    <row r="122" spans="1:22" ht="15.75" customHeight="1">
      <c r="A122" s="1">
        <v>2</v>
      </c>
      <c r="B122" s="3">
        <v>130</v>
      </c>
      <c r="C122" s="2">
        <v>2</v>
      </c>
      <c r="D122" s="1" t="s">
        <v>4</v>
      </c>
      <c r="E122" s="32">
        <v>11.15</v>
      </c>
      <c r="F122" s="32">
        <v>15.75</v>
      </c>
      <c r="G122" s="32">
        <v>-1.38</v>
      </c>
      <c r="H122" s="2">
        <v>123</v>
      </c>
      <c r="K122" s="1">
        <v>129</v>
      </c>
      <c r="L122" s="1">
        <v>1</v>
      </c>
      <c r="M122" s="1">
        <v>1</v>
      </c>
      <c r="N122" s="1">
        <v>11.5</v>
      </c>
      <c r="O122" s="1">
        <v>-2.2</v>
      </c>
      <c r="Q122" s="23">
        <f t="shared" si="2"/>
        <v>13.7</v>
      </c>
      <c r="V122" s="1">
        <v>11</v>
      </c>
    </row>
    <row r="123" spans="1:22" ht="15.75" customHeight="1">
      <c r="A123" s="1">
        <v>2</v>
      </c>
      <c r="B123" s="3">
        <v>63</v>
      </c>
      <c r="C123" s="2">
        <v>2</v>
      </c>
      <c r="D123" s="1" t="s">
        <v>4</v>
      </c>
      <c r="E123" s="32">
        <v>18.89</v>
      </c>
      <c r="F123" s="32">
        <v>15.9</v>
      </c>
      <c r="G123" s="32">
        <v>-1.9</v>
      </c>
      <c r="H123" s="2">
        <v>204</v>
      </c>
      <c r="K123" s="1">
        <v>213</v>
      </c>
      <c r="L123" s="1">
        <v>1</v>
      </c>
      <c r="M123" s="1">
        <v>1</v>
      </c>
      <c r="N123" s="1">
        <v>18.8</v>
      </c>
      <c r="O123" s="1">
        <v>-1.1</v>
      </c>
      <c r="Q123" s="23">
        <f t="shared" si="2"/>
        <v>19.900000000000002</v>
      </c>
      <c r="V123" s="1">
        <v>11</v>
      </c>
    </row>
    <row r="124" spans="1:22" ht="15.75" customHeight="1">
      <c r="A124" s="1">
        <v>2</v>
      </c>
      <c r="B124" s="3">
        <v>62</v>
      </c>
      <c r="C124" s="2">
        <v>2</v>
      </c>
      <c r="D124" s="1" t="s">
        <v>4</v>
      </c>
      <c r="E124" s="32">
        <v>19.75</v>
      </c>
      <c r="F124" s="32">
        <v>16.01</v>
      </c>
      <c r="G124" s="32">
        <v>-1.89</v>
      </c>
      <c r="H124" s="2">
        <v>207</v>
      </c>
      <c r="I124" s="1">
        <v>17</v>
      </c>
      <c r="J124" s="1">
        <v>21.4</v>
      </c>
      <c r="K124" s="1">
        <v>218</v>
      </c>
      <c r="L124" s="1">
        <v>1</v>
      </c>
      <c r="M124" s="1">
        <v>1</v>
      </c>
      <c r="N124" s="1">
        <v>21.3</v>
      </c>
      <c r="O124" s="1">
        <v>-0.7</v>
      </c>
      <c r="Q124" s="23">
        <f t="shared" si="2"/>
        <v>22</v>
      </c>
      <c r="V124" s="1">
        <v>11</v>
      </c>
    </row>
    <row r="125" spans="1:22" ht="15.75" customHeight="1">
      <c r="A125" s="1">
        <v>2</v>
      </c>
      <c r="B125" s="3">
        <v>129</v>
      </c>
      <c r="C125" s="2">
        <v>2</v>
      </c>
      <c r="D125" s="1" t="s">
        <v>4</v>
      </c>
      <c r="E125" s="32">
        <v>14.57</v>
      </c>
      <c r="F125" s="32">
        <v>16.92</v>
      </c>
      <c r="G125" s="32">
        <v>-1.82</v>
      </c>
      <c r="H125" s="2">
        <v>241</v>
      </c>
      <c r="K125" s="1">
        <v>257</v>
      </c>
      <c r="L125" s="1">
        <v>1</v>
      </c>
      <c r="M125" s="1">
        <v>1</v>
      </c>
      <c r="N125" s="1">
        <v>18.7</v>
      </c>
      <c r="O125" s="1">
        <v>-1.2</v>
      </c>
      <c r="P125" s="1">
        <v>1.3</v>
      </c>
      <c r="Q125" s="23">
        <f t="shared" si="2"/>
        <v>21.2</v>
      </c>
      <c r="V125" s="1">
        <v>11</v>
      </c>
    </row>
    <row r="126" spans="1:22" ht="15.75" customHeight="1">
      <c r="A126" s="1">
        <v>2</v>
      </c>
      <c r="B126" s="3">
        <v>66</v>
      </c>
      <c r="C126" s="2">
        <v>2</v>
      </c>
      <c r="D126" s="1" t="s">
        <v>4</v>
      </c>
      <c r="E126" s="32">
        <v>19.17</v>
      </c>
      <c r="F126" s="32">
        <v>17.97</v>
      </c>
      <c r="G126" s="32">
        <v>-2.18</v>
      </c>
      <c r="H126" s="2">
        <v>252</v>
      </c>
      <c r="K126" s="1">
        <v>258</v>
      </c>
      <c r="L126" s="1">
        <v>1</v>
      </c>
      <c r="M126" s="1">
        <v>1</v>
      </c>
      <c r="N126" s="1">
        <v>19.4</v>
      </c>
      <c r="O126" s="1">
        <v>-1.1</v>
      </c>
      <c r="Q126" s="23">
        <f t="shared" si="2"/>
        <v>20.5</v>
      </c>
      <c r="U126" s="1" t="s">
        <v>25</v>
      </c>
      <c r="V126" s="1">
        <v>11</v>
      </c>
    </row>
    <row r="127" spans="1:22" ht="15.75" customHeight="1">
      <c r="A127" s="1">
        <v>2</v>
      </c>
      <c r="B127" s="3">
        <v>65</v>
      </c>
      <c r="C127" s="2">
        <v>2</v>
      </c>
      <c r="D127" s="1" t="s">
        <v>4</v>
      </c>
      <c r="E127" s="32">
        <v>17.33</v>
      </c>
      <c r="F127" s="32">
        <v>18.7</v>
      </c>
      <c r="G127" s="32">
        <v>-2.21</v>
      </c>
      <c r="H127" s="2">
        <v>92</v>
      </c>
      <c r="K127" s="1">
        <v>94</v>
      </c>
      <c r="L127" s="1">
        <v>1</v>
      </c>
      <c r="M127" s="1">
        <v>1</v>
      </c>
      <c r="N127" s="1">
        <v>8.3</v>
      </c>
      <c r="O127" s="1">
        <v>-2.2</v>
      </c>
      <c r="Q127" s="23">
        <f t="shared" si="2"/>
        <v>10.5</v>
      </c>
      <c r="V127" s="1">
        <v>11</v>
      </c>
    </row>
    <row r="128" spans="1:22" ht="15.75" customHeight="1">
      <c r="A128" s="1">
        <v>2</v>
      </c>
      <c r="B128" s="3">
        <v>126</v>
      </c>
      <c r="C128" s="2">
        <v>2</v>
      </c>
      <c r="D128" s="1" t="s">
        <v>4</v>
      </c>
      <c r="E128" s="32">
        <v>14.38</v>
      </c>
      <c r="F128" s="32">
        <v>19.48</v>
      </c>
      <c r="G128" s="32">
        <v>-2.7</v>
      </c>
      <c r="H128" s="2">
        <v>256</v>
      </c>
      <c r="K128" s="1">
        <v>266</v>
      </c>
      <c r="L128" s="1">
        <v>1</v>
      </c>
      <c r="M128" s="1">
        <v>1</v>
      </c>
      <c r="N128" s="1">
        <v>18.3</v>
      </c>
      <c r="O128" s="1">
        <v>-2.2</v>
      </c>
      <c r="P128" s="1">
        <v>1.3</v>
      </c>
      <c r="Q128" s="23">
        <f t="shared" si="2"/>
        <v>21.8</v>
      </c>
      <c r="V128" s="1">
        <v>11</v>
      </c>
    </row>
    <row r="129" spans="1:22" ht="15.75" customHeight="1">
      <c r="A129" s="1">
        <v>2</v>
      </c>
      <c r="B129" s="3">
        <v>127</v>
      </c>
      <c r="C129" s="2">
        <v>2</v>
      </c>
      <c r="D129" s="1" t="s">
        <v>4</v>
      </c>
      <c r="E129" s="32">
        <v>13.01</v>
      </c>
      <c r="F129" s="32">
        <v>19.55</v>
      </c>
      <c r="G129" s="32">
        <v>-2.29</v>
      </c>
      <c r="H129" s="2">
        <v>145</v>
      </c>
      <c r="K129" s="1">
        <v>151</v>
      </c>
      <c r="L129" s="1">
        <v>1</v>
      </c>
      <c r="M129" s="1">
        <v>1</v>
      </c>
      <c r="N129" s="1">
        <v>14.3</v>
      </c>
      <c r="O129" s="1">
        <v>-1.4</v>
      </c>
      <c r="P129" s="1">
        <v>1.3</v>
      </c>
      <c r="Q129" s="23">
        <f t="shared" si="2"/>
        <v>17</v>
      </c>
      <c r="V129" s="1">
        <v>11</v>
      </c>
    </row>
    <row r="130" spans="1:22" ht="15.75" customHeight="1">
      <c r="A130" s="1">
        <v>2</v>
      </c>
      <c r="B130" s="3">
        <v>128</v>
      </c>
      <c r="C130" s="2">
        <v>2</v>
      </c>
      <c r="D130" s="1" t="s">
        <v>4</v>
      </c>
      <c r="E130" s="32">
        <v>11.65</v>
      </c>
      <c r="F130" s="32">
        <v>19.6</v>
      </c>
      <c r="G130" s="32">
        <v>-2.04</v>
      </c>
      <c r="H130" s="2">
        <v>141</v>
      </c>
      <c r="I130" s="1">
        <v>11</v>
      </c>
      <c r="J130" s="1">
        <v>16.5</v>
      </c>
      <c r="K130" s="1">
        <v>149</v>
      </c>
      <c r="L130" s="1">
        <v>1</v>
      </c>
      <c r="M130" s="1">
        <v>1</v>
      </c>
      <c r="N130" s="1">
        <v>15.3</v>
      </c>
      <c r="O130" s="1">
        <v>-2.7</v>
      </c>
      <c r="Q130" s="23">
        <f t="shared" si="2"/>
        <v>18</v>
      </c>
      <c r="V130" s="1">
        <v>11</v>
      </c>
    </row>
    <row r="131" spans="1:22" ht="15.75" customHeight="1">
      <c r="A131" s="1">
        <v>2</v>
      </c>
      <c r="B131" s="3">
        <v>67</v>
      </c>
      <c r="C131" s="2">
        <v>2</v>
      </c>
      <c r="D131" s="1" t="s">
        <v>4</v>
      </c>
      <c r="E131" s="32">
        <v>19.53</v>
      </c>
      <c r="F131" s="32">
        <v>19.83</v>
      </c>
      <c r="G131" s="32">
        <v>-2.5</v>
      </c>
      <c r="H131" s="2">
        <v>145</v>
      </c>
      <c r="K131" s="1">
        <v>150</v>
      </c>
      <c r="L131" s="1">
        <v>1</v>
      </c>
      <c r="M131" s="1">
        <v>1</v>
      </c>
      <c r="N131" s="1">
        <v>15</v>
      </c>
      <c r="O131" s="1">
        <v>-1.5</v>
      </c>
      <c r="Q131" s="23">
        <f aca="true" t="shared" si="3" ref="Q131:Q194">L131/M131*N131-L131/M131*O131+P131</f>
        <v>16.5</v>
      </c>
      <c r="V131" s="1">
        <v>11</v>
      </c>
    </row>
    <row r="132" spans="1:22" ht="15.75" customHeight="1">
      <c r="A132" s="1">
        <v>2</v>
      </c>
      <c r="B132" s="3">
        <v>134</v>
      </c>
      <c r="C132" s="2">
        <v>2</v>
      </c>
      <c r="D132" s="1" t="s">
        <v>4</v>
      </c>
      <c r="E132" s="32">
        <v>10.9</v>
      </c>
      <c r="F132" s="32">
        <v>20.27</v>
      </c>
      <c r="G132" s="32">
        <v>-2.18</v>
      </c>
      <c r="H132" s="2">
        <v>153</v>
      </c>
      <c r="K132" s="1">
        <v>161</v>
      </c>
      <c r="L132" s="1">
        <v>1</v>
      </c>
      <c r="M132" s="1">
        <v>1</v>
      </c>
      <c r="N132" s="1">
        <v>15</v>
      </c>
      <c r="O132" s="1">
        <v>-2.6</v>
      </c>
      <c r="Q132" s="23">
        <f t="shared" si="3"/>
        <v>17.6</v>
      </c>
      <c r="V132" s="1">
        <v>11</v>
      </c>
    </row>
    <row r="133" spans="1:22" ht="15.75" customHeight="1">
      <c r="A133" s="1">
        <v>2</v>
      </c>
      <c r="B133" s="3">
        <v>542</v>
      </c>
      <c r="C133" s="2">
        <v>2</v>
      </c>
      <c r="D133" s="1" t="s">
        <v>4</v>
      </c>
      <c r="E133" s="32">
        <v>16.62</v>
      </c>
      <c r="F133" s="32">
        <v>20.98</v>
      </c>
      <c r="G133" s="32">
        <v>-2.67</v>
      </c>
      <c r="H133" s="2">
        <v>30</v>
      </c>
      <c r="K133" s="1">
        <v>32</v>
      </c>
      <c r="L133" s="1">
        <v>5</v>
      </c>
      <c r="M133" s="1">
        <v>20</v>
      </c>
      <c r="N133" s="1">
        <v>2.2</v>
      </c>
      <c r="O133" s="1">
        <v>-8.4</v>
      </c>
      <c r="Q133" s="23">
        <f t="shared" si="3"/>
        <v>2.6500000000000004</v>
      </c>
      <c r="U133" s="1" t="s">
        <v>34</v>
      </c>
      <c r="V133" s="1">
        <v>11</v>
      </c>
    </row>
    <row r="134" spans="1:22" ht="15.75" customHeight="1">
      <c r="A134" s="1">
        <v>2</v>
      </c>
      <c r="B134" s="3">
        <v>135</v>
      </c>
      <c r="C134" s="2">
        <v>2</v>
      </c>
      <c r="D134" s="1" t="s">
        <v>4</v>
      </c>
      <c r="E134" s="32">
        <v>10.66</v>
      </c>
      <c r="F134" s="32">
        <v>22.47</v>
      </c>
      <c r="G134" s="32">
        <v>-2.79</v>
      </c>
      <c r="H134" s="2">
        <v>226</v>
      </c>
      <c r="K134" s="1">
        <v>241</v>
      </c>
      <c r="L134" s="1">
        <v>1</v>
      </c>
      <c r="M134" s="1">
        <v>1</v>
      </c>
      <c r="N134" s="1">
        <v>17</v>
      </c>
      <c r="O134" s="1">
        <v>-3.2</v>
      </c>
      <c r="Q134" s="23">
        <f t="shared" si="3"/>
        <v>20.2</v>
      </c>
      <c r="V134" s="1">
        <v>11</v>
      </c>
    </row>
    <row r="135" spans="1:22" ht="15.75" customHeight="1">
      <c r="A135" s="1">
        <v>2</v>
      </c>
      <c r="B135" s="3">
        <v>124</v>
      </c>
      <c r="C135" s="2">
        <v>2</v>
      </c>
      <c r="D135" s="1" t="s">
        <v>4</v>
      </c>
      <c r="E135" s="32">
        <v>14.45</v>
      </c>
      <c r="F135" s="32">
        <v>23.28</v>
      </c>
      <c r="G135" s="32">
        <v>-2.92</v>
      </c>
      <c r="H135" s="2">
        <v>170</v>
      </c>
      <c r="K135" s="1">
        <v>177</v>
      </c>
      <c r="L135" s="1">
        <v>1</v>
      </c>
      <c r="M135" s="1">
        <v>1</v>
      </c>
      <c r="N135" s="1">
        <v>15.6</v>
      </c>
      <c r="O135" s="1">
        <v>-1</v>
      </c>
      <c r="P135" s="1">
        <v>1.3</v>
      </c>
      <c r="Q135" s="23">
        <f t="shared" si="3"/>
        <v>17.900000000000002</v>
      </c>
      <c r="V135" s="1">
        <v>11</v>
      </c>
    </row>
    <row r="136" spans="1:22" ht="15.75" customHeight="1">
      <c r="A136" s="1">
        <v>2</v>
      </c>
      <c r="B136" s="3">
        <v>122</v>
      </c>
      <c r="C136" s="2">
        <v>2</v>
      </c>
      <c r="D136" s="1" t="s">
        <v>4</v>
      </c>
      <c r="E136" s="32">
        <v>17.93</v>
      </c>
      <c r="F136" s="32">
        <v>23.44</v>
      </c>
      <c r="G136" s="32">
        <v>-3.31</v>
      </c>
      <c r="H136" s="2">
        <v>98</v>
      </c>
      <c r="K136" s="1">
        <v>99</v>
      </c>
      <c r="L136" s="1">
        <v>10</v>
      </c>
      <c r="M136" s="1">
        <v>20</v>
      </c>
      <c r="N136" s="1">
        <v>15.1</v>
      </c>
      <c r="O136" s="1">
        <v>-2.25</v>
      </c>
      <c r="Q136" s="23">
        <f t="shared" si="3"/>
        <v>8.675</v>
      </c>
      <c r="V136" s="1">
        <v>11</v>
      </c>
    </row>
    <row r="137" spans="1:22" ht="15.75" customHeight="1">
      <c r="A137" s="1">
        <v>2</v>
      </c>
      <c r="B137" s="3">
        <v>125</v>
      </c>
      <c r="C137" s="2">
        <v>2</v>
      </c>
      <c r="D137" s="1" t="s">
        <v>4</v>
      </c>
      <c r="E137" s="32">
        <v>13.88</v>
      </c>
      <c r="F137" s="32">
        <v>23.54</v>
      </c>
      <c r="G137" s="32">
        <v>-2.89</v>
      </c>
      <c r="H137" s="2">
        <v>202</v>
      </c>
      <c r="K137" s="1">
        <v>204</v>
      </c>
      <c r="L137" s="1">
        <v>1</v>
      </c>
      <c r="M137" s="1">
        <v>1</v>
      </c>
      <c r="N137" s="1">
        <v>15.9</v>
      </c>
      <c r="O137" s="1">
        <v>-2.8</v>
      </c>
      <c r="Q137" s="23">
        <f t="shared" si="3"/>
        <v>18.7</v>
      </c>
      <c r="V137" s="1">
        <v>11</v>
      </c>
    </row>
    <row r="138" spans="1:22" ht="15.75" customHeight="1">
      <c r="A138" s="1">
        <v>2</v>
      </c>
      <c r="B138" s="3">
        <v>70</v>
      </c>
      <c r="C138" s="2">
        <v>2</v>
      </c>
      <c r="D138" s="1" t="s">
        <v>4</v>
      </c>
      <c r="E138" s="32">
        <v>19.89</v>
      </c>
      <c r="F138" s="32">
        <v>24.42</v>
      </c>
      <c r="G138" s="32">
        <v>-3.37</v>
      </c>
      <c r="H138" s="2">
        <v>124</v>
      </c>
      <c r="K138" s="1">
        <v>126</v>
      </c>
      <c r="L138" s="1">
        <v>1</v>
      </c>
      <c r="M138" s="1">
        <v>1</v>
      </c>
      <c r="N138" s="1">
        <v>11.2</v>
      </c>
      <c r="O138" s="1">
        <v>-2.8</v>
      </c>
      <c r="Q138" s="23">
        <f t="shared" si="3"/>
        <v>14</v>
      </c>
      <c r="V138" s="1">
        <v>11</v>
      </c>
    </row>
    <row r="139" spans="1:22" ht="15.75" customHeight="1">
      <c r="A139" s="1">
        <v>2</v>
      </c>
      <c r="B139" s="3">
        <v>121</v>
      </c>
      <c r="C139" s="2">
        <v>2</v>
      </c>
      <c r="D139" s="1" t="s">
        <v>4</v>
      </c>
      <c r="E139" s="32">
        <v>17.21</v>
      </c>
      <c r="F139" s="32">
        <v>24.72</v>
      </c>
      <c r="G139" s="32">
        <v>-3.19</v>
      </c>
      <c r="H139" s="2">
        <v>144</v>
      </c>
      <c r="K139" s="1">
        <v>148</v>
      </c>
      <c r="L139" s="1">
        <v>1</v>
      </c>
      <c r="M139" s="1">
        <v>1</v>
      </c>
      <c r="N139" s="1">
        <v>14.4</v>
      </c>
      <c r="O139" s="1">
        <v>-3.4</v>
      </c>
      <c r="Q139" s="23">
        <f t="shared" si="3"/>
        <v>17.8</v>
      </c>
      <c r="V139" s="1">
        <v>11</v>
      </c>
    </row>
    <row r="140" spans="1:22" ht="15.75" customHeight="1">
      <c r="A140" s="1">
        <v>2</v>
      </c>
      <c r="B140" s="3">
        <v>137</v>
      </c>
      <c r="C140" s="2">
        <v>2</v>
      </c>
      <c r="D140" s="1" t="s">
        <v>4</v>
      </c>
      <c r="E140" s="32">
        <v>13.19</v>
      </c>
      <c r="F140" s="32">
        <v>25.06</v>
      </c>
      <c r="G140" s="32">
        <v>-2.81</v>
      </c>
      <c r="H140" s="2">
        <v>153</v>
      </c>
      <c r="K140" s="1">
        <v>156</v>
      </c>
      <c r="L140" s="1">
        <v>1</v>
      </c>
      <c r="M140" s="1">
        <v>1</v>
      </c>
      <c r="N140" s="1">
        <v>11.6</v>
      </c>
      <c r="O140" s="1">
        <v>-1.7</v>
      </c>
      <c r="P140" s="1">
        <v>1.3</v>
      </c>
      <c r="Q140" s="23">
        <f t="shared" si="3"/>
        <v>14.6</v>
      </c>
      <c r="V140" s="1">
        <v>11</v>
      </c>
    </row>
    <row r="141" spans="1:22" ht="15.75" customHeight="1">
      <c r="A141" s="1">
        <v>2</v>
      </c>
      <c r="B141" s="3">
        <v>117</v>
      </c>
      <c r="C141" s="2">
        <v>2</v>
      </c>
      <c r="D141" s="1" t="s">
        <v>4</v>
      </c>
      <c r="E141" s="32">
        <v>18.21</v>
      </c>
      <c r="F141" s="32">
        <v>25.64</v>
      </c>
      <c r="G141" s="32">
        <v>-3.45</v>
      </c>
      <c r="H141" s="2">
        <v>212</v>
      </c>
      <c r="K141" s="1">
        <v>227</v>
      </c>
      <c r="L141" s="1">
        <v>1</v>
      </c>
      <c r="M141" s="1">
        <v>1</v>
      </c>
      <c r="N141" s="1">
        <v>18</v>
      </c>
      <c r="O141" s="1">
        <v>-2.7</v>
      </c>
      <c r="Q141" s="23">
        <f t="shared" si="3"/>
        <v>20.7</v>
      </c>
      <c r="U141" s="1" t="s">
        <v>21</v>
      </c>
      <c r="V141" s="1">
        <v>11</v>
      </c>
    </row>
    <row r="142" spans="1:22" ht="15.75" customHeight="1">
      <c r="A142" s="1">
        <v>2</v>
      </c>
      <c r="B142" s="3">
        <v>120</v>
      </c>
      <c r="C142" s="2">
        <v>2</v>
      </c>
      <c r="D142" s="1" t="s">
        <v>4</v>
      </c>
      <c r="E142" s="32">
        <v>14.64</v>
      </c>
      <c r="F142" s="32">
        <v>25.92</v>
      </c>
      <c r="G142" s="32">
        <v>-3.22</v>
      </c>
      <c r="H142" s="2">
        <v>119</v>
      </c>
      <c r="K142" s="1">
        <v>122</v>
      </c>
      <c r="L142" s="1">
        <v>1</v>
      </c>
      <c r="M142" s="1">
        <v>1</v>
      </c>
      <c r="N142" s="1">
        <v>13.2</v>
      </c>
      <c r="O142" s="1">
        <v>-2.7</v>
      </c>
      <c r="Q142" s="23">
        <f t="shared" si="3"/>
        <v>15.899999999999999</v>
      </c>
      <c r="R142" s="23">
        <v>11.9</v>
      </c>
      <c r="S142" s="23">
        <v>2.1</v>
      </c>
      <c r="T142" s="23">
        <v>1.75</v>
      </c>
      <c r="V142" s="1">
        <v>11</v>
      </c>
    </row>
    <row r="143" spans="1:22" ht="15.75" customHeight="1">
      <c r="A143" s="1">
        <v>2</v>
      </c>
      <c r="B143" s="3">
        <v>119</v>
      </c>
      <c r="C143" s="2">
        <v>2</v>
      </c>
      <c r="D143" s="1" t="s">
        <v>4</v>
      </c>
      <c r="E143" s="32">
        <v>15.74</v>
      </c>
      <c r="F143" s="32">
        <v>26.52</v>
      </c>
      <c r="G143" s="32">
        <v>-3.16</v>
      </c>
      <c r="H143" s="2">
        <v>84</v>
      </c>
      <c r="K143" s="1">
        <v>85</v>
      </c>
      <c r="L143" s="1">
        <v>10</v>
      </c>
      <c r="M143" s="1">
        <v>20</v>
      </c>
      <c r="N143" s="1">
        <v>16.2</v>
      </c>
      <c r="O143" s="1">
        <v>-5.5</v>
      </c>
      <c r="Q143" s="23">
        <f t="shared" si="3"/>
        <v>10.85</v>
      </c>
      <c r="V143" s="1">
        <v>11</v>
      </c>
    </row>
    <row r="144" spans="1:22" ht="15.75" customHeight="1">
      <c r="A144" s="1">
        <v>2</v>
      </c>
      <c r="B144" s="3">
        <v>116</v>
      </c>
      <c r="C144" s="2">
        <v>2</v>
      </c>
      <c r="D144" s="1" t="s">
        <v>4</v>
      </c>
      <c r="E144" s="32">
        <v>19.59</v>
      </c>
      <c r="F144" s="32">
        <v>26.87</v>
      </c>
      <c r="G144" s="32">
        <v>-3.28</v>
      </c>
      <c r="H144" s="2">
        <v>151</v>
      </c>
      <c r="K144" s="1">
        <v>155</v>
      </c>
      <c r="L144" s="1">
        <v>1</v>
      </c>
      <c r="M144" s="1">
        <v>1</v>
      </c>
      <c r="N144" s="1">
        <v>16</v>
      </c>
      <c r="O144" s="1">
        <v>-2.75</v>
      </c>
      <c r="Q144" s="23">
        <f t="shared" si="3"/>
        <v>18.75</v>
      </c>
      <c r="V144" s="1">
        <v>11</v>
      </c>
    </row>
    <row r="145" spans="1:22" ht="15.75" customHeight="1">
      <c r="A145" s="1">
        <v>2</v>
      </c>
      <c r="B145" s="3">
        <v>138</v>
      </c>
      <c r="C145" s="2">
        <v>2</v>
      </c>
      <c r="D145" s="1" t="s">
        <v>4</v>
      </c>
      <c r="E145" s="32">
        <v>10.07</v>
      </c>
      <c r="F145" s="32">
        <v>26.98</v>
      </c>
      <c r="G145" s="32">
        <v>-2.81</v>
      </c>
      <c r="H145" s="2">
        <v>181</v>
      </c>
      <c r="K145" s="1">
        <v>187</v>
      </c>
      <c r="L145" s="1">
        <v>17.4</v>
      </c>
      <c r="M145" s="1">
        <v>20</v>
      </c>
      <c r="N145" s="1">
        <v>18.6</v>
      </c>
      <c r="O145" s="1">
        <v>-2.4</v>
      </c>
      <c r="Q145" s="23">
        <f t="shared" si="3"/>
        <v>18.27</v>
      </c>
      <c r="V145" s="1">
        <v>11</v>
      </c>
    </row>
    <row r="146" spans="1:22" ht="15.75" customHeight="1">
      <c r="A146" s="1">
        <v>2</v>
      </c>
      <c r="B146" s="3">
        <v>140</v>
      </c>
      <c r="C146" s="2">
        <v>2</v>
      </c>
      <c r="D146" s="1" t="s">
        <v>4</v>
      </c>
      <c r="E146" s="32">
        <v>12.64</v>
      </c>
      <c r="F146" s="32">
        <v>27.17</v>
      </c>
      <c r="G146" s="32">
        <v>-2.75</v>
      </c>
      <c r="H146" s="2">
        <v>235</v>
      </c>
      <c r="I146" s="1">
        <v>19</v>
      </c>
      <c r="J146" s="1">
        <v>18.5</v>
      </c>
      <c r="K146" s="1">
        <v>245</v>
      </c>
      <c r="L146" s="1">
        <v>1</v>
      </c>
      <c r="M146" s="1">
        <v>1</v>
      </c>
      <c r="N146" s="1">
        <v>16</v>
      </c>
      <c r="O146" s="1">
        <v>-3.3</v>
      </c>
      <c r="Q146" s="23">
        <f t="shared" si="3"/>
        <v>19.3</v>
      </c>
      <c r="V146" s="1">
        <v>11</v>
      </c>
    </row>
    <row r="147" spans="1:22" ht="15.75" customHeight="1">
      <c r="A147" s="1">
        <v>2</v>
      </c>
      <c r="B147" s="3">
        <v>115</v>
      </c>
      <c r="C147" s="2">
        <v>2</v>
      </c>
      <c r="D147" s="1" t="s">
        <v>4</v>
      </c>
      <c r="E147" s="32">
        <v>19.93</v>
      </c>
      <c r="F147" s="32">
        <v>27.29</v>
      </c>
      <c r="G147" s="32">
        <v>-3.46</v>
      </c>
      <c r="H147" s="2">
        <v>166</v>
      </c>
      <c r="K147" s="1">
        <v>176</v>
      </c>
      <c r="L147" s="1">
        <v>19.2</v>
      </c>
      <c r="M147" s="1">
        <v>20</v>
      </c>
      <c r="N147" s="1">
        <v>18.6</v>
      </c>
      <c r="O147" s="1">
        <v>-1.2</v>
      </c>
      <c r="Q147" s="23">
        <f t="shared" si="3"/>
        <v>19.008000000000003</v>
      </c>
      <c r="V147" s="1">
        <v>11</v>
      </c>
    </row>
    <row r="148" spans="1:22" ht="15.75" customHeight="1">
      <c r="A148" s="1">
        <v>2</v>
      </c>
      <c r="B148" s="3">
        <v>141</v>
      </c>
      <c r="C148" s="2">
        <v>2</v>
      </c>
      <c r="D148" s="1" t="s">
        <v>4</v>
      </c>
      <c r="E148" s="32">
        <v>14.63</v>
      </c>
      <c r="F148" s="32">
        <v>27.31</v>
      </c>
      <c r="G148" s="32">
        <v>-3.15</v>
      </c>
      <c r="H148" s="2">
        <v>109</v>
      </c>
      <c r="K148" s="1">
        <v>109</v>
      </c>
      <c r="L148" s="1">
        <v>10.4</v>
      </c>
      <c r="M148" s="1">
        <v>20</v>
      </c>
      <c r="N148" s="1">
        <v>19</v>
      </c>
      <c r="O148" s="1">
        <v>-5.3</v>
      </c>
      <c r="Q148" s="23">
        <f t="shared" si="3"/>
        <v>12.636000000000001</v>
      </c>
      <c r="V148" s="1">
        <v>11</v>
      </c>
    </row>
    <row r="149" spans="1:22" ht="15.75" customHeight="1">
      <c r="A149" s="1">
        <v>2</v>
      </c>
      <c r="B149" s="3">
        <v>139</v>
      </c>
      <c r="C149" s="2">
        <v>2</v>
      </c>
      <c r="D149" s="1" t="s">
        <v>4</v>
      </c>
      <c r="E149" s="32">
        <v>11.05</v>
      </c>
      <c r="F149" s="32">
        <v>27.37</v>
      </c>
      <c r="G149" s="32">
        <v>-2.72</v>
      </c>
      <c r="H149" s="2">
        <v>149</v>
      </c>
      <c r="K149" s="1">
        <v>150</v>
      </c>
      <c r="L149" s="1">
        <v>12.8</v>
      </c>
      <c r="M149" s="1">
        <v>15</v>
      </c>
      <c r="N149" s="1">
        <v>15.3</v>
      </c>
      <c r="O149" s="1">
        <v>-2</v>
      </c>
      <c r="P149" s="1">
        <v>1.3</v>
      </c>
      <c r="Q149" s="23">
        <f t="shared" si="3"/>
        <v>16.06266666666667</v>
      </c>
      <c r="V149" s="1">
        <v>11</v>
      </c>
    </row>
    <row r="150" spans="1:22" ht="15.75" customHeight="1">
      <c r="A150" s="1">
        <v>2</v>
      </c>
      <c r="B150" s="3">
        <v>114</v>
      </c>
      <c r="C150" s="2">
        <v>2</v>
      </c>
      <c r="D150" s="1" t="s">
        <v>4</v>
      </c>
      <c r="E150" s="32">
        <v>18.46</v>
      </c>
      <c r="F150" s="32">
        <v>28.55</v>
      </c>
      <c r="G150" s="32">
        <v>-3.29</v>
      </c>
      <c r="H150" s="2">
        <v>68</v>
      </c>
      <c r="K150" s="1">
        <v>70</v>
      </c>
      <c r="L150" s="1">
        <v>10</v>
      </c>
      <c r="M150" s="1">
        <v>20</v>
      </c>
      <c r="N150" s="1">
        <v>10.6</v>
      </c>
      <c r="O150" s="1">
        <v>-4.4</v>
      </c>
      <c r="Q150" s="23">
        <f t="shared" si="3"/>
        <v>7.5</v>
      </c>
      <c r="V150" s="1">
        <v>11</v>
      </c>
    </row>
    <row r="151" spans="1:22" ht="15.75" customHeight="1">
      <c r="A151" s="1">
        <v>2</v>
      </c>
      <c r="B151" s="3">
        <v>142</v>
      </c>
      <c r="C151" s="2">
        <v>2</v>
      </c>
      <c r="D151" s="1" t="s">
        <v>4</v>
      </c>
      <c r="E151" s="32">
        <v>15</v>
      </c>
      <c r="F151" s="32">
        <v>28.64</v>
      </c>
      <c r="G151" s="32">
        <v>-3.16</v>
      </c>
      <c r="H151" s="2">
        <v>106</v>
      </c>
      <c r="K151" s="1">
        <v>110</v>
      </c>
      <c r="L151" s="1">
        <v>14</v>
      </c>
      <c r="M151" s="1">
        <v>15</v>
      </c>
      <c r="N151" s="1">
        <v>12.6</v>
      </c>
      <c r="O151" s="1">
        <v>-1.7</v>
      </c>
      <c r="Q151" s="23">
        <f t="shared" si="3"/>
        <v>13.346666666666666</v>
      </c>
      <c r="V151" s="1">
        <v>11</v>
      </c>
    </row>
    <row r="152" spans="1:22" ht="15.75" customHeight="1">
      <c r="A152" s="1">
        <v>2</v>
      </c>
      <c r="B152" s="3">
        <v>184</v>
      </c>
      <c r="C152" s="2">
        <v>2</v>
      </c>
      <c r="D152" s="1" t="s">
        <v>4</v>
      </c>
      <c r="E152" s="32">
        <v>10.04</v>
      </c>
      <c r="F152" s="32">
        <v>28.74</v>
      </c>
      <c r="G152" s="32">
        <v>-2.42</v>
      </c>
      <c r="H152" s="2">
        <v>139</v>
      </c>
      <c r="K152" s="1">
        <v>142</v>
      </c>
      <c r="L152" s="1">
        <v>1</v>
      </c>
      <c r="M152" s="1">
        <v>1</v>
      </c>
      <c r="N152" s="1">
        <v>14</v>
      </c>
      <c r="O152" s="1">
        <v>-2.2</v>
      </c>
      <c r="Q152" s="23">
        <f t="shared" si="3"/>
        <v>16.2</v>
      </c>
      <c r="U152" s="1" t="s">
        <v>35</v>
      </c>
      <c r="V152" s="1">
        <v>11</v>
      </c>
    </row>
    <row r="153" spans="1:22" ht="15.75" customHeight="1">
      <c r="A153" s="1">
        <v>2</v>
      </c>
      <c r="B153" s="3">
        <v>143</v>
      </c>
      <c r="C153" s="2">
        <v>2</v>
      </c>
      <c r="D153" s="1" t="s">
        <v>4</v>
      </c>
      <c r="E153" s="32">
        <v>14.41</v>
      </c>
      <c r="F153" s="32">
        <v>30.06</v>
      </c>
      <c r="G153" s="32">
        <v>-3.11</v>
      </c>
      <c r="H153" s="2">
        <v>82</v>
      </c>
      <c r="K153" s="1">
        <v>84</v>
      </c>
      <c r="L153" s="1">
        <v>10</v>
      </c>
      <c r="M153" s="1">
        <v>20</v>
      </c>
      <c r="N153" s="1">
        <v>11.3</v>
      </c>
      <c r="O153" s="1">
        <v>-5.5</v>
      </c>
      <c r="Q153" s="23">
        <f t="shared" si="3"/>
        <v>8.4</v>
      </c>
      <c r="V153" s="1">
        <v>11</v>
      </c>
    </row>
    <row r="154" spans="1:22" ht="15.75" customHeight="1">
      <c r="A154" s="1">
        <v>2</v>
      </c>
      <c r="B154" s="3">
        <v>145</v>
      </c>
      <c r="C154" s="2">
        <v>2</v>
      </c>
      <c r="D154" s="1" t="s">
        <v>4</v>
      </c>
      <c r="E154" s="32">
        <v>11.45</v>
      </c>
      <c r="F154" s="32">
        <v>30.4</v>
      </c>
      <c r="G154" s="32">
        <v>-2.85</v>
      </c>
      <c r="H154" s="2">
        <v>105</v>
      </c>
      <c r="K154" s="1">
        <v>110</v>
      </c>
      <c r="L154" s="1">
        <v>1</v>
      </c>
      <c r="M154" s="1">
        <v>1</v>
      </c>
      <c r="N154" s="1">
        <v>6.9</v>
      </c>
      <c r="O154" s="1">
        <v>-2.8</v>
      </c>
      <c r="Q154" s="23">
        <f t="shared" si="3"/>
        <v>9.7</v>
      </c>
      <c r="V154" s="1">
        <v>11</v>
      </c>
    </row>
    <row r="155" spans="1:22" ht="15.75" customHeight="1">
      <c r="A155" s="1">
        <v>2</v>
      </c>
      <c r="B155" s="3">
        <v>144</v>
      </c>
      <c r="C155" s="2">
        <v>2</v>
      </c>
      <c r="D155" s="1" t="s">
        <v>4</v>
      </c>
      <c r="E155" s="32">
        <v>12.63</v>
      </c>
      <c r="F155" s="32">
        <v>30.7</v>
      </c>
      <c r="G155" s="32">
        <v>-2.88</v>
      </c>
      <c r="H155" s="2">
        <v>183</v>
      </c>
      <c r="K155" s="1">
        <v>197</v>
      </c>
      <c r="L155" s="1">
        <v>1</v>
      </c>
      <c r="M155" s="1">
        <v>1</v>
      </c>
      <c r="N155" s="1">
        <v>17.3</v>
      </c>
      <c r="O155" s="1">
        <v>-0.9</v>
      </c>
      <c r="P155" s="1">
        <v>1.3</v>
      </c>
      <c r="Q155" s="23">
        <f t="shared" si="3"/>
        <v>19.5</v>
      </c>
      <c r="V155" s="1">
        <v>11</v>
      </c>
    </row>
    <row r="156" spans="1:22" ht="15.75" customHeight="1">
      <c r="A156" s="1">
        <v>2</v>
      </c>
      <c r="B156" s="3">
        <v>543</v>
      </c>
      <c r="C156" s="2">
        <v>2</v>
      </c>
      <c r="D156" s="1" t="s">
        <v>4</v>
      </c>
      <c r="E156" s="32">
        <v>14.84</v>
      </c>
      <c r="F156" s="32">
        <v>31.07</v>
      </c>
      <c r="G156" s="32">
        <v>-2.86</v>
      </c>
      <c r="H156" s="2">
        <v>37</v>
      </c>
      <c r="K156" s="1">
        <v>39</v>
      </c>
      <c r="L156" s="1">
        <v>5</v>
      </c>
      <c r="M156" s="1">
        <v>20</v>
      </c>
      <c r="N156" s="1">
        <v>5.7</v>
      </c>
      <c r="O156" s="1">
        <v>-7.1</v>
      </c>
      <c r="Q156" s="23">
        <f t="shared" si="3"/>
        <v>3.2</v>
      </c>
      <c r="V156" s="1">
        <v>11</v>
      </c>
    </row>
    <row r="157" spans="1:22" ht="15.75" customHeight="1">
      <c r="A157" s="1">
        <v>2</v>
      </c>
      <c r="B157" s="3">
        <v>113</v>
      </c>
      <c r="C157" s="2">
        <v>2</v>
      </c>
      <c r="D157" s="1" t="s">
        <v>4</v>
      </c>
      <c r="E157" s="32">
        <v>16.59</v>
      </c>
      <c r="F157" s="32">
        <v>31.3</v>
      </c>
      <c r="G157" s="32">
        <v>-2.99</v>
      </c>
      <c r="H157" s="2">
        <v>50</v>
      </c>
      <c r="K157" s="1">
        <v>52</v>
      </c>
      <c r="L157" s="1">
        <v>10</v>
      </c>
      <c r="M157" s="1">
        <v>20</v>
      </c>
      <c r="N157" s="1">
        <v>6.5</v>
      </c>
      <c r="O157" s="1">
        <v>-3</v>
      </c>
      <c r="Q157" s="23">
        <f t="shared" si="3"/>
        <v>4.75</v>
      </c>
      <c r="V157" s="1">
        <v>11</v>
      </c>
    </row>
    <row r="158" spans="1:22" ht="15.75" customHeight="1">
      <c r="A158" s="1">
        <v>2</v>
      </c>
      <c r="B158" s="3">
        <v>110</v>
      </c>
      <c r="C158" s="2">
        <v>2</v>
      </c>
      <c r="D158" s="1" t="s">
        <v>4</v>
      </c>
      <c r="E158" s="32">
        <v>19.94</v>
      </c>
      <c r="F158" s="32">
        <v>31.96</v>
      </c>
      <c r="G158" s="32">
        <v>-3</v>
      </c>
      <c r="H158" s="2">
        <v>70</v>
      </c>
      <c r="J158" s="1">
        <v>7.6</v>
      </c>
      <c r="K158" s="1">
        <v>73</v>
      </c>
      <c r="L158" s="1">
        <v>1</v>
      </c>
      <c r="M158" s="1">
        <v>1</v>
      </c>
      <c r="N158" s="1">
        <v>7.2</v>
      </c>
      <c r="O158" s="1">
        <v>-0.6</v>
      </c>
      <c r="Q158" s="23">
        <f t="shared" si="3"/>
        <v>7.8</v>
      </c>
      <c r="V158" s="1">
        <v>11</v>
      </c>
    </row>
    <row r="159" spans="1:22" ht="15.75" customHeight="1">
      <c r="A159" s="1">
        <v>2</v>
      </c>
      <c r="B159" s="3">
        <v>109</v>
      </c>
      <c r="C159" s="2">
        <v>2</v>
      </c>
      <c r="D159" s="1" t="s">
        <v>4</v>
      </c>
      <c r="E159" s="32">
        <v>18.38</v>
      </c>
      <c r="F159" s="32">
        <v>32.84</v>
      </c>
      <c r="G159" s="32">
        <v>-3.14</v>
      </c>
      <c r="H159" s="2">
        <v>199</v>
      </c>
      <c r="K159" s="1">
        <v>211</v>
      </c>
      <c r="L159" s="1">
        <v>1</v>
      </c>
      <c r="M159" s="1">
        <v>1</v>
      </c>
      <c r="N159" s="1">
        <v>17.5</v>
      </c>
      <c r="O159" s="1">
        <v>-2.8</v>
      </c>
      <c r="Q159" s="23">
        <f t="shared" si="3"/>
        <v>20.3</v>
      </c>
      <c r="V159" s="1">
        <v>11</v>
      </c>
    </row>
    <row r="160" spans="1:22" ht="15.75" customHeight="1">
      <c r="A160" s="1">
        <v>2</v>
      </c>
      <c r="B160" s="3">
        <v>544</v>
      </c>
      <c r="C160" s="2">
        <v>2</v>
      </c>
      <c r="D160" s="1" t="s">
        <v>4</v>
      </c>
      <c r="E160" s="32">
        <v>13.68</v>
      </c>
      <c r="F160" s="32">
        <v>33.1</v>
      </c>
      <c r="G160" s="32">
        <v>-2.8</v>
      </c>
      <c r="H160" s="2">
        <v>44</v>
      </c>
      <c r="K160" s="1">
        <v>44</v>
      </c>
      <c r="L160" s="1">
        <v>5</v>
      </c>
      <c r="M160" s="1">
        <v>20</v>
      </c>
      <c r="N160" s="1">
        <v>10.5</v>
      </c>
      <c r="O160" s="1">
        <v>-4.9</v>
      </c>
      <c r="Q160" s="23">
        <f t="shared" si="3"/>
        <v>3.85</v>
      </c>
      <c r="V160" s="1">
        <v>11</v>
      </c>
    </row>
    <row r="161" spans="1:22" ht="15.75" customHeight="1">
      <c r="A161" s="1">
        <v>2</v>
      </c>
      <c r="B161" s="3">
        <v>146</v>
      </c>
      <c r="C161" s="2">
        <v>2</v>
      </c>
      <c r="D161" s="1" t="s">
        <v>4</v>
      </c>
      <c r="E161" s="32">
        <v>12.39</v>
      </c>
      <c r="F161" s="32">
        <v>33.24</v>
      </c>
      <c r="G161" s="32">
        <v>-2.57</v>
      </c>
      <c r="H161" s="2">
        <v>74</v>
      </c>
      <c r="K161" s="1">
        <v>75</v>
      </c>
      <c r="L161" s="1">
        <v>10</v>
      </c>
      <c r="M161" s="1">
        <v>20</v>
      </c>
      <c r="N161" s="1">
        <v>11.5</v>
      </c>
      <c r="O161" s="1">
        <v>-1.75</v>
      </c>
      <c r="Q161" s="23">
        <f t="shared" si="3"/>
        <v>6.625</v>
      </c>
      <c r="V161" s="1">
        <v>11</v>
      </c>
    </row>
    <row r="162" spans="1:22" ht="15.75" customHeight="1">
      <c r="A162" s="1">
        <v>2</v>
      </c>
      <c r="B162" s="3">
        <v>176</v>
      </c>
      <c r="C162" s="2">
        <v>2</v>
      </c>
      <c r="D162" s="1" t="s">
        <v>4</v>
      </c>
      <c r="E162" s="32">
        <v>11.72</v>
      </c>
      <c r="F162" s="32">
        <v>34.27</v>
      </c>
      <c r="G162" s="32">
        <v>-2.37</v>
      </c>
      <c r="H162" s="2">
        <v>161</v>
      </c>
      <c r="K162" s="1">
        <v>168</v>
      </c>
      <c r="L162" s="1">
        <v>1</v>
      </c>
      <c r="M162" s="1">
        <v>1</v>
      </c>
      <c r="N162" s="1">
        <v>13.9</v>
      </c>
      <c r="O162" s="1">
        <v>-2</v>
      </c>
      <c r="Q162" s="23">
        <f t="shared" si="3"/>
        <v>15.9</v>
      </c>
      <c r="V162" s="1">
        <v>11</v>
      </c>
    </row>
    <row r="163" spans="1:22" ht="15.75" customHeight="1">
      <c r="A163" s="1">
        <v>2</v>
      </c>
      <c r="B163" s="3">
        <v>148</v>
      </c>
      <c r="C163" s="2">
        <v>2</v>
      </c>
      <c r="D163" s="1" t="s">
        <v>4</v>
      </c>
      <c r="E163" s="32">
        <v>17.45</v>
      </c>
      <c r="F163" s="32">
        <v>34.51</v>
      </c>
      <c r="G163" s="32">
        <v>-2.84</v>
      </c>
      <c r="H163" s="2">
        <v>100</v>
      </c>
      <c r="K163" s="1">
        <v>103</v>
      </c>
      <c r="L163" s="1">
        <v>1</v>
      </c>
      <c r="M163" s="1">
        <v>1</v>
      </c>
      <c r="N163" s="1">
        <v>9.5</v>
      </c>
      <c r="O163" s="1">
        <v>-0.9</v>
      </c>
      <c r="Q163" s="23">
        <f t="shared" si="3"/>
        <v>10.4</v>
      </c>
      <c r="V163" s="1">
        <v>11</v>
      </c>
    </row>
    <row r="164" spans="1:22" ht="15.75" customHeight="1">
      <c r="A164" s="1">
        <v>2</v>
      </c>
      <c r="B164" s="3">
        <v>175</v>
      </c>
      <c r="C164" s="2">
        <v>2</v>
      </c>
      <c r="D164" s="1" t="s">
        <v>4</v>
      </c>
      <c r="E164" s="32">
        <v>10.67</v>
      </c>
      <c r="F164" s="32">
        <v>34.69</v>
      </c>
      <c r="G164" s="32">
        <v>-2.17</v>
      </c>
      <c r="H164" s="2">
        <v>232</v>
      </c>
      <c r="K164" s="1">
        <v>247</v>
      </c>
      <c r="L164" s="1">
        <v>1</v>
      </c>
      <c r="M164" s="1">
        <v>1</v>
      </c>
      <c r="N164" s="1">
        <v>20.6</v>
      </c>
      <c r="O164" s="1">
        <v>-1.25</v>
      </c>
      <c r="Q164" s="23">
        <f t="shared" si="3"/>
        <v>21.85</v>
      </c>
      <c r="V164" s="1">
        <v>11</v>
      </c>
    </row>
    <row r="165" spans="1:22" ht="15.75" customHeight="1">
      <c r="A165" s="1">
        <v>2</v>
      </c>
      <c r="B165" s="3">
        <v>150</v>
      </c>
      <c r="C165" s="2">
        <v>2</v>
      </c>
      <c r="D165" s="1" t="s">
        <v>4</v>
      </c>
      <c r="E165" s="32">
        <v>14.03</v>
      </c>
      <c r="F165" s="32">
        <v>35.45</v>
      </c>
      <c r="G165" s="32">
        <v>-2.38</v>
      </c>
      <c r="H165" s="2">
        <v>207</v>
      </c>
      <c r="K165" s="1">
        <v>220</v>
      </c>
      <c r="L165" s="1">
        <v>1</v>
      </c>
      <c r="M165" s="1">
        <v>1</v>
      </c>
      <c r="N165" s="1">
        <v>19.8</v>
      </c>
      <c r="O165" s="1">
        <v>-0.2</v>
      </c>
      <c r="Q165" s="23">
        <f t="shared" si="3"/>
        <v>20</v>
      </c>
      <c r="V165" s="1">
        <v>11</v>
      </c>
    </row>
    <row r="166" spans="1:22" ht="15.75" customHeight="1">
      <c r="A166" s="1">
        <v>2</v>
      </c>
      <c r="B166" s="3">
        <v>149</v>
      </c>
      <c r="C166" s="2">
        <v>2</v>
      </c>
      <c r="D166" s="1" t="s">
        <v>4</v>
      </c>
      <c r="E166" s="32">
        <v>17</v>
      </c>
      <c r="F166" s="32">
        <v>35.48</v>
      </c>
      <c r="G166" s="32">
        <v>-2.74</v>
      </c>
      <c r="H166" s="2">
        <v>234</v>
      </c>
      <c r="K166" s="1">
        <v>246</v>
      </c>
      <c r="L166" s="1">
        <v>1</v>
      </c>
      <c r="M166" s="1">
        <v>1</v>
      </c>
      <c r="N166" s="1">
        <v>19.3</v>
      </c>
      <c r="O166" s="1">
        <v>-1.3</v>
      </c>
      <c r="Q166" s="23">
        <f t="shared" si="3"/>
        <v>20.6</v>
      </c>
      <c r="V166" s="1">
        <v>11</v>
      </c>
    </row>
    <row r="167" spans="1:22" ht="15.75" customHeight="1">
      <c r="A167" s="1">
        <v>2</v>
      </c>
      <c r="B167" s="3">
        <v>108</v>
      </c>
      <c r="C167" s="2">
        <v>2</v>
      </c>
      <c r="D167" s="1" t="s">
        <v>4</v>
      </c>
      <c r="E167" s="32">
        <v>18.37</v>
      </c>
      <c r="F167" s="32">
        <v>35.75</v>
      </c>
      <c r="G167" s="32">
        <v>-2.76</v>
      </c>
      <c r="H167" s="2">
        <v>94</v>
      </c>
      <c r="K167" s="1">
        <v>97</v>
      </c>
      <c r="L167" s="1">
        <v>10</v>
      </c>
      <c r="M167" s="1">
        <v>20</v>
      </c>
      <c r="N167" s="1">
        <v>15</v>
      </c>
      <c r="O167" s="1">
        <v>-4.2</v>
      </c>
      <c r="Q167" s="23">
        <f t="shared" si="3"/>
        <v>9.6</v>
      </c>
      <c r="V167" s="1">
        <v>11</v>
      </c>
    </row>
    <row r="168" spans="1:22" ht="15.75" customHeight="1">
      <c r="A168" s="1">
        <v>2</v>
      </c>
      <c r="B168" s="3">
        <v>171</v>
      </c>
      <c r="C168" s="2">
        <v>2</v>
      </c>
      <c r="D168" s="1" t="s">
        <v>4</v>
      </c>
      <c r="E168" s="32">
        <v>11.95</v>
      </c>
      <c r="F168" s="32">
        <v>36.58</v>
      </c>
      <c r="G168" s="32">
        <v>-2.13</v>
      </c>
      <c r="H168" s="2">
        <v>82</v>
      </c>
      <c r="K168" s="1">
        <v>85</v>
      </c>
      <c r="L168" s="1">
        <v>10</v>
      </c>
      <c r="M168" s="1">
        <v>20</v>
      </c>
      <c r="N168" s="1">
        <v>16.1</v>
      </c>
      <c r="O168" s="1">
        <v>-2</v>
      </c>
      <c r="Q168" s="23">
        <f t="shared" si="3"/>
        <v>9.05</v>
      </c>
      <c r="V168" s="1">
        <v>11</v>
      </c>
    </row>
    <row r="169" spans="1:22" ht="15.75" customHeight="1">
      <c r="A169" s="1">
        <v>2</v>
      </c>
      <c r="B169" s="3">
        <v>549</v>
      </c>
      <c r="C169" s="2">
        <v>2</v>
      </c>
      <c r="D169" s="1" t="s">
        <v>4</v>
      </c>
      <c r="E169" s="32">
        <v>15.45</v>
      </c>
      <c r="F169" s="32">
        <v>37.04</v>
      </c>
      <c r="G169" s="32">
        <v>-2.51</v>
      </c>
      <c r="H169" s="2">
        <v>25</v>
      </c>
      <c r="K169" s="1">
        <v>26</v>
      </c>
      <c r="L169" s="1">
        <v>5</v>
      </c>
      <c r="M169" s="1">
        <v>20</v>
      </c>
      <c r="N169" s="1">
        <v>4.3</v>
      </c>
      <c r="O169" s="1">
        <v>-3.75</v>
      </c>
      <c r="Q169" s="23">
        <f t="shared" si="3"/>
        <v>2.0125</v>
      </c>
      <c r="V169" s="1">
        <v>11</v>
      </c>
    </row>
    <row r="170" spans="1:22" ht="15.75" customHeight="1">
      <c r="A170" s="1">
        <v>2</v>
      </c>
      <c r="B170" s="3">
        <v>99</v>
      </c>
      <c r="C170" s="2">
        <v>2</v>
      </c>
      <c r="D170" s="1" t="s">
        <v>4</v>
      </c>
      <c r="E170" s="32">
        <v>19.63</v>
      </c>
      <c r="F170" s="32">
        <v>37.89</v>
      </c>
      <c r="G170" s="32">
        <v>-2.68</v>
      </c>
      <c r="H170" s="2">
        <v>91</v>
      </c>
      <c r="K170" s="1">
        <v>98</v>
      </c>
      <c r="L170" s="1">
        <v>1</v>
      </c>
      <c r="M170" s="1">
        <v>1</v>
      </c>
      <c r="N170" s="1">
        <v>9.9</v>
      </c>
      <c r="O170" s="1">
        <v>1.3</v>
      </c>
      <c r="P170" s="1">
        <v>1.3</v>
      </c>
      <c r="Q170" s="23">
        <f t="shared" si="3"/>
        <v>9.9</v>
      </c>
      <c r="V170" s="1">
        <v>11</v>
      </c>
    </row>
    <row r="171" spans="1:22" ht="15.75" customHeight="1">
      <c r="A171" s="1">
        <v>2</v>
      </c>
      <c r="B171" s="3">
        <v>154</v>
      </c>
      <c r="C171" s="2">
        <v>2</v>
      </c>
      <c r="D171" s="1" t="s">
        <v>4</v>
      </c>
      <c r="E171" s="32">
        <v>18.59</v>
      </c>
      <c r="F171" s="32">
        <v>38.05</v>
      </c>
      <c r="G171" s="32">
        <v>-2.63</v>
      </c>
      <c r="H171" s="2">
        <v>59</v>
      </c>
      <c r="K171" s="1">
        <v>63</v>
      </c>
      <c r="L171" s="1">
        <v>10</v>
      </c>
      <c r="M171" s="1">
        <v>20</v>
      </c>
      <c r="N171" s="1">
        <v>7.4</v>
      </c>
      <c r="O171" s="1">
        <v>-4.5</v>
      </c>
      <c r="Q171" s="23">
        <f t="shared" si="3"/>
        <v>5.95</v>
      </c>
      <c r="V171" s="1">
        <v>11</v>
      </c>
    </row>
    <row r="172" spans="1:22" ht="15.75" customHeight="1">
      <c r="A172" s="1">
        <v>2</v>
      </c>
      <c r="B172" s="3">
        <v>170</v>
      </c>
      <c r="C172" s="2">
        <v>2</v>
      </c>
      <c r="D172" s="1" t="s">
        <v>4</v>
      </c>
      <c r="E172" s="32">
        <v>12.93</v>
      </c>
      <c r="F172" s="32">
        <v>38.67</v>
      </c>
      <c r="G172" s="32">
        <v>-1.94</v>
      </c>
      <c r="H172" s="2">
        <v>57</v>
      </c>
      <c r="K172" s="1">
        <v>60</v>
      </c>
      <c r="L172" s="1">
        <v>10</v>
      </c>
      <c r="M172" s="1">
        <v>20</v>
      </c>
      <c r="N172" s="1">
        <v>11</v>
      </c>
      <c r="O172" s="1">
        <v>-1.8</v>
      </c>
      <c r="Q172" s="23">
        <f t="shared" si="3"/>
        <v>6.4</v>
      </c>
      <c r="V172" s="1">
        <v>11</v>
      </c>
    </row>
    <row r="173" spans="1:22" ht="15.75" customHeight="1">
      <c r="A173" s="1">
        <v>2</v>
      </c>
      <c r="B173" s="3">
        <v>172</v>
      </c>
      <c r="C173" s="2">
        <v>2</v>
      </c>
      <c r="D173" s="1" t="s">
        <v>4</v>
      </c>
      <c r="E173" s="32">
        <v>10.26</v>
      </c>
      <c r="F173" s="32">
        <v>39.01</v>
      </c>
      <c r="G173" s="32">
        <v>-1.77</v>
      </c>
      <c r="H173" s="2">
        <v>169</v>
      </c>
      <c r="K173" s="1">
        <v>188</v>
      </c>
      <c r="L173" s="1">
        <v>1</v>
      </c>
      <c r="M173" s="1">
        <v>1</v>
      </c>
      <c r="N173" s="1">
        <v>18</v>
      </c>
      <c r="O173" s="1">
        <v>0.5</v>
      </c>
      <c r="Q173" s="23">
        <f t="shared" si="3"/>
        <v>17.5</v>
      </c>
      <c r="V173" s="1">
        <v>11</v>
      </c>
    </row>
    <row r="174" spans="1:22" ht="15.75" customHeight="1">
      <c r="A174" s="1">
        <v>2</v>
      </c>
      <c r="B174" s="3">
        <v>153</v>
      </c>
      <c r="C174" s="2">
        <v>2</v>
      </c>
      <c r="D174" s="1" t="s">
        <v>4</v>
      </c>
      <c r="E174" s="32">
        <v>16.15</v>
      </c>
      <c r="F174" s="32">
        <v>39.1</v>
      </c>
      <c r="G174" s="32">
        <v>-2.18</v>
      </c>
      <c r="H174" s="2">
        <v>190</v>
      </c>
      <c r="K174" s="1">
        <v>205</v>
      </c>
      <c r="L174" s="1">
        <v>1</v>
      </c>
      <c r="M174" s="1">
        <v>1</v>
      </c>
      <c r="N174" s="1">
        <v>15.5</v>
      </c>
      <c r="O174" s="1">
        <v>-1.5</v>
      </c>
      <c r="Q174" s="23">
        <f t="shared" si="3"/>
        <v>17</v>
      </c>
      <c r="V174" s="1">
        <v>11</v>
      </c>
    </row>
    <row r="175" spans="1:22" ht="15.75" customHeight="1">
      <c r="A175" s="1">
        <v>2</v>
      </c>
      <c r="B175" s="3">
        <v>152</v>
      </c>
      <c r="C175" s="2">
        <v>2</v>
      </c>
      <c r="D175" s="1" t="s">
        <v>4</v>
      </c>
      <c r="E175" s="32">
        <v>14.68</v>
      </c>
      <c r="F175" s="32">
        <v>39.23</v>
      </c>
      <c r="G175" s="32">
        <v>-1.95</v>
      </c>
      <c r="H175" s="2">
        <v>114</v>
      </c>
      <c r="K175" s="1">
        <v>124</v>
      </c>
      <c r="L175" s="1">
        <v>1</v>
      </c>
      <c r="M175" s="1">
        <v>1</v>
      </c>
      <c r="N175" s="1">
        <v>15.9</v>
      </c>
      <c r="O175" s="1">
        <v>-0.4</v>
      </c>
      <c r="Q175" s="23">
        <f t="shared" si="3"/>
        <v>16.3</v>
      </c>
      <c r="V175" s="1">
        <v>11</v>
      </c>
    </row>
    <row r="176" spans="1:22" ht="15.75" customHeight="1">
      <c r="A176" s="1">
        <v>2</v>
      </c>
      <c r="B176" s="3">
        <v>169</v>
      </c>
      <c r="C176" s="2">
        <v>2</v>
      </c>
      <c r="D176" s="1" t="s">
        <v>4</v>
      </c>
      <c r="E176" s="32">
        <v>12.78</v>
      </c>
      <c r="F176" s="32">
        <v>40.46</v>
      </c>
      <c r="G176" s="32">
        <v>-1.96</v>
      </c>
      <c r="H176" s="2">
        <v>185</v>
      </c>
      <c r="K176" s="1">
        <v>195</v>
      </c>
      <c r="L176" s="1">
        <v>1</v>
      </c>
      <c r="M176" s="1">
        <v>1</v>
      </c>
      <c r="N176" s="1">
        <v>16.4</v>
      </c>
      <c r="O176" s="1">
        <v>-1.2</v>
      </c>
      <c r="Q176" s="23">
        <f t="shared" si="3"/>
        <v>17.599999999999998</v>
      </c>
      <c r="V176" s="1">
        <v>11</v>
      </c>
    </row>
    <row r="177" spans="1:22" ht="15.75" customHeight="1">
      <c r="A177" s="1">
        <v>2</v>
      </c>
      <c r="B177" s="3">
        <v>168</v>
      </c>
      <c r="C177" s="2">
        <v>2</v>
      </c>
      <c r="D177" s="1" t="s">
        <v>4</v>
      </c>
      <c r="E177" s="32">
        <v>11.79</v>
      </c>
      <c r="F177" s="32">
        <v>41.37</v>
      </c>
      <c r="G177" s="32">
        <v>-1.67</v>
      </c>
      <c r="H177" s="2">
        <v>101</v>
      </c>
      <c r="K177" s="1">
        <v>104</v>
      </c>
      <c r="L177" s="1">
        <v>10</v>
      </c>
      <c r="M177" s="1">
        <v>20</v>
      </c>
      <c r="N177" s="1">
        <v>20.2</v>
      </c>
      <c r="O177" s="1">
        <v>-1</v>
      </c>
      <c r="Q177" s="23">
        <f t="shared" si="3"/>
        <v>10.6</v>
      </c>
      <c r="V177" s="1">
        <v>11</v>
      </c>
    </row>
    <row r="178" spans="1:22" ht="15.75" customHeight="1">
      <c r="A178" s="1">
        <v>2</v>
      </c>
      <c r="B178" s="3">
        <v>156</v>
      </c>
      <c r="C178" s="2">
        <v>2</v>
      </c>
      <c r="D178" s="1" t="s">
        <v>4</v>
      </c>
      <c r="E178" s="32">
        <v>16.66</v>
      </c>
      <c r="F178" s="32">
        <v>41.58</v>
      </c>
      <c r="G178" s="32">
        <v>-2.22</v>
      </c>
      <c r="H178" s="2">
        <v>70</v>
      </c>
      <c r="K178" s="1">
        <v>74</v>
      </c>
      <c r="L178" s="1">
        <v>10</v>
      </c>
      <c r="M178" s="1">
        <v>20</v>
      </c>
      <c r="N178" s="1">
        <v>10.6</v>
      </c>
      <c r="O178" s="1">
        <v>-3.5</v>
      </c>
      <c r="Q178" s="23">
        <f t="shared" si="3"/>
        <v>7.05</v>
      </c>
      <c r="V178" s="1">
        <v>11</v>
      </c>
    </row>
    <row r="179" spans="1:22" ht="15.75" customHeight="1">
      <c r="A179" s="1">
        <v>2</v>
      </c>
      <c r="B179" s="3">
        <v>163</v>
      </c>
      <c r="C179" s="2">
        <v>2</v>
      </c>
      <c r="D179" s="1" t="s">
        <v>4</v>
      </c>
      <c r="E179" s="32">
        <v>13.48</v>
      </c>
      <c r="F179" s="32">
        <v>42.09</v>
      </c>
      <c r="G179" s="32">
        <v>-1.96</v>
      </c>
      <c r="H179" s="2">
        <v>86</v>
      </c>
      <c r="K179" s="1">
        <v>89</v>
      </c>
      <c r="L179" s="1">
        <v>10.9</v>
      </c>
      <c r="M179" s="1">
        <v>20</v>
      </c>
      <c r="N179" s="1">
        <v>22</v>
      </c>
      <c r="O179" s="1">
        <v>-0.7</v>
      </c>
      <c r="Q179" s="23">
        <f t="shared" si="3"/>
        <v>12.371500000000001</v>
      </c>
      <c r="U179" s="1" t="s">
        <v>37</v>
      </c>
      <c r="V179" s="1">
        <v>11</v>
      </c>
    </row>
    <row r="180" spans="1:22" ht="15.75" customHeight="1">
      <c r="A180" s="1">
        <v>2</v>
      </c>
      <c r="B180" s="3">
        <v>162</v>
      </c>
      <c r="C180" s="2">
        <v>2</v>
      </c>
      <c r="D180" s="1" t="s">
        <v>4</v>
      </c>
      <c r="E180" s="32">
        <v>13.59</v>
      </c>
      <c r="F180" s="32">
        <v>42.15</v>
      </c>
      <c r="G180" s="32">
        <v>-2.02</v>
      </c>
      <c r="H180" s="2">
        <v>81</v>
      </c>
      <c r="K180" s="1">
        <v>84</v>
      </c>
      <c r="L180" s="1">
        <v>9</v>
      </c>
      <c r="M180" s="1">
        <v>20</v>
      </c>
      <c r="N180" s="1">
        <v>24.1</v>
      </c>
      <c r="O180" s="1">
        <v>-1.2</v>
      </c>
      <c r="Q180" s="23">
        <f t="shared" si="3"/>
        <v>11.385000000000002</v>
      </c>
      <c r="U180" s="1" t="s">
        <v>38</v>
      </c>
      <c r="V180" s="1">
        <v>11</v>
      </c>
    </row>
    <row r="181" spans="1:22" ht="15.75" customHeight="1">
      <c r="A181" s="1">
        <v>2</v>
      </c>
      <c r="B181" s="3">
        <v>161</v>
      </c>
      <c r="C181" s="2">
        <v>2</v>
      </c>
      <c r="D181" s="1" t="s">
        <v>4</v>
      </c>
      <c r="E181" s="32">
        <v>15.22</v>
      </c>
      <c r="F181" s="32">
        <v>42.69</v>
      </c>
      <c r="G181" s="32">
        <v>-2.02</v>
      </c>
      <c r="H181" s="2">
        <v>161</v>
      </c>
      <c r="K181" s="1">
        <v>175</v>
      </c>
      <c r="L181" s="1">
        <v>1</v>
      </c>
      <c r="M181" s="1">
        <v>1</v>
      </c>
      <c r="N181" s="1">
        <v>15.7</v>
      </c>
      <c r="O181" s="1">
        <v>-1.3</v>
      </c>
      <c r="Q181" s="23">
        <f t="shared" si="3"/>
        <v>17</v>
      </c>
      <c r="V181" s="1">
        <v>11</v>
      </c>
    </row>
    <row r="182" spans="1:22" ht="15.75" customHeight="1">
      <c r="A182" s="1">
        <v>2</v>
      </c>
      <c r="B182" s="3">
        <v>167</v>
      </c>
      <c r="C182" s="2">
        <v>2</v>
      </c>
      <c r="D182" s="1" t="s">
        <v>4</v>
      </c>
      <c r="E182" s="32">
        <v>12</v>
      </c>
      <c r="F182" s="32">
        <v>42.7</v>
      </c>
      <c r="G182" s="32">
        <v>-1.83</v>
      </c>
      <c r="H182" s="2">
        <v>103</v>
      </c>
      <c r="K182" s="1">
        <v>110</v>
      </c>
      <c r="L182" s="1">
        <v>15.4</v>
      </c>
      <c r="M182" s="1">
        <v>15</v>
      </c>
      <c r="N182" s="1">
        <v>10.3</v>
      </c>
      <c r="O182" s="1">
        <v>-1.75</v>
      </c>
      <c r="Q182" s="23">
        <f t="shared" si="3"/>
        <v>12.371333333333334</v>
      </c>
      <c r="V182" s="1">
        <v>11</v>
      </c>
    </row>
    <row r="183" spans="1:22" ht="15.75" customHeight="1">
      <c r="A183" s="1">
        <v>2</v>
      </c>
      <c r="B183" s="3">
        <v>157</v>
      </c>
      <c r="C183" s="2">
        <v>2</v>
      </c>
      <c r="D183" s="1" t="s">
        <v>4</v>
      </c>
      <c r="E183" s="32">
        <v>18.12</v>
      </c>
      <c r="F183" s="32">
        <v>43.57</v>
      </c>
      <c r="G183" s="32">
        <v>-2.32</v>
      </c>
      <c r="H183" s="2">
        <v>56</v>
      </c>
      <c r="K183" s="1">
        <v>59</v>
      </c>
      <c r="L183" s="1">
        <v>10</v>
      </c>
      <c r="M183" s="1">
        <v>20</v>
      </c>
      <c r="N183" s="1">
        <v>10</v>
      </c>
      <c r="O183" s="1">
        <v>-2</v>
      </c>
      <c r="Q183" s="23">
        <f t="shared" si="3"/>
        <v>6</v>
      </c>
      <c r="V183" s="1">
        <v>11</v>
      </c>
    </row>
    <row r="184" spans="1:22" ht="15.75" customHeight="1">
      <c r="A184" s="1">
        <v>2</v>
      </c>
      <c r="B184" s="3">
        <v>260</v>
      </c>
      <c r="C184" s="2">
        <v>2</v>
      </c>
      <c r="E184" s="32">
        <v>26.55</v>
      </c>
      <c r="F184" s="32">
        <v>43.27</v>
      </c>
      <c r="G184" s="32">
        <v>-2.57</v>
      </c>
      <c r="H184" s="2">
        <v>192</v>
      </c>
      <c r="K184" s="1">
        <v>202</v>
      </c>
      <c r="L184" s="1">
        <v>1</v>
      </c>
      <c r="M184" s="1">
        <v>1</v>
      </c>
      <c r="N184" s="1">
        <v>17.4</v>
      </c>
      <c r="O184" s="1">
        <v>0.2</v>
      </c>
      <c r="Q184" s="23">
        <f t="shared" si="3"/>
        <v>17.2</v>
      </c>
      <c r="R184" s="23">
        <v>6.9</v>
      </c>
      <c r="S184" s="23">
        <v>4.5</v>
      </c>
      <c r="T184" s="23">
        <v>3.2</v>
      </c>
      <c r="U184" s="1" t="s">
        <v>95</v>
      </c>
      <c r="V184" s="1">
        <v>11</v>
      </c>
    </row>
    <row r="185" spans="1:22" ht="15.75" customHeight="1">
      <c r="A185" s="1">
        <v>2</v>
      </c>
      <c r="B185" s="3">
        <v>160</v>
      </c>
      <c r="C185" s="2">
        <v>2</v>
      </c>
      <c r="D185" s="1" t="s">
        <v>4</v>
      </c>
      <c r="E185" s="32">
        <v>15.12</v>
      </c>
      <c r="F185" s="32">
        <v>44.07</v>
      </c>
      <c r="G185" s="32">
        <v>-1.8</v>
      </c>
      <c r="H185" s="2">
        <v>150</v>
      </c>
      <c r="K185" s="1">
        <v>161</v>
      </c>
      <c r="L185" s="1">
        <v>1</v>
      </c>
      <c r="M185" s="1">
        <v>1</v>
      </c>
      <c r="N185" s="1">
        <v>18.4</v>
      </c>
      <c r="O185" s="1">
        <v>0.2</v>
      </c>
      <c r="Q185" s="23">
        <f t="shared" si="3"/>
        <v>18.2</v>
      </c>
      <c r="V185" s="1">
        <v>11</v>
      </c>
    </row>
    <row r="186" spans="1:22" ht="15.75" customHeight="1">
      <c r="A186" s="1">
        <v>2</v>
      </c>
      <c r="B186" s="3">
        <v>166</v>
      </c>
      <c r="C186" s="2">
        <v>2</v>
      </c>
      <c r="D186" s="1" t="s">
        <v>4</v>
      </c>
      <c r="E186" s="32">
        <v>11.06</v>
      </c>
      <c r="F186" s="32">
        <v>44.43</v>
      </c>
      <c r="G186" s="32">
        <v>-1.81</v>
      </c>
      <c r="H186" s="2">
        <v>173</v>
      </c>
      <c r="K186" s="1">
        <v>182</v>
      </c>
      <c r="L186" s="1">
        <v>1</v>
      </c>
      <c r="M186" s="1">
        <v>1</v>
      </c>
      <c r="N186" s="1">
        <v>15.5</v>
      </c>
      <c r="O186" s="1">
        <v>-0.8</v>
      </c>
      <c r="Q186" s="23">
        <f t="shared" si="3"/>
        <v>16.3</v>
      </c>
      <c r="V186" s="1">
        <v>11</v>
      </c>
    </row>
    <row r="187" spans="1:22" ht="15.75" customHeight="1">
      <c r="A187" s="1">
        <v>2</v>
      </c>
      <c r="B187" s="3">
        <v>164</v>
      </c>
      <c r="C187" s="2">
        <v>2</v>
      </c>
      <c r="D187" s="1" t="s">
        <v>4</v>
      </c>
      <c r="E187" s="32">
        <v>13.07</v>
      </c>
      <c r="F187" s="32">
        <v>44.91</v>
      </c>
      <c r="G187" s="32">
        <v>-1.98</v>
      </c>
      <c r="H187" s="2">
        <v>112</v>
      </c>
      <c r="K187" s="1">
        <v>119</v>
      </c>
      <c r="L187" s="1">
        <v>12.1</v>
      </c>
      <c r="M187" s="1">
        <v>15</v>
      </c>
      <c r="N187" s="1">
        <v>17</v>
      </c>
      <c r="O187" s="1">
        <v>-0.4</v>
      </c>
      <c r="Q187" s="23">
        <f t="shared" si="3"/>
        <v>14.036</v>
      </c>
      <c r="V187" s="1">
        <v>11</v>
      </c>
    </row>
    <row r="188" spans="1:22" ht="15.75" customHeight="1">
      <c r="A188" s="1">
        <v>2</v>
      </c>
      <c r="B188" s="3">
        <v>159</v>
      </c>
      <c r="C188" s="2">
        <v>2</v>
      </c>
      <c r="D188" s="1" t="s">
        <v>4</v>
      </c>
      <c r="E188" s="32">
        <v>14.78</v>
      </c>
      <c r="F188" s="32">
        <v>45.08</v>
      </c>
      <c r="G188" s="32">
        <v>-2.02</v>
      </c>
      <c r="H188" s="2">
        <v>162</v>
      </c>
      <c r="I188" s="1">
        <v>14</v>
      </c>
      <c r="J188" s="1">
        <v>16.7</v>
      </c>
      <c r="K188" s="1">
        <v>173</v>
      </c>
      <c r="L188" s="1">
        <v>1</v>
      </c>
      <c r="M188" s="1">
        <v>1</v>
      </c>
      <c r="N188" s="1">
        <v>18.3</v>
      </c>
      <c r="O188" s="1">
        <v>-0.4</v>
      </c>
      <c r="Q188" s="23">
        <f t="shared" si="3"/>
        <v>18.7</v>
      </c>
      <c r="U188" s="1" t="s">
        <v>21</v>
      </c>
      <c r="V188" s="1">
        <v>11</v>
      </c>
    </row>
    <row r="189" spans="1:22" ht="15.75" customHeight="1">
      <c r="A189" s="1">
        <v>2</v>
      </c>
      <c r="B189" s="3">
        <v>247</v>
      </c>
      <c r="C189" s="2">
        <v>2</v>
      </c>
      <c r="D189" s="1" t="s">
        <v>4</v>
      </c>
      <c r="E189" s="32">
        <v>18.64</v>
      </c>
      <c r="F189" s="32">
        <v>45.12</v>
      </c>
      <c r="G189" s="32">
        <v>-2.24</v>
      </c>
      <c r="H189" s="2">
        <v>29</v>
      </c>
      <c r="K189" s="1">
        <v>33</v>
      </c>
      <c r="L189" s="1">
        <v>5</v>
      </c>
      <c r="M189" s="1">
        <v>20</v>
      </c>
      <c r="N189" s="1">
        <v>5</v>
      </c>
      <c r="O189" s="1">
        <v>-5.5</v>
      </c>
      <c r="Q189" s="23">
        <f t="shared" si="3"/>
        <v>2.625</v>
      </c>
      <c r="V189" s="1">
        <v>11</v>
      </c>
    </row>
    <row r="190" spans="1:22" ht="15.75" customHeight="1">
      <c r="A190" s="1">
        <v>2</v>
      </c>
      <c r="B190" s="3">
        <v>158</v>
      </c>
      <c r="C190" s="2">
        <v>2</v>
      </c>
      <c r="D190" s="1" t="s">
        <v>4</v>
      </c>
      <c r="E190" s="32">
        <v>15.97</v>
      </c>
      <c r="F190" s="32">
        <v>45.53</v>
      </c>
      <c r="G190" s="32">
        <v>-2.05</v>
      </c>
      <c r="H190" s="2">
        <v>141</v>
      </c>
      <c r="K190" s="1">
        <v>150</v>
      </c>
      <c r="L190" s="1">
        <v>1</v>
      </c>
      <c r="M190" s="1">
        <v>1</v>
      </c>
      <c r="N190" s="1">
        <v>16</v>
      </c>
      <c r="O190" s="1">
        <v>1.7</v>
      </c>
      <c r="P190" s="1">
        <v>1.3</v>
      </c>
      <c r="Q190" s="23">
        <f t="shared" si="3"/>
        <v>15.600000000000001</v>
      </c>
      <c r="V190" s="1">
        <v>11</v>
      </c>
    </row>
    <row r="191" spans="1:22" ht="15.75" customHeight="1">
      <c r="A191" s="1">
        <v>2</v>
      </c>
      <c r="B191" s="3">
        <v>234</v>
      </c>
      <c r="C191" s="2">
        <v>2</v>
      </c>
      <c r="D191" s="1" t="s">
        <v>4</v>
      </c>
      <c r="E191" s="32">
        <v>10.06</v>
      </c>
      <c r="F191" s="32">
        <v>45.57</v>
      </c>
      <c r="G191" s="32">
        <v>-1.88</v>
      </c>
      <c r="H191" s="2">
        <v>125</v>
      </c>
      <c r="K191" s="1">
        <v>132</v>
      </c>
      <c r="L191" s="1">
        <v>1</v>
      </c>
      <c r="M191" s="1">
        <v>1</v>
      </c>
      <c r="N191" s="1">
        <v>13.7</v>
      </c>
      <c r="O191" s="1">
        <v>0.75</v>
      </c>
      <c r="Q191" s="23">
        <f t="shared" si="3"/>
        <v>12.95</v>
      </c>
      <c r="V191" s="1">
        <v>11</v>
      </c>
    </row>
    <row r="192" spans="1:22" ht="15.75" customHeight="1">
      <c r="A192" s="1">
        <v>2</v>
      </c>
      <c r="B192" s="3">
        <v>248</v>
      </c>
      <c r="C192" s="2">
        <v>2</v>
      </c>
      <c r="D192" s="1" t="s">
        <v>4</v>
      </c>
      <c r="E192" s="32">
        <v>17.75</v>
      </c>
      <c r="F192" s="32">
        <v>45.65</v>
      </c>
      <c r="G192" s="32">
        <v>-2.25</v>
      </c>
      <c r="H192" s="2">
        <v>121</v>
      </c>
      <c r="K192" s="1">
        <v>130</v>
      </c>
      <c r="L192" s="1">
        <v>1</v>
      </c>
      <c r="M192" s="1">
        <v>1</v>
      </c>
      <c r="N192" s="1">
        <v>13.8</v>
      </c>
      <c r="O192" s="1">
        <v>-1.2</v>
      </c>
      <c r="Q192" s="23">
        <f t="shared" si="3"/>
        <v>15</v>
      </c>
      <c r="V192" s="1">
        <v>11</v>
      </c>
    </row>
    <row r="193" spans="1:22" ht="15.75" customHeight="1">
      <c r="A193" s="1">
        <v>2</v>
      </c>
      <c r="B193" s="3">
        <v>253</v>
      </c>
      <c r="C193" s="2">
        <v>2</v>
      </c>
      <c r="D193" s="1" t="s">
        <v>4</v>
      </c>
      <c r="E193" s="32">
        <v>19.8</v>
      </c>
      <c r="F193" s="32">
        <v>45.98</v>
      </c>
      <c r="G193" s="32">
        <v>-2.27</v>
      </c>
      <c r="H193" s="2">
        <v>156</v>
      </c>
      <c r="K193" s="1">
        <v>168</v>
      </c>
      <c r="L193" s="1">
        <v>1</v>
      </c>
      <c r="M193" s="1">
        <v>1</v>
      </c>
      <c r="N193" s="1">
        <v>17</v>
      </c>
      <c r="O193" s="1">
        <v>-0.2</v>
      </c>
      <c r="Q193" s="23">
        <f t="shared" si="3"/>
        <v>17.2</v>
      </c>
      <c r="V193" s="1">
        <v>11</v>
      </c>
    </row>
    <row r="194" spans="1:22" ht="15.75" customHeight="1">
      <c r="A194" s="1">
        <v>2</v>
      </c>
      <c r="B194" s="3">
        <v>242</v>
      </c>
      <c r="C194" s="2">
        <v>2</v>
      </c>
      <c r="D194" s="1" t="s">
        <v>4</v>
      </c>
      <c r="E194" s="32">
        <v>14.25</v>
      </c>
      <c r="F194" s="32">
        <v>46.42</v>
      </c>
      <c r="G194" s="32">
        <v>-2.05</v>
      </c>
      <c r="H194" s="2">
        <v>123</v>
      </c>
      <c r="K194" s="1">
        <v>128</v>
      </c>
      <c r="L194" s="1">
        <v>1</v>
      </c>
      <c r="M194" s="1">
        <v>1</v>
      </c>
      <c r="N194" s="1">
        <v>14.8</v>
      </c>
      <c r="O194" s="1">
        <v>-0.7</v>
      </c>
      <c r="Q194" s="23">
        <f t="shared" si="3"/>
        <v>15.5</v>
      </c>
      <c r="V194" s="1">
        <v>11</v>
      </c>
    </row>
    <row r="195" spans="1:22" ht="15.75" customHeight="1">
      <c r="A195" s="1">
        <v>2</v>
      </c>
      <c r="B195" s="3">
        <v>165</v>
      </c>
      <c r="C195" s="2">
        <v>2</v>
      </c>
      <c r="D195" s="1" t="s">
        <v>4</v>
      </c>
      <c r="E195" s="32">
        <v>12.01</v>
      </c>
      <c r="F195" s="32">
        <v>46.55</v>
      </c>
      <c r="G195" s="32">
        <v>-2.1</v>
      </c>
      <c r="H195" s="2">
        <v>169</v>
      </c>
      <c r="K195" s="1">
        <v>180</v>
      </c>
      <c r="L195" s="1">
        <v>1</v>
      </c>
      <c r="M195" s="1">
        <v>1</v>
      </c>
      <c r="N195" s="1">
        <v>18.5</v>
      </c>
      <c r="O195" s="1">
        <v>-0.7</v>
      </c>
      <c r="Q195" s="23">
        <f aca="true" t="shared" si="4" ref="Q195:Q258">L195/M195*N195-L195/M195*O195+P195</f>
        <v>19.2</v>
      </c>
      <c r="V195" s="1">
        <v>11</v>
      </c>
    </row>
    <row r="196" spans="1:22" ht="15.75" customHeight="1">
      <c r="A196" s="1">
        <v>2</v>
      </c>
      <c r="B196" s="3">
        <v>241</v>
      </c>
      <c r="C196" s="2">
        <v>2</v>
      </c>
      <c r="D196" s="1" t="s">
        <v>4</v>
      </c>
      <c r="E196" s="32">
        <v>13.09</v>
      </c>
      <c r="F196" s="32">
        <v>47.3</v>
      </c>
      <c r="G196" s="32">
        <v>-2.21</v>
      </c>
      <c r="H196" s="2">
        <v>207</v>
      </c>
      <c r="K196" s="1">
        <v>216</v>
      </c>
      <c r="L196" s="1">
        <v>1</v>
      </c>
      <c r="M196" s="1">
        <v>1</v>
      </c>
      <c r="N196" s="1">
        <v>18.2</v>
      </c>
      <c r="O196" s="1">
        <v>-0.6</v>
      </c>
      <c r="Q196" s="23">
        <f t="shared" si="4"/>
        <v>18.8</v>
      </c>
      <c r="R196" s="23">
        <v>10.5</v>
      </c>
      <c r="S196" s="23">
        <v>2.5</v>
      </c>
      <c r="T196" s="23">
        <v>2.4</v>
      </c>
      <c r="V196" s="1">
        <v>11</v>
      </c>
    </row>
    <row r="197" spans="1:22" ht="15.75" customHeight="1">
      <c r="A197" s="1">
        <v>2</v>
      </c>
      <c r="B197" s="3">
        <v>243</v>
      </c>
      <c r="C197" s="2">
        <v>2</v>
      </c>
      <c r="D197" s="1" t="s">
        <v>4</v>
      </c>
      <c r="E197" s="32">
        <v>15.27</v>
      </c>
      <c r="F197" s="32">
        <v>47.41</v>
      </c>
      <c r="G197" s="32">
        <v>-2.24</v>
      </c>
      <c r="H197" s="2">
        <v>122</v>
      </c>
      <c r="K197" s="1">
        <v>132</v>
      </c>
      <c r="L197" s="1">
        <v>1</v>
      </c>
      <c r="M197" s="1">
        <v>1</v>
      </c>
      <c r="N197" s="1">
        <v>14.6</v>
      </c>
      <c r="O197" s="1">
        <v>-1.1</v>
      </c>
      <c r="Q197" s="23">
        <f t="shared" si="4"/>
        <v>15.7</v>
      </c>
      <c r="R197" s="23">
        <v>8.8</v>
      </c>
      <c r="S197" s="23">
        <v>2.2</v>
      </c>
      <c r="T197" s="23">
        <v>1.95</v>
      </c>
      <c r="V197" s="1">
        <v>11</v>
      </c>
    </row>
    <row r="198" spans="1:22" ht="15.75" customHeight="1">
      <c r="A198" s="1">
        <v>2</v>
      </c>
      <c r="B198" s="3">
        <v>254</v>
      </c>
      <c r="C198" s="2">
        <v>2</v>
      </c>
      <c r="D198" s="1" t="s">
        <v>4</v>
      </c>
      <c r="E198" s="32">
        <v>19.15</v>
      </c>
      <c r="F198" s="32">
        <v>47.48</v>
      </c>
      <c r="G198" s="32">
        <v>-2.39</v>
      </c>
      <c r="H198" s="2">
        <v>186</v>
      </c>
      <c r="K198" s="1">
        <v>196</v>
      </c>
      <c r="L198" s="1">
        <v>1</v>
      </c>
      <c r="M198" s="1">
        <v>1</v>
      </c>
      <c r="N198" s="1">
        <v>18.2</v>
      </c>
      <c r="O198" s="1">
        <v>0.2</v>
      </c>
      <c r="Q198" s="23">
        <f t="shared" si="4"/>
        <v>18</v>
      </c>
      <c r="V198" s="1">
        <v>11</v>
      </c>
    </row>
    <row r="199" spans="1:22" ht="15.75" customHeight="1">
      <c r="A199" s="1">
        <v>2</v>
      </c>
      <c r="B199" s="3">
        <v>256</v>
      </c>
      <c r="C199" s="2">
        <v>2</v>
      </c>
      <c r="D199" s="1" t="s">
        <v>4</v>
      </c>
      <c r="E199" s="32">
        <v>18.72</v>
      </c>
      <c r="F199" s="32">
        <v>49.82</v>
      </c>
      <c r="G199" s="32">
        <v>-2.44</v>
      </c>
      <c r="H199" s="2">
        <v>181</v>
      </c>
      <c r="K199" s="1">
        <v>192</v>
      </c>
      <c r="L199" s="1">
        <v>1</v>
      </c>
      <c r="M199" s="1">
        <v>1</v>
      </c>
      <c r="N199" s="1">
        <v>17.1</v>
      </c>
      <c r="O199" s="1">
        <v>-0.7</v>
      </c>
      <c r="Q199" s="23">
        <f t="shared" si="4"/>
        <v>17.8</v>
      </c>
      <c r="V199" s="1">
        <v>11</v>
      </c>
    </row>
    <row r="200" spans="1:22" ht="15.75" customHeight="1">
      <c r="A200" s="1">
        <v>3</v>
      </c>
      <c r="B200" s="3">
        <v>375</v>
      </c>
      <c r="C200" s="2">
        <v>2</v>
      </c>
      <c r="D200" s="1" t="s">
        <v>4</v>
      </c>
      <c r="E200" s="32">
        <v>24.11</v>
      </c>
      <c r="F200" s="32">
        <v>0.13</v>
      </c>
      <c r="G200" s="32">
        <v>-1.58</v>
      </c>
      <c r="H200" s="2">
        <v>97</v>
      </c>
      <c r="K200" s="1">
        <v>110</v>
      </c>
      <c r="L200" s="1">
        <v>1</v>
      </c>
      <c r="M200" s="1">
        <v>1</v>
      </c>
      <c r="N200" s="1">
        <v>8.25</v>
      </c>
      <c r="O200" s="1">
        <v>0</v>
      </c>
      <c r="Q200" s="23">
        <f t="shared" si="4"/>
        <v>8.25</v>
      </c>
      <c r="V200" s="1">
        <v>11</v>
      </c>
    </row>
    <row r="201" spans="1:22" ht="15.75" customHeight="1">
      <c r="A201" s="1">
        <v>3</v>
      </c>
      <c r="B201" s="3">
        <v>376</v>
      </c>
      <c r="C201" s="2">
        <v>2</v>
      </c>
      <c r="D201" s="1" t="s">
        <v>4</v>
      </c>
      <c r="E201" s="32">
        <v>27.31</v>
      </c>
      <c r="F201" s="32">
        <v>0.17</v>
      </c>
      <c r="G201" s="32">
        <v>-1.78</v>
      </c>
      <c r="H201" s="2">
        <v>69</v>
      </c>
      <c r="K201" s="1">
        <v>77</v>
      </c>
      <c r="L201" s="1">
        <v>10</v>
      </c>
      <c r="M201" s="1">
        <v>20</v>
      </c>
      <c r="N201" s="1">
        <v>16</v>
      </c>
      <c r="O201" s="1">
        <v>-0.8</v>
      </c>
      <c r="Q201" s="23">
        <f t="shared" si="4"/>
        <v>8.4</v>
      </c>
      <c r="V201" s="1">
        <v>11</v>
      </c>
    </row>
    <row r="202" spans="1:22" ht="15.75" customHeight="1">
      <c r="A202" s="1">
        <v>3</v>
      </c>
      <c r="B202" s="3">
        <v>370</v>
      </c>
      <c r="C202" s="2">
        <v>2</v>
      </c>
      <c r="D202" s="1" t="s">
        <v>4</v>
      </c>
      <c r="E202" s="32">
        <v>20.74</v>
      </c>
      <c r="F202" s="32">
        <v>0.56</v>
      </c>
      <c r="G202" s="32">
        <v>-1.4</v>
      </c>
      <c r="H202" s="2">
        <v>68</v>
      </c>
      <c r="K202" s="1">
        <v>83</v>
      </c>
      <c r="L202" s="1">
        <v>1</v>
      </c>
      <c r="M202" s="1">
        <v>1</v>
      </c>
      <c r="N202" s="1">
        <v>5.8</v>
      </c>
      <c r="O202" s="1">
        <v>-2.25</v>
      </c>
      <c r="Q202" s="23">
        <f t="shared" si="4"/>
        <v>8.05</v>
      </c>
      <c r="V202" s="1">
        <v>11</v>
      </c>
    </row>
    <row r="203" spans="1:22" ht="15.75" customHeight="1">
      <c r="A203" s="1">
        <v>3</v>
      </c>
      <c r="B203" s="3">
        <v>377</v>
      </c>
      <c r="C203" s="2">
        <v>2</v>
      </c>
      <c r="D203" s="1" t="s">
        <v>4</v>
      </c>
      <c r="E203" s="32">
        <v>26.34</v>
      </c>
      <c r="F203" s="32">
        <v>1.79</v>
      </c>
      <c r="G203" s="32">
        <v>-1.75</v>
      </c>
      <c r="H203" s="2">
        <v>58</v>
      </c>
      <c r="K203" s="1">
        <v>65</v>
      </c>
      <c r="L203" s="1">
        <v>7.5</v>
      </c>
      <c r="M203" s="1">
        <v>15</v>
      </c>
      <c r="N203" s="1">
        <v>9.5</v>
      </c>
      <c r="O203" s="1">
        <v>-1.9</v>
      </c>
      <c r="Q203" s="23">
        <f t="shared" si="4"/>
        <v>5.7</v>
      </c>
      <c r="V203" s="1">
        <v>11</v>
      </c>
    </row>
    <row r="204" spans="1:22" ht="15.75" customHeight="1">
      <c r="A204" s="1">
        <v>3</v>
      </c>
      <c r="B204" s="3">
        <v>374</v>
      </c>
      <c r="C204" s="2">
        <v>2</v>
      </c>
      <c r="D204" s="1" t="s">
        <v>4</v>
      </c>
      <c r="E204" s="32">
        <v>22.24</v>
      </c>
      <c r="F204" s="32">
        <v>1.84</v>
      </c>
      <c r="G204" s="32">
        <v>-1.49</v>
      </c>
      <c r="H204" s="2">
        <v>64</v>
      </c>
      <c r="K204" s="1">
        <v>73</v>
      </c>
      <c r="L204" s="1">
        <v>10</v>
      </c>
      <c r="M204" s="1">
        <v>20</v>
      </c>
      <c r="N204" s="1">
        <v>11.9</v>
      </c>
      <c r="O204" s="1">
        <v>-1.6</v>
      </c>
      <c r="Q204" s="23">
        <f t="shared" si="4"/>
        <v>6.75</v>
      </c>
      <c r="V204" s="1">
        <v>11</v>
      </c>
    </row>
    <row r="205" spans="1:22" ht="15.75" customHeight="1">
      <c r="A205" s="1">
        <v>3</v>
      </c>
      <c r="B205" s="3">
        <v>378</v>
      </c>
      <c r="C205" s="2">
        <v>2</v>
      </c>
      <c r="D205" s="1" t="s">
        <v>4</v>
      </c>
      <c r="E205" s="32">
        <v>24.84</v>
      </c>
      <c r="F205" s="32">
        <v>2.13</v>
      </c>
      <c r="G205" s="32">
        <v>-1.72</v>
      </c>
      <c r="H205" s="2">
        <v>61</v>
      </c>
      <c r="K205" s="1">
        <v>66</v>
      </c>
      <c r="L205" s="1">
        <v>7.5</v>
      </c>
      <c r="M205" s="1">
        <v>15</v>
      </c>
      <c r="N205" s="1">
        <v>11.25</v>
      </c>
      <c r="O205" s="1">
        <v>-2.8</v>
      </c>
      <c r="Q205" s="23">
        <f t="shared" si="4"/>
        <v>7.025</v>
      </c>
      <c r="V205" s="1">
        <v>11</v>
      </c>
    </row>
    <row r="206" spans="1:22" ht="15.75" customHeight="1">
      <c r="A206" s="1">
        <v>3</v>
      </c>
      <c r="B206" s="3">
        <v>380</v>
      </c>
      <c r="C206" s="2">
        <v>2</v>
      </c>
      <c r="D206" s="1" t="s">
        <v>4</v>
      </c>
      <c r="E206" s="32">
        <v>22.99</v>
      </c>
      <c r="F206" s="32">
        <v>2.55</v>
      </c>
      <c r="G206" s="32">
        <v>-1.54</v>
      </c>
      <c r="H206" s="2">
        <v>109</v>
      </c>
      <c r="K206" s="1">
        <v>123</v>
      </c>
      <c r="L206" s="1">
        <v>12.7</v>
      </c>
      <c r="M206" s="1">
        <v>15</v>
      </c>
      <c r="N206" s="1">
        <v>11.75</v>
      </c>
      <c r="O206" s="1">
        <v>-1.5</v>
      </c>
      <c r="Q206" s="23">
        <f t="shared" si="4"/>
        <v>11.218333333333332</v>
      </c>
      <c r="V206" s="1">
        <v>11</v>
      </c>
    </row>
    <row r="207" spans="1:22" ht="15.75" customHeight="1">
      <c r="A207" s="1">
        <v>3</v>
      </c>
      <c r="B207" s="3">
        <v>379</v>
      </c>
      <c r="C207" s="2">
        <v>2</v>
      </c>
      <c r="D207" s="1" t="s">
        <v>4</v>
      </c>
      <c r="E207" s="32">
        <v>25.67</v>
      </c>
      <c r="F207" s="32">
        <v>2.82</v>
      </c>
      <c r="G207" s="32">
        <v>-1.64</v>
      </c>
      <c r="H207" s="2">
        <v>107</v>
      </c>
      <c r="K207" s="1">
        <v>120</v>
      </c>
      <c r="L207" s="1">
        <v>1</v>
      </c>
      <c r="M207" s="1">
        <v>1</v>
      </c>
      <c r="N207" s="1">
        <v>10.5</v>
      </c>
      <c r="O207" s="1">
        <v>-0.1</v>
      </c>
      <c r="P207" s="1">
        <v>1.3</v>
      </c>
      <c r="Q207" s="23">
        <f t="shared" si="4"/>
        <v>11.9</v>
      </c>
      <c r="V207" s="1">
        <v>11</v>
      </c>
    </row>
    <row r="208" spans="1:22" ht="15.75" customHeight="1">
      <c r="A208" s="1">
        <v>3</v>
      </c>
      <c r="B208" s="3">
        <v>397</v>
      </c>
      <c r="C208" s="2">
        <v>2</v>
      </c>
      <c r="D208" s="1" t="s">
        <v>4</v>
      </c>
      <c r="E208" s="32">
        <v>27.84</v>
      </c>
      <c r="F208" s="32">
        <v>3.35</v>
      </c>
      <c r="G208" s="32">
        <v>-1.8</v>
      </c>
      <c r="H208" s="2">
        <v>98</v>
      </c>
      <c r="K208" s="1">
        <v>105</v>
      </c>
      <c r="L208" s="1">
        <v>1</v>
      </c>
      <c r="M208" s="1">
        <v>1</v>
      </c>
      <c r="N208" s="1">
        <v>7.6</v>
      </c>
      <c r="O208" s="1">
        <v>-0.4</v>
      </c>
      <c r="P208" s="1">
        <v>1.3</v>
      </c>
      <c r="Q208" s="23">
        <f t="shared" si="4"/>
        <v>9.3</v>
      </c>
      <c r="V208" s="1">
        <v>11</v>
      </c>
    </row>
    <row r="209" spans="1:22" ht="15.75" customHeight="1">
      <c r="A209" s="1">
        <v>3</v>
      </c>
      <c r="B209" s="3">
        <v>381</v>
      </c>
      <c r="C209" s="2">
        <v>2</v>
      </c>
      <c r="D209" s="1" t="s">
        <v>4</v>
      </c>
      <c r="E209" s="32">
        <v>24.65</v>
      </c>
      <c r="F209" s="32">
        <v>3.9</v>
      </c>
      <c r="G209" s="32">
        <v>-1.65</v>
      </c>
      <c r="H209" s="2">
        <v>42</v>
      </c>
      <c r="K209" s="1">
        <v>44</v>
      </c>
      <c r="L209" s="1">
        <v>5</v>
      </c>
      <c r="M209" s="1">
        <v>20</v>
      </c>
      <c r="N209" s="1">
        <v>7</v>
      </c>
      <c r="O209" s="1">
        <v>-7.3</v>
      </c>
      <c r="Q209" s="23">
        <f t="shared" si="4"/>
        <v>3.575</v>
      </c>
      <c r="V209" s="1">
        <v>11</v>
      </c>
    </row>
    <row r="210" spans="1:22" ht="15.75" customHeight="1">
      <c r="A210" s="1">
        <v>3</v>
      </c>
      <c r="B210" s="3">
        <v>400</v>
      </c>
      <c r="C210" s="2">
        <v>2</v>
      </c>
      <c r="D210" s="1" t="s">
        <v>4</v>
      </c>
      <c r="E210" s="32">
        <v>28.74</v>
      </c>
      <c r="F210" s="32">
        <v>4.05</v>
      </c>
      <c r="G210" s="32">
        <v>-2.03</v>
      </c>
      <c r="H210" s="2">
        <v>36</v>
      </c>
      <c r="K210" s="1">
        <v>39</v>
      </c>
      <c r="L210" s="1">
        <v>7.5</v>
      </c>
      <c r="M210" s="1">
        <v>15</v>
      </c>
      <c r="N210" s="1">
        <v>4.6</v>
      </c>
      <c r="O210" s="1">
        <v>-3.4</v>
      </c>
      <c r="Q210" s="23">
        <f t="shared" si="4"/>
        <v>4</v>
      </c>
      <c r="V210" s="1">
        <v>11</v>
      </c>
    </row>
    <row r="211" spans="1:22" ht="15.75" customHeight="1">
      <c r="A211" s="1">
        <v>3</v>
      </c>
      <c r="B211" s="3">
        <v>382</v>
      </c>
      <c r="C211" s="2">
        <v>2</v>
      </c>
      <c r="D211" s="1" t="s">
        <v>4</v>
      </c>
      <c r="E211" s="32">
        <v>21.63</v>
      </c>
      <c r="F211" s="32">
        <v>4.13</v>
      </c>
      <c r="G211" s="32">
        <v>-1.38</v>
      </c>
      <c r="H211" s="2">
        <v>140</v>
      </c>
      <c r="K211" s="1">
        <v>151</v>
      </c>
      <c r="L211" s="1">
        <v>1</v>
      </c>
      <c r="M211" s="1">
        <v>1</v>
      </c>
      <c r="N211" s="1">
        <v>13</v>
      </c>
      <c r="O211" s="1">
        <v>-1.1</v>
      </c>
      <c r="Q211" s="23">
        <f t="shared" si="4"/>
        <v>14.1</v>
      </c>
      <c r="V211" s="1">
        <v>11</v>
      </c>
    </row>
    <row r="212" spans="1:22" ht="15.75" customHeight="1">
      <c r="A212" s="1">
        <v>3</v>
      </c>
      <c r="B212" s="3">
        <v>384</v>
      </c>
      <c r="C212" s="2">
        <v>2</v>
      </c>
      <c r="D212" s="1" t="s">
        <v>4</v>
      </c>
      <c r="E212" s="32">
        <v>20.98</v>
      </c>
      <c r="F212" s="32">
        <v>5.4</v>
      </c>
      <c r="G212" s="32">
        <v>-1.66</v>
      </c>
      <c r="H212" s="2">
        <v>171</v>
      </c>
      <c r="K212" s="1">
        <v>189</v>
      </c>
      <c r="L212" s="1">
        <v>1</v>
      </c>
      <c r="M212" s="1">
        <v>1</v>
      </c>
      <c r="N212" s="1">
        <v>18.75</v>
      </c>
      <c r="O212" s="1">
        <v>1</v>
      </c>
      <c r="Q212" s="23">
        <f t="shared" si="4"/>
        <v>17.75</v>
      </c>
      <c r="V212" s="1">
        <v>11</v>
      </c>
    </row>
    <row r="213" spans="1:22" ht="15.75" customHeight="1">
      <c r="A213" s="1">
        <v>3</v>
      </c>
      <c r="B213" s="3">
        <v>383</v>
      </c>
      <c r="C213" s="2">
        <v>2</v>
      </c>
      <c r="D213" s="1" t="s">
        <v>4</v>
      </c>
      <c r="E213" s="32">
        <v>22.32</v>
      </c>
      <c r="F213" s="32">
        <v>5.53</v>
      </c>
      <c r="G213" s="32">
        <v>-1.69</v>
      </c>
      <c r="H213" s="2">
        <v>47</v>
      </c>
      <c r="K213" s="1">
        <v>50</v>
      </c>
      <c r="L213" s="1">
        <v>7.5</v>
      </c>
      <c r="M213" s="1">
        <v>15</v>
      </c>
      <c r="N213" s="1">
        <v>8.2</v>
      </c>
      <c r="O213" s="1">
        <v>-2.6</v>
      </c>
      <c r="Q213" s="23">
        <f t="shared" si="4"/>
        <v>5.3999999999999995</v>
      </c>
      <c r="V213" s="1">
        <v>11</v>
      </c>
    </row>
    <row r="214" spans="1:22" ht="15.75" customHeight="1">
      <c r="A214" s="1">
        <v>3</v>
      </c>
      <c r="B214" s="3">
        <v>402</v>
      </c>
      <c r="C214" s="2">
        <v>2</v>
      </c>
      <c r="D214" s="1" t="s">
        <v>4</v>
      </c>
      <c r="E214" s="32">
        <v>29.56</v>
      </c>
      <c r="F214" s="32">
        <v>5.61</v>
      </c>
      <c r="G214" s="32">
        <v>-2.25</v>
      </c>
      <c r="H214" s="2">
        <v>78</v>
      </c>
      <c r="K214" s="1">
        <v>84</v>
      </c>
      <c r="L214" s="1">
        <v>10</v>
      </c>
      <c r="M214" s="1">
        <v>20</v>
      </c>
      <c r="N214" s="1">
        <v>13.2</v>
      </c>
      <c r="O214" s="1">
        <v>-3.8</v>
      </c>
      <c r="Q214" s="23">
        <f t="shared" si="4"/>
        <v>8.5</v>
      </c>
      <c r="V214" s="1">
        <v>11</v>
      </c>
    </row>
    <row r="215" spans="1:22" ht="15.75" customHeight="1">
      <c r="A215" s="1">
        <v>3</v>
      </c>
      <c r="B215" s="3">
        <v>395</v>
      </c>
      <c r="C215" s="2">
        <v>2</v>
      </c>
      <c r="D215" s="1" t="s">
        <v>4</v>
      </c>
      <c r="E215" s="32">
        <v>26.39</v>
      </c>
      <c r="F215" s="32">
        <v>5.74</v>
      </c>
      <c r="G215" s="32">
        <v>-1.8</v>
      </c>
      <c r="H215" s="2">
        <v>263</v>
      </c>
      <c r="K215" s="1">
        <v>279</v>
      </c>
      <c r="L215" s="1">
        <v>1</v>
      </c>
      <c r="M215" s="1">
        <v>1</v>
      </c>
      <c r="N215" s="1">
        <v>22</v>
      </c>
      <c r="O215" s="1">
        <v>0.6</v>
      </c>
      <c r="Q215" s="23">
        <f t="shared" si="4"/>
        <v>21.4</v>
      </c>
      <c r="R215" s="23">
        <v>5.5</v>
      </c>
      <c r="S215" s="23">
        <v>4.9</v>
      </c>
      <c r="T215" s="23">
        <v>4.8</v>
      </c>
      <c r="V215" s="1">
        <v>11</v>
      </c>
    </row>
    <row r="216" spans="1:22" ht="15.75" customHeight="1">
      <c r="A216" s="1">
        <v>3</v>
      </c>
      <c r="B216" s="3">
        <v>394</v>
      </c>
      <c r="C216" s="2">
        <v>2</v>
      </c>
      <c r="D216" s="1" t="s">
        <v>4</v>
      </c>
      <c r="E216" s="32">
        <v>24.53</v>
      </c>
      <c r="F216" s="32">
        <v>6.91</v>
      </c>
      <c r="G216" s="32">
        <v>-1.94</v>
      </c>
      <c r="H216" s="2">
        <v>137</v>
      </c>
      <c r="K216" s="1">
        <v>144</v>
      </c>
      <c r="L216" s="1">
        <v>1</v>
      </c>
      <c r="M216" s="1">
        <v>1</v>
      </c>
      <c r="N216" s="1">
        <v>17</v>
      </c>
      <c r="O216" s="1">
        <v>-1</v>
      </c>
      <c r="P216" s="1">
        <v>1.3</v>
      </c>
      <c r="Q216" s="23">
        <f t="shared" si="4"/>
        <v>19.3</v>
      </c>
      <c r="V216" s="1">
        <v>11</v>
      </c>
    </row>
    <row r="217" spans="1:22" ht="15.75" customHeight="1">
      <c r="A217" s="1">
        <v>3</v>
      </c>
      <c r="B217" s="3">
        <v>385</v>
      </c>
      <c r="C217" s="2">
        <v>2</v>
      </c>
      <c r="D217" s="1" t="s">
        <v>4</v>
      </c>
      <c r="E217" s="32">
        <v>21.65</v>
      </c>
      <c r="F217" s="32">
        <v>7.04</v>
      </c>
      <c r="G217" s="32">
        <v>-1.85</v>
      </c>
      <c r="H217" s="2">
        <v>44</v>
      </c>
      <c r="K217" s="1">
        <v>47</v>
      </c>
      <c r="L217" s="1">
        <v>5</v>
      </c>
      <c r="M217" s="1">
        <v>20</v>
      </c>
      <c r="N217" s="1">
        <v>10.1</v>
      </c>
      <c r="O217" s="1">
        <v>-5.75</v>
      </c>
      <c r="Q217" s="23">
        <f t="shared" si="4"/>
        <v>3.9625</v>
      </c>
      <c r="V217" s="1">
        <v>11</v>
      </c>
    </row>
    <row r="218" spans="1:22" ht="15.75" customHeight="1">
      <c r="A218" s="1">
        <v>3</v>
      </c>
      <c r="B218" s="3">
        <v>393</v>
      </c>
      <c r="C218" s="2">
        <v>2</v>
      </c>
      <c r="D218" s="1" t="s">
        <v>4</v>
      </c>
      <c r="E218" s="32">
        <v>23.49</v>
      </c>
      <c r="F218" s="32">
        <v>7.79</v>
      </c>
      <c r="G218" s="32">
        <v>-1.96</v>
      </c>
      <c r="H218" s="2">
        <v>162</v>
      </c>
      <c r="K218" s="1">
        <v>173</v>
      </c>
      <c r="L218" s="1">
        <v>1</v>
      </c>
      <c r="M218" s="1">
        <v>1</v>
      </c>
      <c r="N218" s="1">
        <v>16.25</v>
      </c>
      <c r="O218" s="1">
        <v>-0.5</v>
      </c>
      <c r="P218" s="1">
        <v>1.3</v>
      </c>
      <c r="Q218" s="23">
        <f t="shared" si="4"/>
        <v>18.05</v>
      </c>
      <c r="V218" s="1">
        <v>11</v>
      </c>
    </row>
    <row r="219" spans="1:22" ht="15.75" customHeight="1">
      <c r="A219" s="1">
        <v>3</v>
      </c>
      <c r="B219" s="3">
        <v>387</v>
      </c>
      <c r="C219" s="2">
        <v>2</v>
      </c>
      <c r="D219" s="1" t="s">
        <v>4</v>
      </c>
      <c r="E219" s="32">
        <v>20.75</v>
      </c>
      <c r="F219" s="32">
        <v>7.82</v>
      </c>
      <c r="G219" s="32">
        <v>-1.79</v>
      </c>
      <c r="H219" s="2">
        <v>33</v>
      </c>
      <c r="K219" s="1">
        <v>36</v>
      </c>
      <c r="L219" s="1">
        <v>5</v>
      </c>
      <c r="M219" s="1">
        <v>20</v>
      </c>
      <c r="N219" s="1">
        <v>6</v>
      </c>
      <c r="O219" s="1">
        <v>-6</v>
      </c>
      <c r="Q219" s="23">
        <f t="shared" si="4"/>
        <v>3</v>
      </c>
      <c r="V219" s="1">
        <v>11</v>
      </c>
    </row>
    <row r="220" spans="1:22" ht="15.75" customHeight="1">
      <c r="A220" s="1">
        <v>3</v>
      </c>
      <c r="B220" s="3">
        <v>392</v>
      </c>
      <c r="C220" s="2">
        <v>2</v>
      </c>
      <c r="D220" s="1" t="s">
        <v>4</v>
      </c>
      <c r="E220" s="32">
        <v>24.1</v>
      </c>
      <c r="F220" s="32">
        <v>8.71</v>
      </c>
      <c r="G220" s="32">
        <v>-2.04</v>
      </c>
      <c r="H220" s="2">
        <v>200</v>
      </c>
      <c r="K220" s="1">
        <v>207</v>
      </c>
      <c r="L220" s="1">
        <v>18.4</v>
      </c>
      <c r="M220" s="1">
        <v>20</v>
      </c>
      <c r="N220" s="1">
        <v>17.5</v>
      </c>
      <c r="O220" s="1">
        <v>-1.75</v>
      </c>
      <c r="P220" s="1">
        <v>1.3</v>
      </c>
      <c r="Q220" s="23">
        <f t="shared" si="4"/>
        <v>19.009999999999998</v>
      </c>
      <c r="V220" s="1">
        <v>11</v>
      </c>
    </row>
    <row r="221" spans="1:22" ht="15.75" customHeight="1">
      <c r="A221" s="1">
        <v>3</v>
      </c>
      <c r="B221" s="3">
        <v>391</v>
      </c>
      <c r="C221" s="2">
        <v>2</v>
      </c>
      <c r="D221" s="1" t="s">
        <v>4</v>
      </c>
      <c r="E221" s="32">
        <v>24.78</v>
      </c>
      <c r="F221" s="32">
        <v>9.01</v>
      </c>
      <c r="G221" s="32">
        <v>-2.04</v>
      </c>
      <c r="H221" s="2">
        <v>237</v>
      </c>
      <c r="K221" s="1">
        <v>251</v>
      </c>
      <c r="L221" s="1">
        <v>16.4</v>
      </c>
      <c r="M221" s="1">
        <v>20</v>
      </c>
      <c r="N221" s="1">
        <v>25.5</v>
      </c>
      <c r="O221" s="1">
        <v>-0.4</v>
      </c>
      <c r="Q221" s="23">
        <f t="shared" si="4"/>
        <v>21.238</v>
      </c>
      <c r="V221" s="1">
        <v>11</v>
      </c>
    </row>
    <row r="222" spans="1:22" ht="15.75" customHeight="1">
      <c r="A222" s="1">
        <v>3</v>
      </c>
      <c r="B222" s="3">
        <v>2</v>
      </c>
      <c r="C222" s="2">
        <v>2</v>
      </c>
      <c r="D222" s="1" t="s">
        <v>4</v>
      </c>
      <c r="E222" s="32">
        <v>27.6</v>
      </c>
      <c r="F222" s="32">
        <v>10.27</v>
      </c>
      <c r="G222" s="32">
        <v>-2.39</v>
      </c>
      <c r="H222" s="2">
        <v>158</v>
      </c>
      <c r="K222" s="1">
        <v>167</v>
      </c>
      <c r="L222" s="1">
        <v>17.7</v>
      </c>
      <c r="M222" s="1">
        <v>20</v>
      </c>
      <c r="N222" s="1">
        <v>19</v>
      </c>
      <c r="O222" s="1">
        <v>1</v>
      </c>
      <c r="P222" s="1">
        <v>1.3</v>
      </c>
      <c r="Q222" s="23">
        <f t="shared" si="4"/>
        <v>17.23</v>
      </c>
      <c r="V222" s="1">
        <v>11</v>
      </c>
    </row>
    <row r="223" spans="1:22" ht="15.75" customHeight="1">
      <c r="A223" s="1">
        <v>3</v>
      </c>
      <c r="B223" s="3">
        <v>1</v>
      </c>
      <c r="C223" s="2">
        <v>2</v>
      </c>
      <c r="D223" s="1" t="s">
        <v>4</v>
      </c>
      <c r="E223" s="32">
        <v>29.32</v>
      </c>
      <c r="F223" s="32">
        <v>10.47</v>
      </c>
      <c r="G223" s="32">
        <v>-2.51</v>
      </c>
      <c r="H223" s="2">
        <v>56</v>
      </c>
      <c r="K223" s="1">
        <v>59</v>
      </c>
      <c r="L223" s="1">
        <v>7.5</v>
      </c>
      <c r="M223" s="1">
        <v>15</v>
      </c>
      <c r="N223" s="1">
        <v>14.75</v>
      </c>
      <c r="O223" s="1">
        <v>1.25</v>
      </c>
      <c r="P223" s="1">
        <v>1.3</v>
      </c>
      <c r="Q223" s="23">
        <f t="shared" si="4"/>
        <v>8.05</v>
      </c>
      <c r="V223" s="1">
        <v>11</v>
      </c>
    </row>
    <row r="224" spans="1:22" ht="15.75" customHeight="1">
      <c r="A224" s="1">
        <v>3</v>
      </c>
      <c r="B224" s="3">
        <v>389</v>
      </c>
      <c r="C224" s="2">
        <v>2</v>
      </c>
      <c r="D224" s="1" t="s">
        <v>4</v>
      </c>
      <c r="E224" s="32">
        <v>20.84</v>
      </c>
      <c r="F224" s="32">
        <v>11.83</v>
      </c>
      <c r="G224" s="32">
        <v>-1.89</v>
      </c>
      <c r="H224" s="2">
        <v>260</v>
      </c>
      <c r="I224" s="1">
        <v>21</v>
      </c>
      <c r="J224" s="1">
        <v>19</v>
      </c>
      <c r="K224" s="1">
        <v>274</v>
      </c>
      <c r="L224" s="1">
        <v>1</v>
      </c>
      <c r="M224" s="1">
        <v>1</v>
      </c>
      <c r="N224" s="1">
        <v>17.75</v>
      </c>
      <c r="O224" s="1">
        <v>-2.3</v>
      </c>
      <c r="Q224" s="23">
        <f t="shared" si="4"/>
        <v>20.05</v>
      </c>
      <c r="V224" s="1">
        <v>11</v>
      </c>
    </row>
    <row r="225" spans="1:22" ht="15.75" customHeight="1">
      <c r="A225" s="1">
        <v>3</v>
      </c>
      <c r="B225" s="3">
        <v>4</v>
      </c>
      <c r="C225" s="2">
        <v>2</v>
      </c>
      <c r="D225" s="1" t="s">
        <v>4</v>
      </c>
      <c r="E225" s="32">
        <v>26.23</v>
      </c>
      <c r="F225" s="32">
        <v>12.13</v>
      </c>
      <c r="G225" s="32">
        <v>-2.32</v>
      </c>
      <c r="H225" s="2">
        <v>181</v>
      </c>
      <c r="K225" s="1">
        <v>186</v>
      </c>
      <c r="L225" s="1">
        <v>1</v>
      </c>
      <c r="M225" s="1">
        <v>1</v>
      </c>
      <c r="N225" s="1">
        <v>18.2</v>
      </c>
      <c r="O225" s="1">
        <v>0.4</v>
      </c>
      <c r="P225" s="1">
        <v>1.3</v>
      </c>
      <c r="Q225" s="23">
        <f t="shared" si="4"/>
        <v>19.1</v>
      </c>
      <c r="U225" s="1" t="s">
        <v>21</v>
      </c>
      <c r="V225" s="1">
        <v>11</v>
      </c>
    </row>
    <row r="226" spans="1:22" ht="15.75" customHeight="1">
      <c r="A226" s="1">
        <v>3</v>
      </c>
      <c r="B226" s="3">
        <v>5</v>
      </c>
      <c r="C226" s="2">
        <v>2</v>
      </c>
      <c r="D226" s="1" t="s">
        <v>4</v>
      </c>
      <c r="E226" s="32">
        <v>25.57</v>
      </c>
      <c r="F226" s="32">
        <v>12.58</v>
      </c>
      <c r="G226" s="32">
        <v>-2.21</v>
      </c>
      <c r="H226" s="2">
        <v>128</v>
      </c>
      <c r="K226" s="1">
        <v>130</v>
      </c>
      <c r="L226" s="1">
        <v>1</v>
      </c>
      <c r="M226" s="1">
        <v>1</v>
      </c>
      <c r="N226" s="1">
        <v>12</v>
      </c>
      <c r="O226" s="1">
        <v>-2</v>
      </c>
      <c r="Q226" s="23">
        <f t="shared" si="4"/>
        <v>14</v>
      </c>
      <c r="V226" s="1">
        <v>11</v>
      </c>
    </row>
    <row r="227" spans="1:22" ht="15.75" customHeight="1">
      <c r="A227" s="1">
        <v>3</v>
      </c>
      <c r="B227" s="3">
        <v>3</v>
      </c>
      <c r="C227" s="2">
        <v>2</v>
      </c>
      <c r="D227" s="1" t="s">
        <v>4</v>
      </c>
      <c r="E227" s="32">
        <v>28.77</v>
      </c>
      <c r="F227" s="32">
        <v>12.75</v>
      </c>
      <c r="G227" s="32">
        <v>-2.51</v>
      </c>
      <c r="H227" s="2">
        <v>196</v>
      </c>
      <c r="K227" s="1">
        <v>213</v>
      </c>
      <c r="L227" s="1">
        <v>1</v>
      </c>
      <c r="M227" s="1">
        <v>1</v>
      </c>
      <c r="N227" s="1">
        <v>19.75</v>
      </c>
      <c r="O227" s="1">
        <v>0</v>
      </c>
      <c r="Q227" s="23">
        <f t="shared" si="4"/>
        <v>19.75</v>
      </c>
      <c r="V227" s="1">
        <v>11</v>
      </c>
    </row>
    <row r="228" spans="1:22" ht="15.75" customHeight="1">
      <c r="A228" s="1">
        <v>3</v>
      </c>
      <c r="B228" s="3">
        <v>61</v>
      </c>
      <c r="C228" s="2">
        <v>2</v>
      </c>
      <c r="D228" s="1" t="s">
        <v>4</v>
      </c>
      <c r="E228" s="32">
        <v>22.03</v>
      </c>
      <c r="F228" s="32">
        <v>12.95</v>
      </c>
      <c r="G228" s="32">
        <v>-2.16</v>
      </c>
      <c r="H228" s="2">
        <v>190</v>
      </c>
      <c r="K228" s="1">
        <v>199</v>
      </c>
      <c r="L228" s="1">
        <v>1</v>
      </c>
      <c r="M228" s="1">
        <v>1</v>
      </c>
      <c r="N228" s="1">
        <v>17.5</v>
      </c>
      <c r="O228" s="1">
        <v>-1</v>
      </c>
      <c r="P228" s="1">
        <v>1.3</v>
      </c>
      <c r="Q228" s="23">
        <f t="shared" si="4"/>
        <v>19.8</v>
      </c>
      <c r="V228" s="1">
        <v>11</v>
      </c>
    </row>
    <row r="229" spans="1:22" ht="15.75" customHeight="1">
      <c r="A229" s="1">
        <v>3</v>
      </c>
      <c r="B229" s="3">
        <v>6</v>
      </c>
      <c r="C229" s="2">
        <v>2</v>
      </c>
      <c r="D229" s="1" t="s">
        <v>4</v>
      </c>
      <c r="E229" s="32">
        <v>25.81</v>
      </c>
      <c r="F229" s="32">
        <v>13.14</v>
      </c>
      <c r="G229" s="32">
        <v>-2.38</v>
      </c>
      <c r="H229" s="2">
        <v>166</v>
      </c>
      <c r="K229" s="1">
        <v>169</v>
      </c>
      <c r="L229" s="1">
        <v>12.2</v>
      </c>
      <c r="M229" s="1">
        <v>20</v>
      </c>
      <c r="N229" s="1">
        <v>29</v>
      </c>
      <c r="O229" s="1">
        <v>1</v>
      </c>
      <c r="Q229" s="23">
        <f t="shared" si="4"/>
        <v>17.080000000000002</v>
      </c>
      <c r="V229" s="1">
        <v>11</v>
      </c>
    </row>
    <row r="230" spans="1:22" ht="15.75" customHeight="1">
      <c r="A230" s="1">
        <v>3</v>
      </c>
      <c r="B230" s="3">
        <v>60</v>
      </c>
      <c r="C230" s="2">
        <v>2</v>
      </c>
      <c r="D230" s="1" t="s">
        <v>4</v>
      </c>
      <c r="E230" s="32">
        <v>21.9</v>
      </c>
      <c r="F230" s="32">
        <v>14.81</v>
      </c>
      <c r="G230" s="32">
        <v>-2.16</v>
      </c>
      <c r="H230" s="2">
        <v>171</v>
      </c>
      <c r="K230" s="1">
        <v>179</v>
      </c>
      <c r="L230" s="1">
        <v>1</v>
      </c>
      <c r="M230" s="1">
        <v>1</v>
      </c>
      <c r="N230" s="1">
        <v>16.2</v>
      </c>
      <c r="O230" s="1">
        <v>-3</v>
      </c>
      <c r="Q230" s="23">
        <f t="shared" si="4"/>
        <v>19.2</v>
      </c>
      <c r="V230" s="1">
        <v>11</v>
      </c>
    </row>
    <row r="231" spans="1:22" ht="15.75" customHeight="1">
      <c r="A231" s="1">
        <v>3</v>
      </c>
      <c r="B231" s="3">
        <v>57</v>
      </c>
      <c r="C231" s="2">
        <v>2</v>
      </c>
      <c r="D231" s="1" t="s">
        <v>4</v>
      </c>
      <c r="E231" s="32">
        <v>22.77</v>
      </c>
      <c r="F231" s="32">
        <v>14.99</v>
      </c>
      <c r="G231" s="32">
        <v>-2.29</v>
      </c>
      <c r="H231" s="2">
        <v>112</v>
      </c>
      <c r="K231" s="1">
        <v>114</v>
      </c>
      <c r="L231" s="1">
        <v>1</v>
      </c>
      <c r="M231" s="1">
        <v>1</v>
      </c>
      <c r="N231" s="1">
        <v>13.5</v>
      </c>
      <c r="O231" s="1">
        <v>-0.5</v>
      </c>
      <c r="Q231" s="23">
        <f t="shared" si="4"/>
        <v>14</v>
      </c>
      <c r="V231" s="1">
        <v>11</v>
      </c>
    </row>
    <row r="232" spans="1:22" ht="15.75" customHeight="1">
      <c r="A232" s="1">
        <v>3</v>
      </c>
      <c r="B232" s="3">
        <v>8</v>
      </c>
      <c r="C232" s="2">
        <v>2</v>
      </c>
      <c r="D232" s="1" t="s">
        <v>4</v>
      </c>
      <c r="E232" s="32">
        <v>27.9</v>
      </c>
      <c r="F232" s="32">
        <v>15.1</v>
      </c>
      <c r="G232" s="32">
        <v>-2.73</v>
      </c>
      <c r="H232" s="2">
        <v>207</v>
      </c>
      <c r="K232" s="1">
        <v>218</v>
      </c>
      <c r="L232" s="1">
        <v>1</v>
      </c>
      <c r="M232" s="1">
        <v>1</v>
      </c>
      <c r="N232" s="1">
        <v>21</v>
      </c>
      <c r="O232" s="1">
        <v>0.4</v>
      </c>
      <c r="Q232" s="23">
        <f t="shared" si="4"/>
        <v>20.6</v>
      </c>
      <c r="V232" s="1">
        <v>11</v>
      </c>
    </row>
    <row r="233" spans="1:22" ht="15.75" customHeight="1">
      <c r="A233" s="1">
        <v>3</v>
      </c>
      <c r="B233" s="3">
        <v>9</v>
      </c>
      <c r="C233" s="2">
        <v>2</v>
      </c>
      <c r="D233" s="1" t="s">
        <v>4</v>
      </c>
      <c r="E233" s="32">
        <v>29.22</v>
      </c>
      <c r="F233" s="32">
        <v>15.12</v>
      </c>
      <c r="G233" s="32">
        <v>-3.03</v>
      </c>
      <c r="H233" s="2">
        <v>132</v>
      </c>
      <c r="K233" s="1">
        <v>136</v>
      </c>
      <c r="L233" s="1">
        <v>1</v>
      </c>
      <c r="M233" s="1">
        <v>1</v>
      </c>
      <c r="N233" s="1">
        <v>15</v>
      </c>
      <c r="O233" s="1">
        <v>-1</v>
      </c>
      <c r="Q233" s="23">
        <f t="shared" si="4"/>
        <v>16</v>
      </c>
      <c r="V233" s="1">
        <v>11</v>
      </c>
    </row>
    <row r="234" spans="1:22" ht="15.75" customHeight="1">
      <c r="A234" s="1">
        <v>3</v>
      </c>
      <c r="B234" s="3">
        <v>56</v>
      </c>
      <c r="C234" s="2">
        <v>2</v>
      </c>
      <c r="D234" s="1" t="s">
        <v>4</v>
      </c>
      <c r="E234" s="32">
        <v>25.85</v>
      </c>
      <c r="F234" s="32">
        <v>15.15</v>
      </c>
      <c r="G234" s="32">
        <v>-2.56</v>
      </c>
      <c r="H234" s="2">
        <v>192</v>
      </c>
      <c r="K234" s="1">
        <v>210</v>
      </c>
      <c r="L234" s="1">
        <v>1</v>
      </c>
      <c r="M234" s="1">
        <v>1</v>
      </c>
      <c r="N234" s="1">
        <v>20.9</v>
      </c>
      <c r="O234" s="1">
        <v>0.6</v>
      </c>
      <c r="Q234" s="23">
        <f t="shared" si="4"/>
        <v>20.299999999999997</v>
      </c>
      <c r="V234" s="1">
        <v>11</v>
      </c>
    </row>
    <row r="235" spans="1:22" ht="15.75" customHeight="1">
      <c r="A235" s="1">
        <v>3</v>
      </c>
      <c r="B235" s="3">
        <v>59</v>
      </c>
      <c r="C235" s="2">
        <v>2</v>
      </c>
      <c r="D235" s="1" t="s">
        <v>4</v>
      </c>
      <c r="E235" s="32">
        <v>21.56</v>
      </c>
      <c r="F235" s="32">
        <v>15.96</v>
      </c>
      <c r="G235" s="32">
        <v>-2.17</v>
      </c>
      <c r="H235" s="2">
        <v>95</v>
      </c>
      <c r="K235" s="1">
        <v>96</v>
      </c>
      <c r="L235" s="1">
        <v>1</v>
      </c>
      <c r="M235" s="1">
        <v>1</v>
      </c>
      <c r="N235" s="1">
        <v>13.6</v>
      </c>
      <c r="O235" s="1">
        <v>0.5</v>
      </c>
      <c r="Q235" s="23">
        <f t="shared" si="4"/>
        <v>13.1</v>
      </c>
      <c r="V235" s="1">
        <v>11</v>
      </c>
    </row>
    <row r="236" spans="1:22" ht="15.75" customHeight="1">
      <c r="A236" s="1">
        <v>3</v>
      </c>
      <c r="B236" s="3">
        <v>10</v>
      </c>
      <c r="C236" s="2">
        <v>2</v>
      </c>
      <c r="D236" s="1" t="s">
        <v>4</v>
      </c>
      <c r="E236" s="32">
        <v>29.76</v>
      </c>
      <c r="F236" s="32">
        <v>16.41</v>
      </c>
      <c r="G236" s="32">
        <v>-3.51</v>
      </c>
      <c r="H236" s="2">
        <v>53</v>
      </c>
      <c r="J236" s="1">
        <v>6.2</v>
      </c>
      <c r="K236" s="1">
        <v>53</v>
      </c>
      <c r="L236" s="1">
        <v>7.5</v>
      </c>
      <c r="M236" s="1">
        <v>15</v>
      </c>
      <c r="N236" s="1">
        <v>10.6</v>
      </c>
      <c r="O236" s="1">
        <v>-1.5</v>
      </c>
      <c r="Q236" s="23">
        <f t="shared" si="4"/>
        <v>6.05</v>
      </c>
      <c r="V236" s="1">
        <v>11</v>
      </c>
    </row>
    <row r="237" spans="1:22" ht="15.75" customHeight="1">
      <c r="A237" s="1">
        <v>3</v>
      </c>
      <c r="B237" s="3">
        <v>55</v>
      </c>
      <c r="C237" s="2">
        <v>2</v>
      </c>
      <c r="D237" s="1" t="s">
        <v>4</v>
      </c>
      <c r="E237" s="32">
        <v>26.58</v>
      </c>
      <c r="F237" s="32">
        <v>17.11</v>
      </c>
      <c r="G237" s="32">
        <v>-3.08</v>
      </c>
      <c r="H237" s="2">
        <v>212</v>
      </c>
      <c r="K237" s="1">
        <v>223</v>
      </c>
      <c r="L237" s="1">
        <v>1</v>
      </c>
      <c r="M237" s="1">
        <v>1</v>
      </c>
      <c r="N237" s="1">
        <v>21.5</v>
      </c>
      <c r="O237" s="1">
        <v>0.5</v>
      </c>
      <c r="Q237" s="23">
        <f t="shared" si="4"/>
        <v>21</v>
      </c>
      <c r="V237" s="1">
        <v>11</v>
      </c>
    </row>
    <row r="238" spans="1:22" ht="15.75" customHeight="1">
      <c r="A238" s="1">
        <v>3</v>
      </c>
      <c r="B238" s="3">
        <v>58</v>
      </c>
      <c r="C238" s="2">
        <v>2</v>
      </c>
      <c r="D238" s="1" t="s">
        <v>4</v>
      </c>
      <c r="E238" s="32">
        <v>21.49</v>
      </c>
      <c r="F238" s="32">
        <v>17.4</v>
      </c>
      <c r="G238" s="32">
        <v>-2.49</v>
      </c>
      <c r="H238" s="2">
        <v>141</v>
      </c>
      <c r="K238" s="1">
        <v>146</v>
      </c>
      <c r="L238" s="1">
        <v>1</v>
      </c>
      <c r="M238" s="1">
        <v>1</v>
      </c>
      <c r="N238" s="1">
        <v>19</v>
      </c>
      <c r="O238" s="1">
        <v>0.25</v>
      </c>
      <c r="Q238" s="23">
        <f t="shared" si="4"/>
        <v>18.75</v>
      </c>
      <c r="U238" s="1" t="s">
        <v>21</v>
      </c>
      <c r="V238" s="1">
        <v>11</v>
      </c>
    </row>
    <row r="239" spans="1:22" ht="15.75" customHeight="1">
      <c r="A239" s="1">
        <v>3</v>
      </c>
      <c r="B239" s="3">
        <v>13</v>
      </c>
      <c r="C239" s="2">
        <v>2</v>
      </c>
      <c r="D239" s="1" t="s">
        <v>4</v>
      </c>
      <c r="E239" s="32">
        <v>29.32</v>
      </c>
      <c r="F239" s="32">
        <v>18.51</v>
      </c>
      <c r="G239" s="32">
        <v>-3.76</v>
      </c>
      <c r="H239" s="2">
        <v>86</v>
      </c>
      <c r="K239" s="1">
        <v>88</v>
      </c>
      <c r="L239" s="1">
        <v>10</v>
      </c>
      <c r="M239" s="1">
        <v>20</v>
      </c>
      <c r="N239" s="1">
        <v>17.2</v>
      </c>
      <c r="O239" s="1">
        <v>-2</v>
      </c>
      <c r="Q239" s="23">
        <f t="shared" si="4"/>
        <v>9.6</v>
      </c>
      <c r="V239" s="1">
        <v>11</v>
      </c>
    </row>
    <row r="240" spans="1:22" ht="15.75" customHeight="1">
      <c r="A240" s="1">
        <v>3</v>
      </c>
      <c r="B240" s="3">
        <v>54</v>
      </c>
      <c r="C240" s="2">
        <v>2</v>
      </c>
      <c r="D240" s="1" t="s">
        <v>4</v>
      </c>
      <c r="E240" s="32">
        <v>26.21</v>
      </c>
      <c r="F240" s="32">
        <v>18.62</v>
      </c>
      <c r="G240" s="32">
        <v>-3.59</v>
      </c>
      <c r="H240" s="2">
        <v>237</v>
      </c>
      <c r="K240" s="1">
        <v>249</v>
      </c>
      <c r="L240" s="1">
        <v>1</v>
      </c>
      <c r="M240" s="1">
        <v>1</v>
      </c>
      <c r="N240" s="1">
        <v>22.5</v>
      </c>
      <c r="O240" s="1">
        <v>-0.1</v>
      </c>
      <c r="Q240" s="23">
        <f t="shared" si="4"/>
        <v>22.6</v>
      </c>
      <c r="V240" s="1">
        <v>11</v>
      </c>
    </row>
    <row r="241" spans="1:22" ht="15.75" customHeight="1">
      <c r="A241" s="1">
        <v>3</v>
      </c>
      <c r="B241" s="3">
        <v>53</v>
      </c>
      <c r="C241" s="2">
        <v>2</v>
      </c>
      <c r="D241" s="1" t="s">
        <v>4</v>
      </c>
      <c r="E241" s="32">
        <v>23.57</v>
      </c>
      <c r="F241" s="32">
        <v>19.83</v>
      </c>
      <c r="G241" s="32">
        <v>-3.63</v>
      </c>
      <c r="H241" s="2">
        <v>102</v>
      </c>
      <c r="K241" s="1">
        <v>103</v>
      </c>
      <c r="L241" s="1">
        <v>1</v>
      </c>
      <c r="M241" s="1">
        <v>1</v>
      </c>
      <c r="N241" s="1">
        <v>11.9</v>
      </c>
      <c r="O241" s="1">
        <v>-0.6</v>
      </c>
      <c r="Q241" s="23">
        <f t="shared" si="4"/>
        <v>12.5</v>
      </c>
      <c r="V241" s="1">
        <v>11</v>
      </c>
    </row>
    <row r="242" spans="1:22" ht="15.75" customHeight="1">
      <c r="A242" s="1">
        <v>3</v>
      </c>
      <c r="B242" s="3">
        <v>15</v>
      </c>
      <c r="C242" s="2">
        <v>2</v>
      </c>
      <c r="D242" s="1" t="s">
        <v>4</v>
      </c>
      <c r="E242" s="32">
        <v>29.88</v>
      </c>
      <c r="F242" s="32">
        <v>20.4</v>
      </c>
      <c r="G242" s="32">
        <v>-4.08</v>
      </c>
      <c r="H242" s="2">
        <v>200</v>
      </c>
      <c r="K242" s="1">
        <v>212</v>
      </c>
      <c r="L242" s="1">
        <v>1</v>
      </c>
      <c r="M242" s="1">
        <v>1</v>
      </c>
      <c r="N242" s="1">
        <v>20</v>
      </c>
      <c r="O242" s="1">
        <v>0.9</v>
      </c>
      <c r="P242" s="1">
        <v>1.3</v>
      </c>
      <c r="Q242" s="23">
        <f t="shared" si="4"/>
        <v>20.400000000000002</v>
      </c>
      <c r="R242" s="23">
        <v>8</v>
      </c>
      <c r="S242" s="23">
        <v>3.75</v>
      </c>
      <c r="T242" s="23">
        <v>3</v>
      </c>
      <c r="V242" s="1">
        <v>11</v>
      </c>
    </row>
    <row r="243" spans="1:22" ht="15.75" customHeight="1">
      <c r="A243" s="1">
        <v>3</v>
      </c>
      <c r="B243" s="3">
        <v>14</v>
      </c>
      <c r="C243" s="2">
        <v>2</v>
      </c>
      <c r="D243" s="1" t="s">
        <v>4</v>
      </c>
      <c r="E243" s="32">
        <v>28.19</v>
      </c>
      <c r="F243" s="32">
        <v>20.45</v>
      </c>
      <c r="G243" s="32">
        <v>-3.97</v>
      </c>
      <c r="H243" s="2">
        <v>98</v>
      </c>
      <c r="K243" s="1">
        <v>100</v>
      </c>
      <c r="L243" s="1">
        <v>1</v>
      </c>
      <c r="M243" s="1">
        <v>1</v>
      </c>
      <c r="N243" s="1">
        <v>11.5</v>
      </c>
      <c r="O243" s="1">
        <v>-0.8</v>
      </c>
      <c r="P243" s="1">
        <v>1.3</v>
      </c>
      <c r="Q243" s="23">
        <f t="shared" si="4"/>
        <v>13.600000000000001</v>
      </c>
      <c r="V243" s="1">
        <v>11</v>
      </c>
    </row>
    <row r="244" spans="1:22" ht="15.75" customHeight="1">
      <c r="A244" s="1">
        <v>3</v>
      </c>
      <c r="B244" s="3">
        <v>68</v>
      </c>
      <c r="C244" s="2">
        <v>2</v>
      </c>
      <c r="D244" s="1" t="s">
        <v>4</v>
      </c>
      <c r="E244" s="32">
        <v>20.48</v>
      </c>
      <c r="F244" s="32">
        <v>20.6</v>
      </c>
      <c r="G244" s="32">
        <v>-3.35</v>
      </c>
      <c r="H244" s="2">
        <v>255</v>
      </c>
      <c r="K244" s="1">
        <v>263</v>
      </c>
      <c r="L244" s="1">
        <v>1</v>
      </c>
      <c r="M244" s="1">
        <v>1</v>
      </c>
      <c r="N244" s="1">
        <v>21.2</v>
      </c>
      <c r="O244" s="1">
        <v>-0.5</v>
      </c>
      <c r="Q244" s="23">
        <f t="shared" si="4"/>
        <v>21.7</v>
      </c>
      <c r="V244" s="1">
        <v>11</v>
      </c>
    </row>
    <row r="245" spans="1:22" ht="15.75" customHeight="1">
      <c r="A245" s="1">
        <v>3</v>
      </c>
      <c r="B245" s="3">
        <v>52</v>
      </c>
      <c r="C245" s="2">
        <v>2</v>
      </c>
      <c r="D245" s="1" t="s">
        <v>4</v>
      </c>
      <c r="E245" s="32">
        <v>23.46</v>
      </c>
      <c r="F245" s="32">
        <v>21.88</v>
      </c>
      <c r="G245" s="32">
        <v>-3.57</v>
      </c>
      <c r="H245" s="2">
        <v>95</v>
      </c>
      <c r="K245" s="1">
        <v>96</v>
      </c>
      <c r="L245" s="1">
        <v>1</v>
      </c>
      <c r="M245" s="1">
        <v>1</v>
      </c>
      <c r="N245" s="1">
        <v>8.25</v>
      </c>
      <c r="O245" s="1">
        <v>-2.6</v>
      </c>
      <c r="Q245" s="23">
        <f t="shared" si="4"/>
        <v>10.85</v>
      </c>
      <c r="V245" s="1">
        <v>11</v>
      </c>
    </row>
    <row r="246" spans="1:22" ht="15.75" customHeight="1">
      <c r="A246" s="1">
        <v>3</v>
      </c>
      <c r="B246" s="3">
        <v>49</v>
      </c>
      <c r="C246" s="2">
        <v>2</v>
      </c>
      <c r="D246" s="1" t="s">
        <v>4</v>
      </c>
      <c r="E246" s="32">
        <v>26.41</v>
      </c>
      <c r="F246" s="32">
        <v>22.05</v>
      </c>
      <c r="G246" s="32">
        <v>-3.71</v>
      </c>
      <c r="H246" s="2">
        <v>196</v>
      </c>
      <c r="K246" s="1">
        <v>204</v>
      </c>
      <c r="L246" s="1">
        <v>1</v>
      </c>
      <c r="M246" s="1">
        <v>1</v>
      </c>
      <c r="N246" s="1">
        <v>19.8</v>
      </c>
      <c r="O246" s="1">
        <v>-0.1</v>
      </c>
      <c r="Q246" s="23">
        <f t="shared" si="4"/>
        <v>19.900000000000002</v>
      </c>
      <c r="V246" s="1">
        <v>11</v>
      </c>
    </row>
    <row r="247" spans="1:22" ht="15.75" customHeight="1">
      <c r="A247" s="1">
        <v>3</v>
      </c>
      <c r="B247" s="3">
        <v>69</v>
      </c>
      <c r="C247" s="2">
        <v>2</v>
      </c>
      <c r="D247" s="1" t="s">
        <v>4</v>
      </c>
      <c r="E247" s="32">
        <v>21.34</v>
      </c>
      <c r="F247" s="32">
        <v>22.35</v>
      </c>
      <c r="G247" s="32">
        <v>-3.46</v>
      </c>
      <c r="H247" s="2">
        <v>172</v>
      </c>
      <c r="K247" s="1">
        <v>177</v>
      </c>
      <c r="L247" s="1">
        <v>1</v>
      </c>
      <c r="M247" s="1">
        <v>1</v>
      </c>
      <c r="N247" s="1">
        <v>14.75</v>
      </c>
      <c r="O247" s="1">
        <v>-3.4</v>
      </c>
      <c r="Q247" s="23">
        <f t="shared" si="4"/>
        <v>18.15</v>
      </c>
      <c r="V247" s="1">
        <v>11</v>
      </c>
    </row>
    <row r="248" spans="1:22" ht="15.75" customHeight="1">
      <c r="A248" s="1">
        <v>3</v>
      </c>
      <c r="B248" s="3">
        <v>50</v>
      </c>
      <c r="C248" s="2">
        <v>2</v>
      </c>
      <c r="D248" s="1" t="s">
        <v>4</v>
      </c>
      <c r="E248" s="32">
        <v>25</v>
      </c>
      <c r="F248" s="32">
        <v>23.26</v>
      </c>
      <c r="G248" s="32">
        <v>-3.78</v>
      </c>
      <c r="H248" s="2">
        <v>130</v>
      </c>
      <c r="I248" s="1">
        <v>11</v>
      </c>
      <c r="J248" s="1">
        <v>15.4</v>
      </c>
      <c r="K248" s="1">
        <v>131</v>
      </c>
      <c r="L248" s="1">
        <v>1</v>
      </c>
      <c r="M248" s="1">
        <v>1</v>
      </c>
      <c r="N248" s="1">
        <v>13</v>
      </c>
      <c r="O248" s="1">
        <v>-2.1</v>
      </c>
      <c r="P248" s="1">
        <v>1.3</v>
      </c>
      <c r="Q248" s="23">
        <f t="shared" si="4"/>
        <v>16.4</v>
      </c>
      <c r="V248" s="1">
        <v>11</v>
      </c>
    </row>
    <row r="249" spans="1:22" ht="15.75" customHeight="1">
      <c r="A249" s="1">
        <v>3</v>
      </c>
      <c r="B249" s="3">
        <v>51</v>
      </c>
      <c r="C249" s="2">
        <v>2</v>
      </c>
      <c r="D249" s="1" t="s">
        <v>4</v>
      </c>
      <c r="E249" s="32">
        <v>24.06</v>
      </c>
      <c r="F249" s="32">
        <v>23.55</v>
      </c>
      <c r="G249" s="32">
        <v>-3.66</v>
      </c>
      <c r="H249" s="2">
        <v>164</v>
      </c>
      <c r="K249" s="1">
        <v>172</v>
      </c>
      <c r="L249" s="1">
        <v>17.8</v>
      </c>
      <c r="M249" s="1">
        <v>20</v>
      </c>
      <c r="N249" s="1">
        <v>19.25</v>
      </c>
      <c r="O249" s="1">
        <v>-3.1</v>
      </c>
      <c r="Q249" s="23">
        <f t="shared" si="4"/>
        <v>19.8915</v>
      </c>
      <c r="V249" s="1">
        <v>11</v>
      </c>
    </row>
    <row r="250" spans="1:22" ht="15.75" customHeight="1">
      <c r="A250" s="1">
        <v>3</v>
      </c>
      <c r="B250" s="3">
        <v>72</v>
      </c>
      <c r="C250" s="2">
        <v>2</v>
      </c>
      <c r="D250" s="1" t="s">
        <v>4</v>
      </c>
      <c r="E250" s="32">
        <v>22.58</v>
      </c>
      <c r="F250" s="32">
        <v>23.76</v>
      </c>
      <c r="G250" s="32">
        <v>-3.56</v>
      </c>
      <c r="H250" s="2">
        <v>170</v>
      </c>
      <c r="I250" s="1">
        <v>14</v>
      </c>
      <c r="J250" s="1">
        <v>17.4</v>
      </c>
      <c r="K250" s="1">
        <v>180</v>
      </c>
      <c r="L250" s="1">
        <v>19</v>
      </c>
      <c r="M250" s="1">
        <v>20</v>
      </c>
      <c r="N250" s="1">
        <v>16.5</v>
      </c>
      <c r="O250" s="1">
        <v>-1.5</v>
      </c>
      <c r="P250" s="1">
        <v>1.3</v>
      </c>
      <c r="Q250" s="23">
        <f t="shared" si="4"/>
        <v>18.4</v>
      </c>
      <c r="V250" s="1">
        <v>11</v>
      </c>
    </row>
    <row r="251" spans="1:22" ht="15.75" customHeight="1">
      <c r="A251" s="1">
        <v>3</v>
      </c>
      <c r="B251" s="3">
        <v>71</v>
      </c>
      <c r="C251" s="2">
        <v>2</v>
      </c>
      <c r="D251" s="1" t="s">
        <v>4</v>
      </c>
      <c r="E251" s="32">
        <v>21.07</v>
      </c>
      <c r="F251" s="32">
        <v>23.77</v>
      </c>
      <c r="G251" s="32">
        <v>-3.36</v>
      </c>
      <c r="H251" s="2">
        <v>96</v>
      </c>
      <c r="K251" s="1">
        <v>97</v>
      </c>
      <c r="L251" s="1">
        <v>10</v>
      </c>
      <c r="M251" s="1">
        <v>20</v>
      </c>
      <c r="N251" s="1">
        <v>21.4</v>
      </c>
      <c r="O251" s="1">
        <v>-3.5</v>
      </c>
      <c r="Q251" s="23">
        <f t="shared" si="4"/>
        <v>12.45</v>
      </c>
      <c r="V251" s="1">
        <v>11</v>
      </c>
    </row>
    <row r="252" spans="1:22" ht="15.75" customHeight="1">
      <c r="A252" s="1">
        <v>3</v>
      </c>
      <c r="B252" s="3">
        <v>73</v>
      </c>
      <c r="C252" s="2">
        <v>2</v>
      </c>
      <c r="D252" s="1" t="s">
        <v>4</v>
      </c>
      <c r="E252" s="32">
        <v>22.96</v>
      </c>
      <c r="F252" s="32">
        <v>24.34</v>
      </c>
      <c r="G252" s="32">
        <v>-3.55</v>
      </c>
      <c r="H252" s="2">
        <v>152</v>
      </c>
      <c r="K252" s="1">
        <v>159</v>
      </c>
      <c r="L252" s="1">
        <v>1</v>
      </c>
      <c r="M252" s="1">
        <v>1</v>
      </c>
      <c r="N252" s="1">
        <v>18.25</v>
      </c>
      <c r="O252" s="1">
        <v>0.75</v>
      </c>
      <c r="P252" s="1">
        <v>1.3</v>
      </c>
      <c r="Q252" s="23">
        <f t="shared" si="4"/>
        <v>18.8</v>
      </c>
      <c r="V252" s="1">
        <v>11</v>
      </c>
    </row>
    <row r="253" spans="1:22" ht="15.75" customHeight="1">
      <c r="A253" s="1">
        <v>3</v>
      </c>
      <c r="B253" s="3">
        <v>46</v>
      </c>
      <c r="C253" s="2">
        <v>2</v>
      </c>
      <c r="D253" s="1" t="s">
        <v>4</v>
      </c>
      <c r="E253" s="32">
        <v>24.56</v>
      </c>
      <c r="F253" s="32">
        <v>25.63</v>
      </c>
      <c r="G253" s="32">
        <v>-3.61</v>
      </c>
      <c r="H253" s="2">
        <v>193</v>
      </c>
      <c r="K253" s="1">
        <v>198</v>
      </c>
      <c r="L253" s="1">
        <v>1</v>
      </c>
      <c r="M253" s="1">
        <v>1</v>
      </c>
      <c r="N253" s="1">
        <v>16.25</v>
      </c>
      <c r="O253" s="1">
        <v>-1.6</v>
      </c>
      <c r="P253" s="1">
        <v>1.3</v>
      </c>
      <c r="Q253" s="23">
        <f t="shared" si="4"/>
        <v>19.150000000000002</v>
      </c>
      <c r="V253" s="1">
        <v>11</v>
      </c>
    </row>
    <row r="254" spans="1:22" ht="15.75" customHeight="1">
      <c r="A254" s="1">
        <v>3</v>
      </c>
      <c r="B254" s="3">
        <v>75</v>
      </c>
      <c r="C254" s="2">
        <v>2</v>
      </c>
      <c r="D254" s="1" t="s">
        <v>4</v>
      </c>
      <c r="E254" s="32">
        <v>21.79</v>
      </c>
      <c r="F254" s="32">
        <v>25.84</v>
      </c>
      <c r="G254" s="32">
        <v>-3.42</v>
      </c>
      <c r="H254" s="2">
        <v>122</v>
      </c>
      <c r="K254" s="1">
        <v>125</v>
      </c>
      <c r="L254" s="1">
        <v>1</v>
      </c>
      <c r="M254" s="1">
        <v>1</v>
      </c>
      <c r="N254" s="1">
        <v>15.25</v>
      </c>
      <c r="O254" s="1">
        <v>-0.75</v>
      </c>
      <c r="Q254" s="23">
        <f t="shared" si="4"/>
        <v>16</v>
      </c>
      <c r="V254" s="1">
        <v>11</v>
      </c>
    </row>
    <row r="255" spans="1:22" ht="15.75" customHeight="1">
      <c r="A255" s="1">
        <v>3</v>
      </c>
      <c r="B255" s="3">
        <v>74</v>
      </c>
      <c r="C255" s="2">
        <v>2</v>
      </c>
      <c r="D255" s="1" t="s">
        <v>4</v>
      </c>
      <c r="E255" s="32">
        <v>23.57</v>
      </c>
      <c r="F255" s="32">
        <v>25.88</v>
      </c>
      <c r="G255" s="32">
        <v>-3.76</v>
      </c>
      <c r="H255" s="2">
        <v>141</v>
      </c>
      <c r="K255" s="1">
        <v>145</v>
      </c>
      <c r="L255" s="1">
        <v>18.7</v>
      </c>
      <c r="M255" s="1">
        <v>20</v>
      </c>
      <c r="N255" s="1">
        <v>16</v>
      </c>
      <c r="O255" s="1">
        <v>-2</v>
      </c>
      <c r="P255" s="1">
        <v>1.3</v>
      </c>
      <c r="Q255" s="23">
        <f t="shared" si="4"/>
        <v>18.13</v>
      </c>
      <c r="V255" s="1">
        <v>11</v>
      </c>
    </row>
    <row r="256" spans="1:22" ht="15.75" customHeight="1">
      <c r="A256" s="1">
        <v>3</v>
      </c>
      <c r="B256" s="3">
        <v>79</v>
      </c>
      <c r="C256" s="2">
        <v>2</v>
      </c>
      <c r="D256" s="1" t="s">
        <v>4</v>
      </c>
      <c r="E256" s="32">
        <v>23.31</v>
      </c>
      <c r="F256" s="32">
        <v>27.14</v>
      </c>
      <c r="G256" s="32">
        <v>-3.61</v>
      </c>
      <c r="H256" s="2">
        <v>131</v>
      </c>
      <c r="K256" s="1">
        <v>136</v>
      </c>
      <c r="L256" s="1">
        <v>17.5</v>
      </c>
      <c r="M256" s="1">
        <v>20</v>
      </c>
      <c r="N256" s="1">
        <v>20</v>
      </c>
      <c r="O256" s="1">
        <v>-0.6</v>
      </c>
      <c r="Q256" s="23">
        <f t="shared" si="4"/>
        <v>18.025</v>
      </c>
      <c r="V256" s="1">
        <v>11</v>
      </c>
    </row>
    <row r="257" spans="1:22" ht="15.75" customHeight="1">
      <c r="A257" s="1">
        <v>3</v>
      </c>
      <c r="B257" s="3">
        <v>42</v>
      </c>
      <c r="C257" s="2">
        <v>2</v>
      </c>
      <c r="D257" s="1" t="s">
        <v>4</v>
      </c>
      <c r="E257" s="32">
        <v>29.57</v>
      </c>
      <c r="F257" s="32">
        <v>27.32</v>
      </c>
      <c r="G257" s="32">
        <v>-3.96</v>
      </c>
      <c r="H257" s="2">
        <v>230</v>
      </c>
      <c r="K257" s="1">
        <v>239</v>
      </c>
      <c r="L257" s="1">
        <v>19.7</v>
      </c>
      <c r="M257" s="1">
        <v>20</v>
      </c>
      <c r="N257" s="1">
        <v>19.25</v>
      </c>
      <c r="O257" s="1">
        <v>-0.5</v>
      </c>
      <c r="P257" s="1">
        <v>1.3</v>
      </c>
      <c r="Q257" s="23">
        <f t="shared" si="4"/>
        <v>20.75375</v>
      </c>
      <c r="V257" s="1">
        <v>11</v>
      </c>
    </row>
    <row r="258" spans="1:22" ht="15.75" customHeight="1">
      <c r="A258" s="1">
        <v>3</v>
      </c>
      <c r="B258" s="3">
        <v>45</v>
      </c>
      <c r="C258" s="2">
        <v>2</v>
      </c>
      <c r="D258" s="1" t="s">
        <v>4</v>
      </c>
      <c r="E258" s="32">
        <v>25.31</v>
      </c>
      <c r="F258" s="32">
        <v>27.38</v>
      </c>
      <c r="G258" s="32">
        <v>-3.83</v>
      </c>
      <c r="H258" s="2">
        <v>138</v>
      </c>
      <c r="K258" s="1">
        <v>143</v>
      </c>
      <c r="L258" s="1">
        <v>1</v>
      </c>
      <c r="M258" s="1">
        <v>1</v>
      </c>
      <c r="N258" s="1">
        <v>15.75</v>
      </c>
      <c r="O258" s="1">
        <v>-1.75</v>
      </c>
      <c r="Q258" s="23">
        <f t="shared" si="4"/>
        <v>17.5</v>
      </c>
      <c r="V258" s="1">
        <v>11</v>
      </c>
    </row>
    <row r="259" spans="1:22" ht="15.75" customHeight="1">
      <c r="A259" s="1">
        <v>3</v>
      </c>
      <c r="B259" s="3">
        <v>44</v>
      </c>
      <c r="C259" s="2">
        <v>2</v>
      </c>
      <c r="D259" s="1" t="s">
        <v>4</v>
      </c>
      <c r="E259" s="32">
        <v>27.17</v>
      </c>
      <c r="F259" s="32">
        <v>27.87</v>
      </c>
      <c r="G259" s="32">
        <v>-4.04</v>
      </c>
      <c r="H259" s="2">
        <v>79</v>
      </c>
      <c r="K259" s="1">
        <v>80</v>
      </c>
      <c r="L259" s="1">
        <v>1</v>
      </c>
      <c r="M259" s="1">
        <v>1</v>
      </c>
      <c r="N259" s="1">
        <v>9.9</v>
      </c>
      <c r="O259" s="1">
        <v>-3</v>
      </c>
      <c r="Q259" s="23">
        <f aca="true" t="shared" si="5" ref="Q259:Q322">L259/M259*N259-L259/M259*O259+P259</f>
        <v>12.9</v>
      </c>
      <c r="V259" s="1">
        <v>11</v>
      </c>
    </row>
    <row r="260" spans="1:22" ht="15.75" customHeight="1">
      <c r="A260" s="1">
        <v>3</v>
      </c>
      <c r="B260" s="3">
        <v>78</v>
      </c>
      <c r="C260" s="2">
        <v>2</v>
      </c>
      <c r="D260" s="1" t="s">
        <v>4</v>
      </c>
      <c r="E260" s="32">
        <v>22.51</v>
      </c>
      <c r="F260" s="32">
        <v>28.08</v>
      </c>
      <c r="G260" s="32">
        <v>-3.67</v>
      </c>
      <c r="H260" s="2">
        <v>115</v>
      </c>
      <c r="K260" s="1">
        <v>116</v>
      </c>
      <c r="L260" s="1">
        <v>1</v>
      </c>
      <c r="M260" s="1">
        <v>1</v>
      </c>
      <c r="N260" s="1">
        <v>10.4</v>
      </c>
      <c r="O260" s="1">
        <v>-1.8</v>
      </c>
      <c r="P260" s="1">
        <v>1.3</v>
      </c>
      <c r="Q260" s="23">
        <f t="shared" si="5"/>
        <v>13.500000000000002</v>
      </c>
      <c r="V260" s="1">
        <v>11</v>
      </c>
    </row>
    <row r="261" spans="1:22" ht="15.75" customHeight="1">
      <c r="A261" s="1">
        <v>3</v>
      </c>
      <c r="B261" s="3">
        <v>80</v>
      </c>
      <c r="C261" s="2">
        <v>2</v>
      </c>
      <c r="D261" s="1" t="s">
        <v>4</v>
      </c>
      <c r="E261" s="32">
        <v>23.62</v>
      </c>
      <c r="F261" s="32">
        <v>28.45</v>
      </c>
      <c r="G261" s="32">
        <v>-3.56</v>
      </c>
      <c r="H261" s="2">
        <v>115</v>
      </c>
      <c r="K261" s="1">
        <v>116</v>
      </c>
      <c r="L261" s="1">
        <v>10</v>
      </c>
      <c r="M261" s="1">
        <v>20</v>
      </c>
      <c r="N261" s="1">
        <v>21.4</v>
      </c>
      <c r="O261" s="1">
        <v>-0.7</v>
      </c>
      <c r="P261" s="1">
        <v>1.3</v>
      </c>
      <c r="Q261" s="23">
        <f t="shared" si="5"/>
        <v>12.35</v>
      </c>
      <c r="V261" s="1">
        <v>11</v>
      </c>
    </row>
    <row r="262" spans="1:22" ht="15.75" customHeight="1">
      <c r="A262" s="1">
        <v>3</v>
      </c>
      <c r="B262" s="3">
        <v>76</v>
      </c>
      <c r="C262" s="2">
        <v>2</v>
      </c>
      <c r="D262" s="1" t="s">
        <v>4</v>
      </c>
      <c r="E262" s="32">
        <v>21.29</v>
      </c>
      <c r="F262" s="32">
        <v>28.76</v>
      </c>
      <c r="G262" s="32">
        <v>-3.21</v>
      </c>
      <c r="H262" s="2">
        <v>123</v>
      </c>
      <c r="K262" s="1">
        <v>128</v>
      </c>
      <c r="L262" s="1">
        <v>1</v>
      </c>
      <c r="M262" s="1">
        <v>1</v>
      </c>
      <c r="N262" s="1">
        <v>13</v>
      </c>
      <c r="O262" s="1">
        <v>-2.3</v>
      </c>
      <c r="Q262" s="23">
        <f t="shared" si="5"/>
        <v>15.3</v>
      </c>
      <c r="V262" s="1">
        <v>11</v>
      </c>
    </row>
    <row r="263" spans="1:22" ht="15.75" customHeight="1">
      <c r="A263" s="1">
        <v>3</v>
      </c>
      <c r="B263" s="3">
        <v>41</v>
      </c>
      <c r="C263" s="2">
        <v>2</v>
      </c>
      <c r="D263" s="1" t="s">
        <v>4</v>
      </c>
      <c r="E263" s="32">
        <v>29.13</v>
      </c>
      <c r="F263" s="32">
        <v>29.07</v>
      </c>
      <c r="G263" s="32">
        <v>-3.88</v>
      </c>
      <c r="H263" s="2">
        <v>244</v>
      </c>
      <c r="K263" s="1">
        <v>250</v>
      </c>
      <c r="L263" s="1">
        <v>1</v>
      </c>
      <c r="M263" s="1">
        <v>1</v>
      </c>
      <c r="N263" s="1">
        <v>17.75</v>
      </c>
      <c r="O263" s="1">
        <v>-0.4</v>
      </c>
      <c r="Q263" s="23">
        <f t="shared" si="5"/>
        <v>18.15</v>
      </c>
      <c r="V263" s="1">
        <v>11</v>
      </c>
    </row>
    <row r="264" spans="1:22" ht="15.75" customHeight="1">
      <c r="A264" s="1">
        <v>3</v>
      </c>
      <c r="B264" s="3">
        <v>77</v>
      </c>
      <c r="C264" s="2">
        <v>2</v>
      </c>
      <c r="D264" s="1" t="s">
        <v>4</v>
      </c>
      <c r="E264" s="32">
        <v>22.79</v>
      </c>
      <c r="F264" s="32">
        <v>29.65</v>
      </c>
      <c r="G264" s="32">
        <v>-3.59</v>
      </c>
      <c r="H264" s="2">
        <v>196</v>
      </c>
      <c r="K264" s="1">
        <v>208</v>
      </c>
      <c r="L264" s="1">
        <v>1</v>
      </c>
      <c r="M264" s="1">
        <v>1</v>
      </c>
      <c r="N264" s="1">
        <v>18.5</v>
      </c>
      <c r="O264" s="1">
        <v>-0.6</v>
      </c>
      <c r="Q264" s="23">
        <f t="shared" si="5"/>
        <v>19.1</v>
      </c>
      <c r="V264" s="1">
        <v>11</v>
      </c>
    </row>
    <row r="265" spans="1:22" ht="15.75" customHeight="1">
      <c r="A265" s="1">
        <v>3</v>
      </c>
      <c r="B265" s="3">
        <v>112</v>
      </c>
      <c r="C265" s="2">
        <v>2</v>
      </c>
      <c r="D265" s="1" t="s">
        <v>4</v>
      </c>
      <c r="E265" s="32">
        <v>20.09</v>
      </c>
      <c r="F265" s="32">
        <v>29.86</v>
      </c>
      <c r="G265" s="32">
        <v>-3.14</v>
      </c>
      <c r="H265" s="2">
        <v>113</v>
      </c>
      <c r="K265" s="1">
        <v>116</v>
      </c>
      <c r="L265" s="1">
        <v>1</v>
      </c>
      <c r="M265" s="1">
        <v>1</v>
      </c>
      <c r="N265" s="1">
        <v>8.5</v>
      </c>
      <c r="O265" s="1">
        <v>-1.75</v>
      </c>
      <c r="P265" s="1">
        <v>1.3</v>
      </c>
      <c r="Q265" s="23">
        <f t="shared" si="5"/>
        <v>11.55</v>
      </c>
      <c r="V265" s="1">
        <v>11</v>
      </c>
    </row>
    <row r="266" spans="1:22" ht="15.75" customHeight="1">
      <c r="A266" s="1">
        <v>3</v>
      </c>
      <c r="B266" s="3">
        <v>39</v>
      </c>
      <c r="C266" s="2">
        <v>2</v>
      </c>
      <c r="D266" s="1" t="s">
        <v>4</v>
      </c>
      <c r="E266" s="32">
        <v>26.76</v>
      </c>
      <c r="F266" s="32">
        <v>30.2</v>
      </c>
      <c r="G266" s="32">
        <v>-3.71</v>
      </c>
      <c r="H266" s="2">
        <v>142</v>
      </c>
      <c r="I266" s="1">
        <v>12</v>
      </c>
      <c r="J266" s="1">
        <v>14.9</v>
      </c>
      <c r="K266" s="1">
        <v>155</v>
      </c>
      <c r="L266" s="1">
        <v>1</v>
      </c>
      <c r="M266" s="1">
        <v>1</v>
      </c>
      <c r="N266" s="1">
        <v>13.25</v>
      </c>
      <c r="O266" s="1">
        <v>-2.4</v>
      </c>
      <c r="Q266" s="23">
        <f t="shared" si="5"/>
        <v>15.65</v>
      </c>
      <c r="V266" s="1">
        <v>11</v>
      </c>
    </row>
    <row r="267" spans="1:22" ht="15.75" customHeight="1">
      <c r="A267" s="1">
        <v>3</v>
      </c>
      <c r="B267" s="3">
        <v>38</v>
      </c>
      <c r="C267" s="2">
        <v>2</v>
      </c>
      <c r="D267" s="1" t="s">
        <v>4</v>
      </c>
      <c r="E267" s="32">
        <v>28.61</v>
      </c>
      <c r="F267" s="32">
        <v>31.56</v>
      </c>
      <c r="G267" s="32">
        <v>-3.72</v>
      </c>
      <c r="H267" s="2">
        <v>79</v>
      </c>
      <c r="K267" s="1">
        <v>79</v>
      </c>
      <c r="L267" s="1">
        <v>10</v>
      </c>
      <c r="M267" s="1">
        <v>20</v>
      </c>
      <c r="N267" s="1">
        <v>10.3</v>
      </c>
      <c r="O267" s="1">
        <v>-1.9</v>
      </c>
      <c r="Q267" s="23">
        <f t="shared" si="5"/>
        <v>6.1000000000000005</v>
      </c>
      <c r="V267" s="1">
        <v>11</v>
      </c>
    </row>
    <row r="268" spans="1:22" ht="15.75" customHeight="1">
      <c r="A268" s="1">
        <v>3</v>
      </c>
      <c r="B268" s="3">
        <v>82</v>
      </c>
      <c r="C268" s="2">
        <v>2</v>
      </c>
      <c r="D268" s="1" t="s">
        <v>4</v>
      </c>
      <c r="E268" s="32">
        <v>26.38</v>
      </c>
      <c r="F268" s="32">
        <v>31.94</v>
      </c>
      <c r="G268" s="32">
        <v>-3.77</v>
      </c>
      <c r="H268" s="2">
        <v>129</v>
      </c>
      <c r="K268" s="1">
        <v>135</v>
      </c>
      <c r="L268" s="1">
        <v>1</v>
      </c>
      <c r="M268" s="1">
        <v>1</v>
      </c>
      <c r="N268" s="1">
        <v>16.25</v>
      </c>
      <c r="O268" s="1">
        <v>-2.1</v>
      </c>
      <c r="Q268" s="23">
        <f t="shared" si="5"/>
        <v>18.35</v>
      </c>
      <c r="V268" s="1">
        <v>11</v>
      </c>
    </row>
    <row r="269" spans="1:22" ht="15.75" customHeight="1">
      <c r="A269" s="1">
        <v>3</v>
      </c>
      <c r="B269" s="3">
        <v>84</v>
      </c>
      <c r="C269" s="2">
        <v>2</v>
      </c>
      <c r="D269" s="1" t="s">
        <v>4</v>
      </c>
      <c r="E269" s="32">
        <v>23.11</v>
      </c>
      <c r="F269" s="32">
        <v>33.16</v>
      </c>
      <c r="G269" s="32">
        <v>-3.25</v>
      </c>
      <c r="H269" s="2">
        <v>193</v>
      </c>
      <c r="K269" s="1">
        <v>208</v>
      </c>
      <c r="L269" s="1">
        <v>1</v>
      </c>
      <c r="M269" s="1">
        <v>1</v>
      </c>
      <c r="N269" s="1">
        <v>18.75</v>
      </c>
      <c r="O269" s="1">
        <v>0.25</v>
      </c>
      <c r="P269" s="1">
        <v>1.3</v>
      </c>
      <c r="Q269" s="23">
        <f t="shared" si="5"/>
        <v>19.8</v>
      </c>
      <c r="V269" s="1">
        <v>11</v>
      </c>
    </row>
    <row r="270" spans="1:22" ht="15.75" customHeight="1">
      <c r="A270" s="1">
        <v>3</v>
      </c>
      <c r="B270" s="3">
        <v>83</v>
      </c>
      <c r="C270" s="2">
        <v>2</v>
      </c>
      <c r="D270" s="1" t="s">
        <v>4</v>
      </c>
      <c r="E270" s="32">
        <v>25</v>
      </c>
      <c r="F270" s="32">
        <v>33.25</v>
      </c>
      <c r="G270" s="32">
        <v>-3.26</v>
      </c>
      <c r="H270" s="2">
        <v>178</v>
      </c>
      <c r="K270" s="1">
        <v>189</v>
      </c>
      <c r="L270" s="1">
        <v>18.5</v>
      </c>
      <c r="M270" s="1">
        <v>20</v>
      </c>
      <c r="N270" s="1">
        <v>18.5</v>
      </c>
      <c r="O270" s="1">
        <v>-1.6</v>
      </c>
      <c r="Q270" s="23">
        <f t="shared" si="5"/>
        <v>18.5925</v>
      </c>
      <c r="V270" s="1">
        <v>11</v>
      </c>
    </row>
    <row r="271" spans="1:22" ht="15.75" customHeight="1">
      <c r="A271" s="1">
        <v>3</v>
      </c>
      <c r="B271" s="3">
        <v>105</v>
      </c>
      <c r="C271" s="2">
        <v>2</v>
      </c>
      <c r="D271" s="1" t="s">
        <v>4</v>
      </c>
      <c r="E271" s="32">
        <v>21.93</v>
      </c>
      <c r="F271" s="32">
        <v>33.43</v>
      </c>
      <c r="G271" s="32">
        <v>-3.14</v>
      </c>
      <c r="H271" s="2">
        <v>129</v>
      </c>
      <c r="K271" s="1">
        <v>136</v>
      </c>
      <c r="L271" s="1">
        <v>12</v>
      </c>
      <c r="M271" s="1">
        <v>15</v>
      </c>
      <c r="N271" s="1">
        <v>19.5</v>
      </c>
      <c r="O271" s="1">
        <v>-1.5</v>
      </c>
      <c r="Q271" s="23">
        <f t="shared" si="5"/>
        <v>16.8</v>
      </c>
      <c r="V271" s="1">
        <v>11</v>
      </c>
    </row>
    <row r="272" spans="1:22" ht="15.75" customHeight="1">
      <c r="A272" s="1">
        <v>3</v>
      </c>
      <c r="B272" s="3">
        <v>88</v>
      </c>
      <c r="C272" s="2">
        <v>2</v>
      </c>
      <c r="D272" s="1" t="s">
        <v>4</v>
      </c>
      <c r="E272" s="32">
        <v>27.07</v>
      </c>
      <c r="F272" s="32">
        <v>33.51</v>
      </c>
      <c r="G272" s="32">
        <v>-3.6</v>
      </c>
      <c r="H272" s="2">
        <v>139</v>
      </c>
      <c r="K272" s="1">
        <v>142</v>
      </c>
      <c r="L272" s="1">
        <v>1</v>
      </c>
      <c r="M272" s="1">
        <v>1</v>
      </c>
      <c r="N272" s="1">
        <v>14.75</v>
      </c>
      <c r="O272" s="1">
        <v>-2.75</v>
      </c>
      <c r="Q272" s="23">
        <f t="shared" si="5"/>
        <v>17.5</v>
      </c>
      <c r="V272" s="1">
        <v>11</v>
      </c>
    </row>
    <row r="273" spans="1:22" ht="15.75" customHeight="1">
      <c r="A273" s="1">
        <v>3</v>
      </c>
      <c r="B273" s="3">
        <v>37</v>
      </c>
      <c r="C273" s="2">
        <v>2</v>
      </c>
      <c r="D273" s="1" t="s">
        <v>4</v>
      </c>
      <c r="E273" s="32">
        <v>29.44</v>
      </c>
      <c r="F273" s="32">
        <v>34.04</v>
      </c>
      <c r="G273" s="32">
        <v>-3.72</v>
      </c>
      <c r="H273" s="2">
        <v>82</v>
      </c>
      <c r="K273" s="1">
        <v>85</v>
      </c>
      <c r="L273" s="1">
        <v>10</v>
      </c>
      <c r="M273" s="1">
        <v>20</v>
      </c>
      <c r="N273" s="1">
        <v>16</v>
      </c>
      <c r="O273" s="1">
        <v>4</v>
      </c>
      <c r="Q273" s="23">
        <f t="shared" si="5"/>
        <v>6</v>
      </c>
      <c r="V273" s="1">
        <v>11</v>
      </c>
    </row>
    <row r="274" spans="1:22" ht="15.75" customHeight="1">
      <c r="A274" s="1">
        <v>3</v>
      </c>
      <c r="B274" s="3">
        <v>87</v>
      </c>
      <c r="C274" s="2">
        <v>2</v>
      </c>
      <c r="D274" s="1" t="s">
        <v>4</v>
      </c>
      <c r="E274" s="32">
        <v>26.4</v>
      </c>
      <c r="F274" s="32">
        <v>34.85</v>
      </c>
      <c r="G274" s="32">
        <v>-3.24</v>
      </c>
      <c r="H274" s="2">
        <v>60</v>
      </c>
      <c r="K274" s="1">
        <v>64</v>
      </c>
      <c r="L274" s="1">
        <v>5</v>
      </c>
      <c r="M274" s="1">
        <v>20</v>
      </c>
      <c r="N274" s="1">
        <v>12.75</v>
      </c>
      <c r="O274" s="1">
        <v>-4.75</v>
      </c>
      <c r="Q274" s="23">
        <f t="shared" si="5"/>
        <v>4.375</v>
      </c>
      <c r="V274" s="1">
        <v>11</v>
      </c>
    </row>
    <row r="275" spans="1:22" ht="15.75" customHeight="1">
      <c r="A275" s="1">
        <v>3</v>
      </c>
      <c r="B275" s="3">
        <v>106</v>
      </c>
      <c r="C275" s="2">
        <v>2</v>
      </c>
      <c r="D275" s="1" t="s">
        <v>4</v>
      </c>
      <c r="E275" s="32">
        <v>20.08</v>
      </c>
      <c r="F275" s="32">
        <v>35.45</v>
      </c>
      <c r="G275" s="32">
        <v>-2.88</v>
      </c>
      <c r="H275" s="2">
        <v>51</v>
      </c>
      <c r="K275" s="1">
        <v>54</v>
      </c>
      <c r="L275" s="1">
        <v>7.5</v>
      </c>
      <c r="M275" s="1">
        <v>15</v>
      </c>
      <c r="N275" s="1">
        <v>8</v>
      </c>
      <c r="O275" s="1">
        <v>-1.8</v>
      </c>
      <c r="Q275" s="23">
        <f t="shared" si="5"/>
        <v>4.9</v>
      </c>
      <c r="V275" s="1">
        <v>11</v>
      </c>
    </row>
    <row r="276" spans="1:22" ht="15.75" customHeight="1">
      <c r="A276" s="1">
        <v>3</v>
      </c>
      <c r="B276" s="3">
        <v>85</v>
      </c>
      <c r="C276" s="2">
        <v>2</v>
      </c>
      <c r="D276" s="1" t="s">
        <v>4</v>
      </c>
      <c r="E276" s="32">
        <v>24.53</v>
      </c>
      <c r="F276" s="32">
        <v>35.95</v>
      </c>
      <c r="G276" s="32">
        <v>-3.03</v>
      </c>
      <c r="H276" s="2">
        <v>81</v>
      </c>
      <c r="K276" s="1">
        <v>85</v>
      </c>
      <c r="L276" s="1">
        <v>10</v>
      </c>
      <c r="M276" s="1">
        <v>20</v>
      </c>
      <c r="N276" s="1">
        <v>10</v>
      </c>
      <c r="O276" s="1">
        <v>-3</v>
      </c>
      <c r="Q276" s="23">
        <f t="shared" si="5"/>
        <v>6.5</v>
      </c>
      <c r="V276" s="1">
        <v>11</v>
      </c>
    </row>
    <row r="277" spans="1:22" ht="15.75" customHeight="1">
      <c r="A277" s="1">
        <v>3</v>
      </c>
      <c r="B277" s="3">
        <v>537</v>
      </c>
      <c r="C277" s="2">
        <v>2</v>
      </c>
      <c r="D277" s="1" t="s">
        <v>4</v>
      </c>
      <c r="E277" s="32">
        <v>21.35</v>
      </c>
      <c r="F277" s="32">
        <v>36.4</v>
      </c>
      <c r="G277" s="32">
        <v>-3.08</v>
      </c>
      <c r="H277" s="2">
        <v>32</v>
      </c>
      <c r="K277" s="1">
        <v>35</v>
      </c>
      <c r="L277" s="1">
        <v>5</v>
      </c>
      <c r="M277" s="1">
        <v>20</v>
      </c>
      <c r="N277" s="1">
        <v>8.25</v>
      </c>
      <c r="O277" s="1">
        <v>-4.3</v>
      </c>
      <c r="Q277" s="23">
        <f t="shared" si="5"/>
        <v>3.1375</v>
      </c>
      <c r="V277" s="1">
        <v>11</v>
      </c>
    </row>
    <row r="278" spans="1:22" ht="15.75" customHeight="1">
      <c r="A278" s="1">
        <v>3</v>
      </c>
      <c r="B278" s="3">
        <v>32</v>
      </c>
      <c r="C278" s="2">
        <v>2</v>
      </c>
      <c r="D278" s="1" t="s">
        <v>4</v>
      </c>
      <c r="E278" s="32">
        <v>29.6</v>
      </c>
      <c r="F278" s="32">
        <v>36.78</v>
      </c>
      <c r="G278" s="32">
        <v>-3.29</v>
      </c>
      <c r="H278" s="2">
        <v>166</v>
      </c>
      <c r="K278" s="1">
        <v>173</v>
      </c>
      <c r="L278" s="1">
        <v>18.6</v>
      </c>
      <c r="M278" s="1">
        <v>20</v>
      </c>
      <c r="N278" s="1">
        <v>18.6</v>
      </c>
      <c r="O278" s="1">
        <v>-1</v>
      </c>
      <c r="Q278" s="23">
        <f t="shared" si="5"/>
        <v>18.228</v>
      </c>
      <c r="V278" s="1">
        <v>11</v>
      </c>
    </row>
    <row r="279" spans="1:22" ht="15.75" customHeight="1">
      <c r="A279" s="1">
        <v>3</v>
      </c>
      <c r="B279" s="3">
        <v>102</v>
      </c>
      <c r="C279" s="2">
        <v>2</v>
      </c>
      <c r="D279" s="1" t="s">
        <v>4</v>
      </c>
      <c r="E279" s="32">
        <v>23.35</v>
      </c>
      <c r="F279" s="32">
        <v>36.8</v>
      </c>
      <c r="G279" s="32">
        <v>-2.88</v>
      </c>
      <c r="H279" s="2">
        <v>70</v>
      </c>
      <c r="K279" s="1">
        <v>73</v>
      </c>
      <c r="L279" s="1">
        <v>7.5</v>
      </c>
      <c r="M279" s="1">
        <v>15</v>
      </c>
      <c r="N279" s="1">
        <v>10.2</v>
      </c>
      <c r="O279" s="1">
        <v>-1.6</v>
      </c>
      <c r="Q279" s="23">
        <f t="shared" si="5"/>
        <v>5.8999999999999995</v>
      </c>
      <c r="V279" s="1">
        <v>11</v>
      </c>
    </row>
    <row r="280" spans="1:22" ht="15.75" customHeight="1">
      <c r="A280" s="1">
        <v>3</v>
      </c>
      <c r="B280" s="3">
        <v>90</v>
      </c>
      <c r="C280" s="2">
        <v>2</v>
      </c>
      <c r="D280" s="1" t="s">
        <v>4</v>
      </c>
      <c r="E280" s="32">
        <v>27.12</v>
      </c>
      <c r="F280" s="32">
        <v>37.57</v>
      </c>
      <c r="G280" s="32">
        <v>-3</v>
      </c>
      <c r="H280" s="2">
        <v>129</v>
      </c>
      <c r="K280" s="1">
        <v>138</v>
      </c>
      <c r="L280" s="1">
        <v>1</v>
      </c>
      <c r="M280" s="1">
        <v>1</v>
      </c>
      <c r="N280" s="1">
        <v>12.8</v>
      </c>
      <c r="O280" s="1">
        <v>0.75</v>
      </c>
      <c r="P280" s="1">
        <v>1.3</v>
      </c>
      <c r="Q280" s="23">
        <f t="shared" si="5"/>
        <v>13.350000000000001</v>
      </c>
      <c r="V280" s="1">
        <v>11</v>
      </c>
    </row>
    <row r="281" spans="1:22" ht="15.75" customHeight="1">
      <c r="A281" s="1">
        <v>3</v>
      </c>
      <c r="B281" s="3">
        <v>100</v>
      </c>
      <c r="C281" s="2">
        <v>2</v>
      </c>
      <c r="D281" s="1" t="s">
        <v>4</v>
      </c>
      <c r="E281" s="32">
        <v>21.12</v>
      </c>
      <c r="F281" s="32">
        <v>38.39</v>
      </c>
      <c r="G281" s="32">
        <v>-2.77</v>
      </c>
      <c r="H281" s="2">
        <v>61</v>
      </c>
      <c r="K281" s="1">
        <v>63</v>
      </c>
      <c r="L281" s="1">
        <v>7.5</v>
      </c>
      <c r="M281" s="1">
        <v>15</v>
      </c>
      <c r="N281" s="1">
        <v>6.8</v>
      </c>
      <c r="O281" s="1">
        <v>-4.3</v>
      </c>
      <c r="Q281" s="23">
        <f t="shared" si="5"/>
        <v>5.55</v>
      </c>
      <c r="V281" s="1">
        <v>11</v>
      </c>
    </row>
    <row r="282" spans="1:22" ht="15.75" customHeight="1">
      <c r="A282" s="1">
        <v>3</v>
      </c>
      <c r="B282" s="3">
        <v>550</v>
      </c>
      <c r="C282" s="2">
        <v>2</v>
      </c>
      <c r="D282" s="1" t="s">
        <v>4</v>
      </c>
      <c r="E282" s="32">
        <v>22.96</v>
      </c>
      <c r="F282" s="32">
        <v>38.41</v>
      </c>
      <c r="G282" s="32">
        <v>-2.86</v>
      </c>
      <c r="H282" s="2">
        <v>38</v>
      </c>
      <c r="K282" s="1">
        <v>42</v>
      </c>
      <c r="L282" s="1">
        <v>5</v>
      </c>
      <c r="M282" s="1">
        <v>20</v>
      </c>
      <c r="N282" s="1">
        <v>6.2</v>
      </c>
      <c r="O282" s="1">
        <v>-8</v>
      </c>
      <c r="Q282" s="23">
        <f t="shared" si="5"/>
        <v>3.55</v>
      </c>
      <c r="V282" s="1">
        <v>11</v>
      </c>
    </row>
    <row r="283" spans="1:22" ht="15.75" customHeight="1">
      <c r="A283" s="1">
        <v>3</v>
      </c>
      <c r="B283" s="3">
        <v>91</v>
      </c>
      <c r="C283" s="2">
        <v>2</v>
      </c>
      <c r="D283" s="1" t="s">
        <v>4</v>
      </c>
      <c r="E283" s="32">
        <v>29.48</v>
      </c>
      <c r="F283" s="32">
        <v>38.83</v>
      </c>
      <c r="G283" s="32">
        <v>-2.78</v>
      </c>
      <c r="H283" s="2">
        <v>103</v>
      </c>
      <c r="K283" s="1">
        <v>105</v>
      </c>
      <c r="L283" s="1">
        <v>1</v>
      </c>
      <c r="M283" s="1">
        <v>1</v>
      </c>
      <c r="N283" s="1">
        <v>9</v>
      </c>
      <c r="O283" s="1">
        <v>-2.25</v>
      </c>
      <c r="Q283" s="23">
        <f t="shared" si="5"/>
        <v>11.25</v>
      </c>
      <c r="V283" s="1">
        <v>11</v>
      </c>
    </row>
    <row r="284" spans="1:22" ht="15.75" customHeight="1">
      <c r="A284" s="1">
        <v>3</v>
      </c>
      <c r="B284" s="3">
        <v>92</v>
      </c>
      <c r="C284" s="2">
        <v>2</v>
      </c>
      <c r="D284" s="1" t="s">
        <v>4</v>
      </c>
      <c r="E284" s="32">
        <v>29.01</v>
      </c>
      <c r="F284" s="32">
        <v>39.92</v>
      </c>
      <c r="G284" s="32">
        <v>-2.75</v>
      </c>
      <c r="H284" s="2">
        <v>189</v>
      </c>
      <c r="K284" s="1">
        <v>195</v>
      </c>
      <c r="L284" s="1">
        <v>1</v>
      </c>
      <c r="M284" s="1">
        <v>1</v>
      </c>
      <c r="N284" s="1">
        <v>14.75</v>
      </c>
      <c r="O284" s="1">
        <v>-1.5</v>
      </c>
      <c r="Q284" s="23">
        <f t="shared" si="5"/>
        <v>16.25</v>
      </c>
      <c r="V284" s="1">
        <v>11</v>
      </c>
    </row>
    <row r="285" spans="1:22" ht="15.75" customHeight="1">
      <c r="A285" s="1">
        <v>3</v>
      </c>
      <c r="B285" s="3">
        <v>534</v>
      </c>
      <c r="C285" s="2">
        <v>2</v>
      </c>
      <c r="D285" s="1" t="s">
        <v>4</v>
      </c>
      <c r="E285" s="32">
        <v>21.06</v>
      </c>
      <c r="F285" s="32">
        <v>40.09</v>
      </c>
      <c r="G285" s="32">
        <v>-2.68</v>
      </c>
      <c r="H285" s="2">
        <v>32</v>
      </c>
      <c r="K285" s="1">
        <v>34</v>
      </c>
      <c r="L285" s="1">
        <v>5</v>
      </c>
      <c r="M285" s="1">
        <v>20</v>
      </c>
      <c r="N285" s="1">
        <v>8.25</v>
      </c>
      <c r="O285" s="1">
        <v>-5.2</v>
      </c>
      <c r="Q285" s="23">
        <f t="shared" si="5"/>
        <v>3.3625</v>
      </c>
      <c r="V285" s="1">
        <v>11</v>
      </c>
    </row>
    <row r="286" spans="1:22" ht="15.75" customHeight="1">
      <c r="A286" s="1">
        <v>3</v>
      </c>
      <c r="B286" s="3">
        <v>261</v>
      </c>
      <c r="C286" s="2">
        <v>2</v>
      </c>
      <c r="D286" s="1" t="s">
        <v>4</v>
      </c>
      <c r="E286" s="32">
        <v>24.86</v>
      </c>
      <c r="F286" s="32">
        <v>40.34</v>
      </c>
      <c r="G286" s="32">
        <v>-2.87</v>
      </c>
      <c r="H286" s="2">
        <v>45</v>
      </c>
      <c r="K286" s="1">
        <v>50</v>
      </c>
      <c r="L286" s="1">
        <v>5</v>
      </c>
      <c r="M286" s="1">
        <v>20</v>
      </c>
      <c r="N286" s="1">
        <v>13.25</v>
      </c>
      <c r="O286" s="1">
        <v>-4.5</v>
      </c>
      <c r="Q286" s="23">
        <f t="shared" si="5"/>
        <v>4.4375</v>
      </c>
      <c r="V286" s="1">
        <v>11</v>
      </c>
    </row>
    <row r="287" spans="1:22" ht="15.75" customHeight="1">
      <c r="A287" s="1">
        <v>3</v>
      </c>
      <c r="B287" s="3">
        <v>95</v>
      </c>
      <c r="C287" s="2">
        <v>2</v>
      </c>
      <c r="D287" s="1" t="s">
        <v>4</v>
      </c>
      <c r="E287" s="32">
        <v>23.39</v>
      </c>
      <c r="F287" s="32">
        <v>41.24</v>
      </c>
      <c r="G287" s="32">
        <v>-2.66</v>
      </c>
      <c r="H287" s="2">
        <v>81</v>
      </c>
      <c r="K287" s="1">
        <v>84</v>
      </c>
      <c r="L287" s="1">
        <v>1</v>
      </c>
      <c r="M287" s="1">
        <v>1</v>
      </c>
      <c r="N287" s="1">
        <v>8.25</v>
      </c>
      <c r="O287" s="1">
        <v>-1</v>
      </c>
      <c r="Q287" s="23">
        <f t="shared" si="5"/>
        <v>9.25</v>
      </c>
      <c r="V287" s="1">
        <v>11</v>
      </c>
    </row>
    <row r="288" spans="1:22" ht="15.75" customHeight="1">
      <c r="A288" s="1">
        <v>3</v>
      </c>
      <c r="B288" s="3">
        <v>97</v>
      </c>
      <c r="C288" s="2">
        <v>2</v>
      </c>
      <c r="D288" s="1" t="s">
        <v>4</v>
      </c>
      <c r="E288" s="32">
        <v>20.33</v>
      </c>
      <c r="F288" s="32">
        <v>41.31</v>
      </c>
      <c r="G288" s="32">
        <v>-2.59</v>
      </c>
      <c r="H288" s="2">
        <v>78</v>
      </c>
      <c r="K288" s="1">
        <v>80</v>
      </c>
      <c r="L288" s="1">
        <v>10</v>
      </c>
      <c r="M288" s="1">
        <v>20</v>
      </c>
      <c r="N288" s="1">
        <v>14.5</v>
      </c>
      <c r="O288" s="1">
        <v>-3.1</v>
      </c>
      <c r="Q288" s="23">
        <f t="shared" si="5"/>
        <v>8.8</v>
      </c>
      <c r="V288" s="1">
        <v>11</v>
      </c>
    </row>
    <row r="289" spans="1:22" ht="15.75" customHeight="1">
      <c r="A289" s="1">
        <v>3</v>
      </c>
      <c r="B289" s="3">
        <v>93</v>
      </c>
      <c r="C289" s="2">
        <v>2</v>
      </c>
      <c r="D289" s="1" t="s">
        <v>4</v>
      </c>
      <c r="E289" s="32">
        <v>26.85</v>
      </c>
      <c r="F289" s="32">
        <v>41.46</v>
      </c>
      <c r="G289" s="32">
        <v>-2.7</v>
      </c>
      <c r="H289" s="2">
        <v>97</v>
      </c>
      <c r="K289" s="1">
        <v>103</v>
      </c>
      <c r="L289" s="1">
        <v>10</v>
      </c>
      <c r="M289" s="1">
        <v>20</v>
      </c>
      <c r="N289" s="1">
        <v>18.75</v>
      </c>
      <c r="O289" s="1">
        <v>-4.1</v>
      </c>
      <c r="Q289" s="23">
        <f t="shared" si="5"/>
        <v>11.425</v>
      </c>
      <c r="V289" s="1">
        <v>11</v>
      </c>
    </row>
    <row r="290" spans="1:22" ht="15.75" customHeight="1">
      <c r="A290" s="1">
        <v>3</v>
      </c>
      <c r="B290" s="3">
        <v>262</v>
      </c>
      <c r="C290" s="2">
        <v>2</v>
      </c>
      <c r="D290" s="1" t="s">
        <v>4</v>
      </c>
      <c r="E290" s="32">
        <v>28.82</v>
      </c>
      <c r="F290" s="32">
        <v>41.72</v>
      </c>
      <c r="G290" s="32">
        <v>-2.89</v>
      </c>
      <c r="H290" s="2">
        <v>68</v>
      </c>
      <c r="K290" s="1">
        <v>72</v>
      </c>
      <c r="L290" s="1">
        <v>10</v>
      </c>
      <c r="M290" s="1">
        <v>20</v>
      </c>
      <c r="N290" s="1">
        <v>13.6</v>
      </c>
      <c r="O290" s="1">
        <v>0.3</v>
      </c>
      <c r="P290" s="1">
        <v>1.3</v>
      </c>
      <c r="Q290" s="23">
        <f t="shared" si="5"/>
        <v>7.949999999999999</v>
      </c>
      <c r="V290" s="1">
        <v>11</v>
      </c>
    </row>
    <row r="291" spans="1:22" ht="15.75" customHeight="1">
      <c r="A291" s="1">
        <v>3</v>
      </c>
      <c r="B291" s="3">
        <v>96</v>
      </c>
      <c r="C291" s="2">
        <v>2</v>
      </c>
      <c r="D291" s="1" t="s">
        <v>4</v>
      </c>
      <c r="E291" s="32">
        <v>21.88</v>
      </c>
      <c r="F291" s="32">
        <v>42.27</v>
      </c>
      <c r="G291" s="32">
        <v>-2.5</v>
      </c>
      <c r="H291" s="2">
        <v>198</v>
      </c>
      <c r="K291" s="1">
        <v>212</v>
      </c>
      <c r="L291" s="1">
        <v>1</v>
      </c>
      <c r="M291" s="1">
        <v>1</v>
      </c>
      <c r="N291" s="1">
        <v>18</v>
      </c>
      <c r="O291" s="1">
        <v>0.25</v>
      </c>
      <c r="Q291" s="23">
        <f t="shared" si="5"/>
        <v>17.75</v>
      </c>
      <c r="V291" s="1">
        <v>11</v>
      </c>
    </row>
    <row r="292" spans="1:22" ht="15.75" customHeight="1">
      <c r="A292" s="1">
        <v>3</v>
      </c>
      <c r="B292" s="3">
        <v>250</v>
      </c>
      <c r="C292" s="2">
        <v>2</v>
      </c>
      <c r="D292" s="1" t="s">
        <v>4</v>
      </c>
      <c r="E292" s="32">
        <v>24.33</v>
      </c>
      <c r="F292" s="32">
        <v>42.31</v>
      </c>
      <c r="G292" s="32">
        <v>-2.55</v>
      </c>
      <c r="H292" s="2">
        <v>37</v>
      </c>
      <c r="K292" s="1">
        <v>40</v>
      </c>
      <c r="L292" s="1">
        <v>5</v>
      </c>
      <c r="M292" s="1">
        <v>20</v>
      </c>
      <c r="N292" s="1">
        <v>7.1</v>
      </c>
      <c r="O292" s="1">
        <v>-7.1</v>
      </c>
      <c r="Q292" s="23">
        <f t="shared" si="5"/>
        <v>3.55</v>
      </c>
      <c r="V292" s="1">
        <v>11</v>
      </c>
    </row>
    <row r="293" spans="1:22" ht="15.75" customHeight="1">
      <c r="A293" s="1">
        <v>3</v>
      </c>
      <c r="B293" s="3">
        <v>263</v>
      </c>
      <c r="C293" s="2">
        <v>2</v>
      </c>
      <c r="D293" s="1" t="s">
        <v>4</v>
      </c>
      <c r="E293" s="32">
        <v>28.24</v>
      </c>
      <c r="F293" s="32">
        <v>43.43</v>
      </c>
      <c r="G293" s="32">
        <v>-2.77</v>
      </c>
      <c r="H293" s="2">
        <v>52</v>
      </c>
      <c r="K293" s="1">
        <v>54</v>
      </c>
      <c r="L293" s="1">
        <v>7.5</v>
      </c>
      <c r="M293" s="1">
        <v>15</v>
      </c>
      <c r="N293" s="1">
        <v>11.1</v>
      </c>
      <c r="O293" s="1">
        <v>-2.4</v>
      </c>
      <c r="Q293" s="23">
        <f t="shared" si="5"/>
        <v>6.75</v>
      </c>
      <c r="V293" s="1">
        <v>11</v>
      </c>
    </row>
    <row r="294" spans="1:22" ht="15.75" customHeight="1">
      <c r="A294" s="1">
        <v>3</v>
      </c>
      <c r="B294" s="3">
        <v>249</v>
      </c>
      <c r="C294" s="2">
        <v>2</v>
      </c>
      <c r="D294" s="1" t="s">
        <v>4</v>
      </c>
      <c r="E294" s="32">
        <v>20.56</v>
      </c>
      <c r="F294" s="32">
        <v>44.44</v>
      </c>
      <c r="G294" s="32">
        <v>-2.38</v>
      </c>
      <c r="H294" s="2">
        <v>50</v>
      </c>
      <c r="K294" s="1">
        <v>52</v>
      </c>
      <c r="L294" s="1">
        <v>7.5</v>
      </c>
      <c r="M294" s="1">
        <v>15</v>
      </c>
      <c r="N294" s="1">
        <v>6.9</v>
      </c>
      <c r="O294" s="1">
        <v>-3.5</v>
      </c>
      <c r="Q294" s="23">
        <f t="shared" si="5"/>
        <v>5.2</v>
      </c>
      <c r="V294" s="1">
        <v>11</v>
      </c>
    </row>
    <row r="295" spans="1:22" ht="15.75" customHeight="1">
      <c r="A295" s="1">
        <v>3</v>
      </c>
      <c r="B295" s="3">
        <v>251</v>
      </c>
      <c r="C295" s="2">
        <v>2</v>
      </c>
      <c r="D295" s="1" t="s">
        <v>4</v>
      </c>
      <c r="E295" s="32">
        <v>22.27</v>
      </c>
      <c r="F295" s="32">
        <v>44.52</v>
      </c>
      <c r="G295" s="32">
        <v>-2.51</v>
      </c>
      <c r="H295" s="2">
        <v>34</v>
      </c>
      <c r="K295" s="1">
        <v>36</v>
      </c>
      <c r="L295" s="1">
        <v>5</v>
      </c>
      <c r="M295" s="1">
        <v>20</v>
      </c>
      <c r="N295" s="1">
        <v>5.5</v>
      </c>
      <c r="O295" s="1">
        <v>-6.3</v>
      </c>
      <c r="Q295" s="23">
        <f t="shared" si="5"/>
        <v>2.95</v>
      </c>
      <c r="V295" s="1">
        <v>11</v>
      </c>
    </row>
    <row r="296" spans="1:22" ht="15.75" customHeight="1">
      <c r="A296" s="1">
        <v>3</v>
      </c>
      <c r="B296" s="3">
        <v>265</v>
      </c>
      <c r="C296" s="2">
        <v>2</v>
      </c>
      <c r="D296" s="1" t="s">
        <v>4</v>
      </c>
      <c r="E296" s="32">
        <v>25.93</v>
      </c>
      <c r="F296" s="32">
        <v>44.85</v>
      </c>
      <c r="G296" s="32">
        <v>-2.36</v>
      </c>
      <c r="H296" s="2">
        <v>77</v>
      </c>
      <c r="K296" s="1">
        <v>79</v>
      </c>
      <c r="L296" s="1">
        <v>10</v>
      </c>
      <c r="M296" s="1">
        <v>20</v>
      </c>
      <c r="N296" s="1">
        <v>13.9</v>
      </c>
      <c r="O296" s="1">
        <v>-3.25</v>
      </c>
      <c r="Q296" s="23">
        <f t="shared" si="5"/>
        <v>8.575</v>
      </c>
      <c r="V296" s="1">
        <v>11</v>
      </c>
    </row>
    <row r="297" spans="1:22" ht="15.75" customHeight="1">
      <c r="A297" s="1">
        <v>3</v>
      </c>
      <c r="B297" s="3">
        <v>273</v>
      </c>
      <c r="C297" s="2">
        <v>2</v>
      </c>
      <c r="D297" s="1" t="s">
        <v>4</v>
      </c>
      <c r="E297" s="32">
        <v>29.33</v>
      </c>
      <c r="F297" s="32">
        <v>45.59</v>
      </c>
      <c r="G297" s="32">
        <v>-2.87</v>
      </c>
      <c r="H297" s="2">
        <v>66</v>
      </c>
      <c r="K297" s="1">
        <v>72</v>
      </c>
      <c r="L297" s="1">
        <v>1</v>
      </c>
      <c r="M297" s="1">
        <v>1</v>
      </c>
      <c r="N297" s="1">
        <v>6.4</v>
      </c>
      <c r="O297" s="1">
        <v>-1.2</v>
      </c>
      <c r="Q297" s="23">
        <f t="shared" si="5"/>
        <v>7.6000000000000005</v>
      </c>
      <c r="V297" s="1">
        <v>11</v>
      </c>
    </row>
    <row r="298" spans="1:22" ht="15.75" customHeight="1">
      <c r="A298" s="1">
        <v>3</v>
      </c>
      <c r="B298" s="3">
        <v>259</v>
      </c>
      <c r="C298" s="2">
        <v>2</v>
      </c>
      <c r="D298" s="1" t="s">
        <v>4</v>
      </c>
      <c r="E298" s="32">
        <v>24.4</v>
      </c>
      <c r="F298" s="32">
        <v>45.62</v>
      </c>
      <c r="G298" s="32">
        <v>-2.52</v>
      </c>
      <c r="H298" s="2">
        <v>163</v>
      </c>
      <c r="I298" s="1">
        <v>13</v>
      </c>
      <c r="J298" s="1">
        <v>15.8</v>
      </c>
      <c r="K298" s="1">
        <v>173</v>
      </c>
      <c r="L298" s="1">
        <v>1</v>
      </c>
      <c r="M298" s="1">
        <v>1</v>
      </c>
      <c r="N298" s="1">
        <v>17</v>
      </c>
      <c r="O298" s="1">
        <v>-0.25</v>
      </c>
      <c r="Q298" s="23">
        <f t="shared" si="5"/>
        <v>17.25</v>
      </c>
      <c r="V298" s="1">
        <v>11</v>
      </c>
    </row>
    <row r="299" spans="1:22" ht="15.75" customHeight="1">
      <c r="A299" s="1">
        <v>3</v>
      </c>
      <c r="B299" s="3">
        <v>266</v>
      </c>
      <c r="C299" s="2">
        <v>2</v>
      </c>
      <c r="D299" s="1" t="s">
        <v>4</v>
      </c>
      <c r="E299" s="32">
        <v>26.04</v>
      </c>
      <c r="F299" s="32">
        <v>46.64</v>
      </c>
      <c r="G299" s="32">
        <v>-2.62</v>
      </c>
      <c r="H299" s="2">
        <v>257</v>
      </c>
      <c r="K299" s="1">
        <v>272</v>
      </c>
      <c r="L299" s="1">
        <v>1</v>
      </c>
      <c r="M299" s="1">
        <v>1</v>
      </c>
      <c r="N299" s="1">
        <v>19</v>
      </c>
      <c r="O299" s="1">
        <v>-1</v>
      </c>
      <c r="Q299" s="23">
        <f t="shared" si="5"/>
        <v>20</v>
      </c>
      <c r="V299" s="1">
        <v>11</v>
      </c>
    </row>
    <row r="300" spans="1:22" ht="15.75" customHeight="1">
      <c r="A300" s="1">
        <v>3</v>
      </c>
      <c r="B300" s="3">
        <v>275</v>
      </c>
      <c r="C300" s="2">
        <v>2</v>
      </c>
      <c r="D300" s="1" t="s">
        <v>4</v>
      </c>
      <c r="E300" s="32">
        <v>29.82</v>
      </c>
      <c r="F300" s="32">
        <v>46.96</v>
      </c>
      <c r="G300" s="32">
        <v>-2.83</v>
      </c>
      <c r="H300" s="2">
        <v>55</v>
      </c>
      <c r="K300" s="1">
        <v>60</v>
      </c>
      <c r="L300" s="1">
        <v>7.5</v>
      </c>
      <c r="M300" s="1">
        <v>15</v>
      </c>
      <c r="N300" s="1">
        <v>6.9</v>
      </c>
      <c r="O300" s="1">
        <v>-3.25</v>
      </c>
      <c r="Q300" s="23">
        <f t="shared" si="5"/>
        <v>5.075</v>
      </c>
      <c r="V300" s="1">
        <v>11</v>
      </c>
    </row>
    <row r="301" spans="1:22" ht="15.75" customHeight="1">
      <c r="A301" s="1">
        <v>3</v>
      </c>
      <c r="B301" s="3">
        <v>258</v>
      </c>
      <c r="C301" s="2">
        <v>2</v>
      </c>
      <c r="D301" s="1" t="s">
        <v>4</v>
      </c>
      <c r="E301" s="32">
        <v>23.27</v>
      </c>
      <c r="F301" s="32">
        <v>47.64</v>
      </c>
      <c r="G301" s="32">
        <v>-2.57</v>
      </c>
      <c r="H301" s="2">
        <v>181</v>
      </c>
      <c r="K301" s="1">
        <v>194</v>
      </c>
      <c r="L301" s="1">
        <v>19.1</v>
      </c>
      <c r="M301" s="1">
        <v>20</v>
      </c>
      <c r="N301" s="1">
        <v>16.6</v>
      </c>
      <c r="O301" s="1">
        <v>-1</v>
      </c>
      <c r="Q301" s="23">
        <f t="shared" si="5"/>
        <v>16.808000000000003</v>
      </c>
      <c r="V301" s="1">
        <v>11</v>
      </c>
    </row>
    <row r="302" spans="1:22" ht="15.75" customHeight="1">
      <c r="A302" s="1">
        <v>3</v>
      </c>
      <c r="B302" s="3">
        <v>257</v>
      </c>
      <c r="C302" s="2">
        <v>2</v>
      </c>
      <c r="D302" s="1" t="s">
        <v>4</v>
      </c>
      <c r="E302" s="32">
        <v>23.43</v>
      </c>
      <c r="F302" s="32">
        <v>49.17</v>
      </c>
      <c r="G302" s="32">
        <v>-2.68</v>
      </c>
      <c r="H302" s="2">
        <v>40</v>
      </c>
      <c r="K302" s="1">
        <v>42</v>
      </c>
      <c r="L302" s="1">
        <v>5</v>
      </c>
      <c r="M302" s="1">
        <v>20</v>
      </c>
      <c r="N302" s="1">
        <v>8.5</v>
      </c>
      <c r="O302" s="1">
        <v>-4.6</v>
      </c>
      <c r="Q302" s="23">
        <f t="shared" si="5"/>
        <v>3.275</v>
      </c>
      <c r="V302" s="1">
        <v>11</v>
      </c>
    </row>
    <row r="303" spans="1:22" ht="15.75" customHeight="1">
      <c r="A303" s="1">
        <v>3</v>
      </c>
      <c r="B303" s="3">
        <v>268</v>
      </c>
      <c r="C303" s="2">
        <v>2</v>
      </c>
      <c r="D303" s="1" t="s">
        <v>4</v>
      </c>
      <c r="E303" s="32">
        <v>28.2</v>
      </c>
      <c r="F303" s="32">
        <v>49.49</v>
      </c>
      <c r="G303" s="32">
        <v>-2.94</v>
      </c>
      <c r="H303" s="2">
        <v>73</v>
      </c>
      <c r="K303" s="1">
        <v>83</v>
      </c>
      <c r="L303" s="1">
        <v>10</v>
      </c>
      <c r="M303" s="1">
        <v>20</v>
      </c>
      <c r="N303" s="1">
        <v>12.5</v>
      </c>
      <c r="O303" s="1">
        <v>-4</v>
      </c>
      <c r="Q303" s="23">
        <f t="shared" si="5"/>
        <v>8.25</v>
      </c>
      <c r="V303" s="1">
        <v>11</v>
      </c>
    </row>
    <row r="304" spans="1:22" ht="15.75" customHeight="1">
      <c r="A304" s="1">
        <v>4</v>
      </c>
      <c r="B304" s="3">
        <v>414</v>
      </c>
      <c r="C304" s="2">
        <v>2</v>
      </c>
      <c r="D304" s="1" t="s">
        <v>4</v>
      </c>
      <c r="E304" s="32">
        <v>33.58</v>
      </c>
      <c r="F304" s="32">
        <v>0.33</v>
      </c>
      <c r="G304" s="32">
        <v>-2.01</v>
      </c>
      <c r="H304" s="2">
        <v>123</v>
      </c>
      <c r="K304" s="1">
        <v>125</v>
      </c>
      <c r="L304" s="1">
        <v>1</v>
      </c>
      <c r="M304" s="1">
        <v>1</v>
      </c>
      <c r="N304" s="1">
        <v>13.75</v>
      </c>
      <c r="O304" s="1">
        <v>0</v>
      </c>
      <c r="P304" s="1">
        <v>1.3</v>
      </c>
      <c r="Q304" s="23">
        <f t="shared" si="5"/>
        <v>15.05</v>
      </c>
      <c r="V304" s="1">
        <v>11</v>
      </c>
    </row>
    <row r="305" spans="1:22" ht="15.75" customHeight="1">
      <c r="A305" s="1">
        <v>4</v>
      </c>
      <c r="B305" s="3">
        <v>415</v>
      </c>
      <c r="C305" s="2">
        <v>2</v>
      </c>
      <c r="D305" s="1" t="s">
        <v>4</v>
      </c>
      <c r="E305" s="32">
        <v>35.11</v>
      </c>
      <c r="F305" s="32">
        <v>0.36</v>
      </c>
      <c r="G305" s="32">
        <v>-2.2</v>
      </c>
      <c r="H305" s="2">
        <v>201</v>
      </c>
      <c r="K305" s="1">
        <v>217</v>
      </c>
      <c r="L305" s="1">
        <v>1</v>
      </c>
      <c r="M305" s="1">
        <v>1</v>
      </c>
      <c r="N305" s="1">
        <v>20</v>
      </c>
      <c r="O305" s="1">
        <v>-0.5</v>
      </c>
      <c r="P305" s="1">
        <v>1.3</v>
      </c>
      <c r="Q305" s="23">
        <f t="shared" si="5"/>
        <v>21.8</v>
      </c>
      <c r="V305" s="1">
        <v>11</v>
      </c>
    </row>
    <row r="306" spans="1:22" ht="15.75" customHeight="1">
      <c r="A306" s="1">
        <v>4</v>
      </c>
      <c r="B306" s="3">
        <v>417</v>
      </c>
      <c r="C306" s="2">
        <v>2</v>
      </c>
      <c r="D306" s="1" t="s">
        <v>4</v>
      </c>
      <c r="E306" s="32">
        <v>37.36</v>
      </c>
      <c r="F306" s="32">
        <v>0.38</v>
      </c>
      <c r="G306" s="32">
        <v>-2.57</v>
      </c>
      <c r="H306" s="2">
        <v>209</v>
      </c>
      <c r="K306" s="1">
        <v>223</v>
      </c>
      <c r="L306" s="1">
        <v>1</v>
      </c>
      <c r="M306" s="1">
        <v>1</v>
      </c>
      <c r="N306" s="1">
        <v>20.6</v>
      </c>
      <c r="O306" s="1">
        <v>-1.5</v>
      </c>
      <c r="Q306" s="23">
        <f t="shared" si="5"/>
        <v>22.1</v>
      </c>
      <c r="V306" s="1">
        <v>11</v>
      </c>
    </row>
    <row r="307" spans="1:22" ht="15.75" customHeight="1">
      <c r="A307" s="1">
        <v>4</v>
      </c>
      <c r="B307" s="3">
        <v>413</v>
      </c>
      <c r="C307" s="2">
        <v>2</v>
      </c>
      <c r="D307" s="1" t="s">
        <v>4</v>
      </c>
      <c r="E307" s="32">
        <v>33.27</v>
      </c>
      <c r="F307" s="32">
        <v>0.67</v>
      </c>
      <c r="G307" s="32">
        <v>-1.97</v>
      </c>
      <c r="H307" s="2">
        <v>195</v>
      </c>
      <c r="K307" s="1">
        <v>206</v>
      </c>
      <c r="L307" s="1">
        <v>1</v>
      </c>
      <c r="M307" s="1">
        <v>1</v>
      </c>
      <c r="N307" s="1">
        <v>20.2</v>
      </c>
      <c r="O307" s="1">
        <v>0.6</v>
      </c>
      <c r="Q307" s="23">
        <f t="shared" si="5"/>
        <v>19.599999999999998</v>
      </c>
      <c r="V307" s="1">
        <v>11</v>
      </c>
    </row>
    <row r="308" spans="1:22" ht="15.75" customHeight="1">
      <c r="A308" s="1">
        <v>4</v>
      </c>
      <c r="B308" s="3">
        <v>412</v>
      </c>
      <c r="C308" s="2">
        <v>2</v>
      </c>
      <c r="D308" s="1" t="s">
        <v>4</v>
      </c>
      <c r="E308" s="32">
        <v>34.68</v>
      </c>
      <c r="F308" s="32">
        <v>2.01</v>
      </c>
      <c r="G308" s="32">
        <v>-2.31</v>
      </c>
      <c r="H308" s="2">
        <v>239</v>
      </c>
      <c r="K308" s="1">
        <v>252</v>
      </c>
      <c r="L308" s="1">
        <v>1</v>
      </c>
      <c r="M308" s="1">
        <v>1</v>
      </c>
      <c r="N308" s="1">
        <v>20.2</v>
      </c>
      <c r="O308" s="1">
        <v>-1.3</v>
      </c>
      <c r="Q308" s="23">
        <f t="shared" si="5"/>
        <v>21.5</v>
      </c>
      <c r="V308" s="1">
        <v>11</v>
      </c>
    </row>
    <row r="309" spans="1:22" ht="15.75" customHeight="1">
      <c r="A309" s="1">
        <v>4</v>
      </c>
      <c r="B309" s="3">
        <v>418</v>
      </c>
      <c r="C309" s="2">
        <v>2</v>
      </c>
      <c r="D309" s="1" t="s">
        <v>4</v>
      </c>
      <c r="E309" s="32">
        <v>39.01</v>
      </c>
      <c r="F309" s="32">
        <v>2.18</v>
      </c>
      <c r="G309" s="32">
        <v>-2.98</v>
      </c>
      <c r="H309" s="2">
        <v>154</v>
      </c>
      <c r="K309" s="1">
        <v>163</v>
      </c>
      <c r="L309" s="1">
        <v>1</v>
      </c>
      <c r="M309" s="1">
        <v>1</v>
      </c>
      <c r="N309" s="1">
        <v>17.5</v>
      </c>
      <c r="O309" s="1">
        <v>-0.2</v>
      </c>
      <c r="Q309" s="23">
        <f t="shared" si="5"/>
        <v>17.7</v>
      </c>
      <c r="V309" s="1">
        <v>11</v>
      </c>
    </row>
    <row r="310" spans="1:22" ht="15.75" customHeight="1">
      <c r="A310" s="1">
        <v>4</v>
      </c>
      <c r="B310" s="3">
        <v>398</v>
      </c>
      <c r="C310" s="2">
        <v>2</v>
      </c>
      <c r="D310" s="1" t="s">
        <v>4</v>
      </c>
      <c r="E310" s="32">
        <v>31</v>
      </c>
      <c r="F310" s="32">
        <v>2.39</v>
      </c>
      <c r="G310" s="32">
        <v>-2.08</v>
      </c>
      <c r="H310" s="2">
        <v>31</v>
      </c>
      <c r="K310" s="1">
        <v>34</v>
      </c>
      <c r="L310" s="1">
        <v>5</v>
      </c>
      <c r="M310" s="1">
        <v>20</v>
      </c>
      <c r="N310" s="1">
        <v>5.8</v>
      </c>
      <c r="O310" s="1">
        <v>-3.6</v>
      </c>
      <c r="Q310" s="23">
        <f t="shared" si="5"/>
        <v>2.35</v>
      </c>
      <c r="V310" s="1">
        <v>11</v>
      </c>
    </row>
    <row r="311" spans="1:22" ht="15.75" customHeight="1">
      <c r="A311" s="1">
        <v>4</v>
      </c>
      <c r="B311" s="3">
        <v>416</v>
      </c>
      <c r="C311" s="2">
        <v>2</v>
      </c>
      <c r="D311" s="1" t="s">
        <v>4</v>
      </c>
      <c r="E311" s="32">
        <v>35.89</v>
      </c>
      <c r="F311" s="32">
        <v>2.61</v>
      </c>
      <c r="G311" s="32">
        <v>-2.41</v>
      </c>
      <c r="H311" s="2">
        <v>205</v>
      </c>
      <c r="I311" s="1">
        <v>18</v>
      </c>
      <c r="J311" s="1">
        <v>18.6</v>
      </c>
      <c r="K311" s="1">
        <v>214</v>
      </c>
      <c r="L311" s="1">
        <v>1</v>
      </c>
      <c r="M311" s="1">
        <v>1</v>
      </c>
      <c r="N311" s="1">
        <v>17.3</v>
      </c>
      <c r="O311" s="1">
        <v>-2</v>
      </c>
      <c r="Q311" s="23">
        <f t="shared" si="5"/>
        <v>19.3</v>
      </c>
      <c r="V311" s="1">
        <v>11</v>
      </c>
    </row>
    <row r="312" spans="1:22" ht="15.75" customHeight="1">
      <c r="A312" s="1">
        <v>4</v>
      </c>
      <c r="B312" s="3">
        <v>399</v>
      </c>
      <c r="C312" s="2">
        <v>2</v>
      </c>
      <c r="D312" s="1" t="s">
        <v>4</v>
      </c>
      <c r="E312" s="32">
        <v>30.11</v>
      </c>
      <c r="F312" s="32">
        <v>3.08</v>
      </c>
      <c r="G312" s="32">
        <v>-1.97</v>
      </c>
      <c r="H312" s="2">
        <v>55</v>
      </c>
      <c r="K312" s="1">
        <v>59</v>
      </c>
      <c r="L312" s="1">
        <v>10</v>
      </c>
      <c r="M312" s="1">
        <v>20</v>
      </c>
      <c r="N312" s="1">
        <v>6.6</v>
      </c>
      <c r="O312" s="1">
        <v>-3.75</v>
      </c>
      <c r="Q312" s="23">
        <f t="shared" si="5"/>
        <v>5.175</v>
      </c>
      <c r="V312" s="1">
        <v>11</v>
      </c>
    </row>
    <row r="313" spans="1:22" ht="15.75" customHeight="1">
      <c r="A313" s="1">
        <v>4</v>
      </c>
      <c r="B313" s="3">
        <v>421</v>
      </c>
      <c r="C313" s="2">
        <v>2</v>
      </c>
      <c r="D313" s="1" t="s">
        <v>4</v>
      </c>
      <c r="E313" s="32">
        <v>39.63</v>
      </c>
      <c r="F313" s="32">
        <v>4.34</v>
      </c>
      <c r="G313" s="32">
        <v>-3.05</v>
      </c>
      <c r="H313" s="2">
        <v>151</v>
      </c>
      <c r="K313" s="1">
        <v>164</v>
      </c>
      <c r="L313" s="1">
        <v>1</v>
      </c>
      <c r="M313" s="1">
        <v>1</v>
      </c>
      <c r="N313" s="1">
        <v>13.9</v>
      </c>
      <c r="O313" s="1">
        <v>-2.8</v>
      </c>
      <c r="Q313" s="23">
        <f t="shared" si="5"/>
        <v>16.7</v>
      </c>
      <c r="V313" s="1">
        <v>11</v>
      </c>
    </row>
    <row r="314" spans="1:22" ht="15.75" customHeight="1">
      <c r="A314" s="1">
        <v>4</v>
      </c>
      <c r="B314" s="3">
        <v>409</v>
      </c>
      <c r="C314" s="2">
        <v>2</v>
      </c>
      <c r="D314" s="1" t="s">
        <v>4</v>
      </c>
      <c r="E314" s="32">
        <v>32.03</v>
      </c>
      <c r="F314" s="32">
        <v>4.61</v>
      </c>
      <c r="G314" s="32">
        <v>-2.33</v>
      </c>
      <c r="H314" s="2">
        <v>128</v>
      </c>
      <c r="K314" s="1">
        <v>139</v>
      </c>
      <c r="L314" s="1">
        <v>1</v>
      </c>
      <c r="M314" s="1">
        <v>1</v>
      </c>
      <c r="N314" s="1">
        <v>12</v>
      </c>
      <c r="O314" s="1">
        <v>-2.3</v>
      </c>
      <c r="Q314" s="23">
        <f t="shared" si="5"/>
        <v>14.3</v>
      </c>
      <c r="V314" s="1">
        <v>11</v>
      </c>
    </row>
    <row r="315" spans="1:22" ht="15.75" customHeight="1">
      <c r="A315" s="1">
        <v>4</v>
      </c>
      <c r="B315" s="3">
        <v>408</v>
      </c>
      <c r="C315" s="2">
        <v>2</v>
      </c>
      <c r="D315" s="1" t="s">
        <v>4</v>
      </c>
      <c r="E315" s="32">
        <v>33.14</v>
      </c>
      <c r="F315" s="32">
        <v>6.21</v>
      </c>
      <c r="G315" s="32">
        <v>-2.32</v>
      </c>
      <c r="H315" s="2">
        <v>198</v>
      </c>
      <c r="K315" s="1">
        <v>211</v>
      </c>
      <c r="L315" s="1">
        <v>1</v>
      </c>
      <c r="M315" s="1">
        <v>1</v>
      </c>
      <c r="N315" s="1">
        <v>17.1</v>
      </c>
      <c r="O315" s="1">
        <v>-1.7</v>
      </c>
      <c r="Q315" s="23">
        <f t="shared" si="5"/>
        <v>18.8</v>
      </c>
      <c r="V315" s="1">
        <v>11</v>
      </c>
    </row>
    <row r="316" spans="1:22" ht="15.75" customHeight="1">
      <c r="A316" s="1">
        <v>4</v>
      </c>
      <c r="B316" s="3">
        <v>411</v>
      </c>
      <c r="C316" s="2">
        <v>2</v>
      </c>
      <c r="D316" s="1" t="s">
        <v>4</v>
      </c>
      <c r="E316" s="32">
        <v>35.78</v>
      </c>
      <c r="F316" s="32">
        <v>6.21</v>
      </c>
      <c r="G316" s="32">
        <v>-2.87</v>
      </c>
      <c r="H316" s="2">
        <v>173</v>
      </c>
      <c r="K316" s="1">
        <v>182</v>
      </c>
      <c r="L316" s="1">
        <v>1</v>
      </c>
      <c r="M316" s="1">
        <v>1</v>
      </c>
      <c r="N316" s="1">
        <v>17.1</v>
      </c>
      <c r="O316" s="1">
        <v>0</v>
      </c>
      <c r="Q316" s="23">
        <f>L316/M316*N316-L316/M316*O316+P316</f>
        <v>17.1</v>
      </c>
      <c r="V316" s="1">
        <v>11</v>
      </c>
    </row>
    <row r="317" spans="1:22" ht="15.75" customHeight="1">
      <c r="A317" s="1">
        <v>4</v>
      </c>
      <c r="B317" s="3">
        <v>410</v>
      </c>
      <c r="C317" s="2">
        <v>2</v>
      </c>
      <c r="D317" s="1" t="s">
        <v>4</v>
      </c>
      <c r="E317" s="32">
        <v>34.67</v>
      </c>
      <c r="F317" s="32">
        <v>6.86</v>
      </c>
      <c r="G317" s="32">
        <v>-2.65</v>
      </c>
      <c r="H317" s="2">
        <v>158</v>
      </c>
      <c r="K317" s="1">
        <v>167</v>
      </c>
      <c r="L317" s="1">
        <v>1</v>
      </c>
      <c r="M317" s="1">
        <v>1</v>
      </c>
      <c r="N317" s="1">
        <v>15.2</v>
      </c>
      <c r="O317" s="1">
        <v>-2.7</v>
      </c>
      <c r="Q317" s="23">
        <f t="shared" si="5"/>
        <v>17.9</v>
      </c>
      <c r="V317" s="1">
        <v>11</v>
      </c>
    </row>
    <row r="318" spans="1:22" ht="15.75" customHeight="1">
      <c r="A318" s="1">
        <v>4</v>
      </c>
      <c r="B318" s="3">
        <v>444</v>
      </c>
      <c r="C318" s="2">
        <v>2</v>
      </c>
      <c r="D318" s="1" t="s">
        <v>4</v>
      </c>
      <c r="E318" s="32">
        <v>37.7</v>
      </c>
      <c r="F318" s="32">
        <v>7.49</v>
      </c>
      <c r="G318" s="32">
        <v>-3.04</v>
      </c>
      <c r="H318" s="2">
        <v>121</v>
      </c>
      <c r="K318" s="1">
        <v>130</v>
      </c>
      <c r="L318" s="1">
        <v>1</v>
      </c>
      <c r="M318" s="1">
        <v>1</v>
      </c>
      <c r="N318" s="1">
        <v>15.6</v>
      </c>
      <c r="O318" s="1">
        <v>1.5</v>
      </c>
      <c r="P318" s="1">
        <v>1.3</v>
      </c>
      <c r="Q318" s="23">
        <f t="shared" si="5"/>
        <v>15.4</v>
      </c>
      <c r="R318" s="23">
        <v>9.3</v>
      </c>
      <c r="S318" s="23">
        <v>1.55</v>
      </c>
      <c r="T318" s="23">
        <v>1.2</v>
      </c>
      <c r="V318" s="1">
        <v>11</v>
      </c>
    </row>
    <row r="319" spans="1:22" ht="15.75" customHeight="1">
      <c r="A319" s="1">
        <v>4</v>
      </c>
      <c r="B319" s="3">
        <v>403</v>
      </c>
      <c r="C319" s="2">
        <v>2</v>
      </c>
      <c r="D319" s="1" t="s">
        <v>4</v>
      </c>
      <c r="E319" s="32">
        <v>30.16</v>
      </c>
      <c r="F319" s="32">
        <v>7.92</v>
      </c>
      <c r="G319" s="32">
        <v>-2.6</v>
      </c>
      <c r="H319" s="2">
        <v>26</v>
      </c>
      <c r="K319" s="1">
        <v>28</v>
      </c>
      <c r="L319" s="1">
        <v>5</v>
      </c>
      <c r="M319" s="1">
        <v>20</v>
      </c>
      <c r="N319" s="1">
        <v>1.6</v>
      </c>
      <c r="O319" s="1">
        <v>-8.9</v>
      </c>
      <c r="Q319" s="23">
        <f t="shared" si="5"/>
        <v>2.625</v>
      </c>
      <c r="V319" s="1">
        <v>11</v>
      </c>
    </row>
    <row r="320" spans="1:22" ht="15.75" customHeight="1">
      <c r="A320" s="1">
        <v>4</v>
      </c>
      <c r="B320" s="3">
        <v>407</v>
      </c>
      <c r="C320" s="2">
        <v>2</v>
      </c>
      <c r="D320" s="1" t="s">
        <v>4</v>
      </c>
      <c r="E320" s="32">
        <v>33.66</v>
      </c>
      <c r="F320" s="32">
        <v>8.1</v>
      </c>
      <c r="G320" s="32">
        <v>-2.59</v>
      </c>
      <c r="H320" s="2">
        <v>163</v>
      </c>
      <c r="K320" s="1">
        <v>175</v>
      </c>
      <c r="L320" s="1">
        <v>1</v>
      </c>
      <c r="M320" s="1">
        <v>1</v>
      </c>
      <c r="N320" s="1">
        <v>18.6</v>
      </c>
      <c r="O320" s="1">
        <v>0</v>
      </c>
      <c r="Q320" s="23">
        <f t="shared" si="5"/>
        <v>18.6</v>
      </c>
      <c r="V320" s="1">
        <v>11</v>
      </c>
    </row>
    <row r="321" spans="1:22" ht="15.75" customHeight="1">
      <c r="A321" s="1">
        <v>4</v>
      </c>
      <c r="B321" s="3">
        <v>445</v>
      </c>
      <c r="C321" s="2">
        <v>2</v>
      </c>
      <c r="D321" s="1" t="s">
        <v>4</v>
      </c>
      <c r="E321" s="32">
        <v>36.48</v>
      </c>
      <c r="F321" s="32">
        <v>8.24</v>
      </c>
      <c r="G321" s="32">
        <v>-3.02</v>
      </c>
      <c r="H321" s="2">
        <v>120</v>
      </c>
      <c r="K321" s="1">
        <v>124</v>
      </c>
      <c r="L321" s="1">
        <v>10</v>
      </c>
      <c r="M321" s="1">
        <v>20</v>
      </c>
      <c r="N321" s="1">
        <v>23.2</v>
      </c>
      <c r="O321" s="1">
        <v>-3.2</v>
      </c>
      <c r="Q321" s="23">
        <f t="shared" si="5"/>
        <v>13.2</v>
      </c>
      <c r="V321" s="1">
        <v>11</v>
      </c>
    </row>
    <row r="322" spans="1:22" ht="15.75" customHeight="1">
      <c r="A322" s="1">
        <v>4</v>
      </c>
      <c r="B322" s="3">
        <v>406</v>
      </c>
      <c r="C322" s="2">
        <v>2</v>
      </c>
      <c r="D322" s="1" t="s">
        <v>4</v>
      </c>
      <c r="E322" s="32">
        <v>32.14</v>
      </c>
      <c r="F322" s="32">
        <v>8.39</v>
      </c>
      <c r="G322" s="32">
        <v>-2.47</v>
      </c>
      <c r="H322" s="2">
        <v>154</v>
      </c>
      <c r="K322" s="1">
        <v>166</v>
      </c>
      <c r="L322" s="1">
        <v>15.8</v>
      </c>
      <c r="M322" s="1">
        <v>15</v>
      </c>
      <c r="N322" s="1">
        <v>16</v>
      </c>
      <c r="O322" s="1">
        <v>-1.2</v>
      </c>
      <c r="P322" s="1">
        <v>1.3</v>
      </c>
      <c r="Q322" s="23">
        <f t="shared" si="5"/>
        <v>19.417333333333335</v>
      </c>
      <c r="V322" s="1">
        <v>11</v>
      </c>
    </row>
    <row r="323" spans="1:22" ht="15.75" customHeight="1">
      <c r="A323" s="1">
        <v>4</v>
      </c>
      <c r="B323" s="3">
        <v>405</v>
      </c>
      <c r="C323" s="2">
        <v>2</v>
      </c>
      <c r="D323" s="1" t="s">
        <v>4</v>
      </c>
      <c r="E323" s="32">
        <v>31.61</v>
      </c>
      <c r="F323" s="32">
        <v>9.72</v>
      </c>
      <c r="G323" s="32">
        <v>-2.6</v>
      </c>
      <c r="H323" s="2">
        <v>184</v>
      </c>
      <c r="I323" s="1">
        <v>16</v>
      </c>
      <c r="J323" s="1">
        <v>18.3</v>
      </c>
      <c r="K323" s="1">
        <v>197</v>
      </c>
      <c r="L323" s="1">
        <v>18.8</v>
      </c>
      <c r="M323" s="1">
        <v>20</v>
      </c>
      <c r="N323" s="1">
        <v>21.5</v>
      </c>
      <c r="O323" s="1">
        <v>0.6</v>
      </c>
      <c r="Q323" s="23">
        <f aca="true" t="shared" si="6" ref="Q323:Q386">L323/M323*N323-L323/M323*O323+P323</f>
        <v>19.646</v>
      </c>
      <c r="V323" s="1">
        <v>11</v>
      </c>
    </row>
    <row r="324" spans="1:22" ht="15.75" customHeight="1">
      <c r="A324" s="1">
        <v>4</v>
      </c>
      <c r="B324" s="3">
        <v>446</v>
      </c>
      <c r="C324" s="2">
        <v>2</v>
      </c>
      <c r="D324" s="1" t="s">
        <v>4</v>
      </c>
      <c r="E324" s="32">
        <v>37</v>
      </c>
      <c r="F324" s="32">
        <v>9.88</v>
      </c>
      <c r="G324" s="32">
        <v>-3.09</v>
      </c>
      <c r="H324" s="2">
        <v>148</v>
      </c>
      <c r="K324" s="1">
        <v>159</v>
      </c>
      <c r="L324" s="1">
        <v>1</v>
      </c>
      <c r="M324" s="1">
        <v>1</v>
      </c>
      <c r="N324" s="1">
        <v>14.5</v>
      </c>
      <c r="O324" s="1">
        <v>-2.5</v>
      </c>
      <c r="Q324" s="23">
        <f t="shared" si="6"/>
        <v>17</v>
      </c>
      <c r="V324" s="1">
        <v>11</v>
      </c>
    </row>
    <row r="325" spans="1:22" ht="15.75" customHeight="1">
      <c r="A325" s="1">
        <v>4</v>
      </c>
      <c r="B325" s="3">
        <v>442</v>
      </c>
      <c r="C325" s="2">
        <v>2</v>
      </c>
      <c r="D325" s="1" t="s">
        <v>4</v>
      </c>
      <c r="E325" s="32">
        <v>38.66</v>
      </c>
      <c r="F325" s="32">
        <v>9.91</v>
      </c>
      <c r="G325" s="32">
        <v>-3.23</v>
      </c>
      <c r="H325" s="2">
        <v>147</v>
      </c>
      <c r="K325" s="1">
        <v>159</v>
      </c>
      <c r="L325" s="1">
        <v>1</v>
      </c>
      <c r="M325" s="1">
        <v>1</v>
      </c>
      <c r="N325" s="1">
        <v>18</v>
      </c>
      <c r="O325" s="1">
        <v>-0.5</v>
      </c>
      <c r="Q325" s="23">
        <f t="shared" si="6"/>
        <v>18.5</v>
      </c>
      <c r="U325" s="1" t="s">
        <v>21</v>
      </c>
      <c r="V325" s="1">
        <v>11</v>
      </c>
    </row>
    <row r="326" spans="1:22" ht="15.75" customHeight="1">
      <c r="A326" s="1">
        <v>4</v>
      </c>
      <c r="B326" s="3">
        <v>404</v>
      </c>
      <c r="C326" s="2">
        <v>2</v>
      </c>
      <c r="D326" s="1" t="s">
        <v>4</v>
      </c>
      <c r="E326" s="32">
        <v>30.95</v>
      </c>
      <c r="F326" s="32">
        <v>11.4</v>
      </c>
      <c r="G326" s="32">
        <v>-2.83</v>
      </c>
      <c r="H326" s="2">
        <v>114</v>
      </c>
      <c r="K326" s="1">
        <v>117</v>
      </c>
      <c r="L326" s="1">
        <v>1</v>
      </c>
      <c r="M326" s="1">
        <v>1</v>
      </c>
      <c r="N326" s="1">
        <v>11.9</v>
      </c>
      <c r="O326" s="1">
        <v>-2.8</v>
      </c>
      <c r="Q326" s="23">
        <f t="shared" si="6"/>
        <v>14.7</v>
      </c>
      <c r="V326" s="1">
        <v>11</v>
      </c>
    </row>
    <row r="327" spans="1:22" ht="15.75" customHeight="1">
      <c r="A327" s="1">
        <v>4</v>
      </c>
      <c r="B327" s="3">
        <v>441</v>
      </c>
      <c r="C327" s="2">
        <v>2</v>
      </c>
      <c r="D327" s="1" t="s">
        <v>4</v>
      </c>
      <c r="E327" s="32">
        <v>37.87</v>
      </c>
      <c r="F327" s="32">
        <v>11.41</v>
      </c>
      <c r="G327" s="32">
        <v>-3.32</v>
      </c>
      <c r="H327" s="2">
        <v>78</v>
      </c>
      <c r="K327" s="1">
        <v>81</v>
      </c>
      <c r="L327" s="1">
        <v>10</v>
      </c>
      <c r="M327" s="1">
        <v>20</v>
      </c>
      <c r="N327" s="1">
        <v>14.6</v>
      </c>
      <c r="O327" s="1">
        <v>-2.9</v>
      </c>
      <c r="Q327" s="23">
        <f t="shared" si="6"/>
        <v>8.75</v>
      </c>
      <c r="V327" s="1">
        <v>11</v>
      </c>
    </row>
    <row r="328" spans="1:22" ht="15.75" customHeight="1">
      <c r="A328" s="1">
        <v>4</v>
      </c>
      <c r="B328" s="3">
        <v>440</v>
      </c>
      <c r="C328" s="2">
        <v>2</v>
      </c>
      <c r="D328" s="1" t="s">
        <v>4</v>
      </c>
      <c r="E328" s="32">
        <v>39.16</v>
      </c>
      <c r="F328" s="32">
        <v>12.61</v>
      </c>
      <c r="G328" s="32">
        <v>-3.18</v>
      </c>
      <c r="H328" s="2">
        <v>241</v>
      </c>
      <c r="K328" s="1">
        <v>250</v>
      </c>
      <c r="L328" s="1">
        <v>18</v>
      </c>
      <c r="M328" s="1">
        <v>20</v>
      </c>
      <c r="N328" s="1">
        <v>19.6</v>
      </c>
      <c r="O328" s="1">
        <v>-2.4</v>
      </c>
      <c r="Q328" s="23">
        <f t="shared" si="6"/>
        <v>19.8</v>
      </c>
      <c r="V328" s="1">
        <v>11</v>
      </c>
    </row>
    <row r="329" spans="1:22" ht="15.75" customHeight="1">
      <c r="A329" s="1">
        <v>4</v>
      </c>
      <c r="B329" s="3">
        <v>551</v>
      </c>
      <c r="C329" s="2">
        <v>2</v>
      </c>
      <c r="D329" s="1" t="s">
        <v>4</v>
      </c>
      <c r="E329" s="32">
        <v>35.21</v>
      </c>
      <c r="F329" s="32">
        <v>12.93</v>
      </c>
      <c r="G329" s="32">
        <v>-3.2</v>
      </c>
      <c r="H329" s="2">
        <v>152</v>
      </c>
      <c r="K329" s="1">
        <v>165</v>
      </c>
      <c r="L329" s="1">
        <v>17</v>
      </c>
      <c r="M329" s="1">
        <v>20</v>
      </c>
      <c r="N329" s="1">
        <v>18.9</v>
      </c>
      <c r="O329" s="1">
        <v>-1.7</v>
      </c>
      <c r="P329" s="1">
        <v>1.3</v>
      </c>
      <c r="Q329" s="23">
        <f t="shared" si="6"/>
        <v>18.81</v>
      </c>
      <c r="V329" s="1">
        <v>11</v>
      </c>
    </row>
    <row r="330" spans="1:22" ht="15.75" customHeight="1">
      <c r="A330" s="1">
        <v>4</v>
      </c>
      <c r="B330" s="3">
        <v>448</v>
      </c>
      <c r="C330" s="2">
        <v>2</v>
      </c>
      <c r="D330" s="1" t="s">
        <v>4</v>
      </c>
      <c r="E330" s="32">
        <v>32.17</v>
      </c>
      <c r="F330" s="32">
        <v>13.8</v>
      </c>
      <c r="G330" s="32">
        <v>-3.05</v>
      </c>
      <c r="H330" s="2">
        <v>171</v>
      </c>
      <c r="K330" s="1">
        <v>190</v>
      </c>
      <c r="L330" s="1">
        <v>1</v>
      </c>
      <c r="M330" s="1">
        <v>1</v>
      </c>
      <c r="N330" s="1">
        <v>19.2</v>
      </c>
      <c r="O330" s="1">
        <v>-0.5</v>
      </c>
      <c r="Q330" s="23">
        <f t="shared" si="6"/>
        <v>19.7</v>
      </c>
      <c r="V330" s="1">
        <v>11</v>
      </c>
    </row>
    <row r="331" spans="1:22" ht="15.75" customHeight="1">
      <c r="A331" s="1">
        <v>4</v>
      </c>
      <c r="B331" s="3">
        <v>451</v>
      </c>
      <c r="C331" s="2">
        <v>2</v>
      </c>
      <c r="D331" s="1" t="s">
        <v>4</v>
      </c>
      <c r="E331" s="32">
        <v>36.97</v>
      </c>
      <c r="F331" s="32">
        <v>13.81</v>
      </c>
      <c r="G331" s="32">
        <v>-3.54</v>
      </c>
      <c r="H331" s="2">
        <v>102</v>
      </c>
      <c r="K331" s="1">
        <v>104</v>
      </c>
      <c r="L331" s="1">
        <v>10</v>
      </c>
      <c r="M331" s="1">
        <v>20</v>
      </c>
      <c r="N331" s="1">
        <v>12.7</v>
      </c>
      <c r="O331" s="1">
        <v>-2.3</v>
      </c>
      <c r="P331" s="1">
        <v>1.3</v>
      </c>
      <c r="Q331" s="23">
        <f t="shared" si="6"/>
        <v>8.8</v>
      </c>
      <c r="V331" s="1">
        <v>11</v>
      </c>
    </row>
    <row r="332" spans="1:22" ht="15.75" customHeight="1">
      <c r="A332" s="1">
        <v>4</v>
      </c>
      <c r="B332" s="3">
        <v>450</v>
      </c>
      <c r="C332" s="2">
        <v>2</v>
      </c>
      <c r="D332" s="1" t="s">
        <v>4</v>
      </c>
      <c r="E332" s="32">
        <v>34.69</v>
      </c>
      <c r="F332" s="32">
        <v>15.79</v>
      </c>
      <c r="G332" s="32">
        <v>-3.45</v>
      </c>
      <c r="H332" s="2">
        <v>220</v>
      </c>
      <c r="I332" s="1">
        <v>18</v>
      </c>
      <c r="J332" s="1">
        <v>18.5</v>
      </c>
      <c r="K332" s="1">
        <v>232</v>
      </c>
      <c r="L332" s="1">
        <v>1</v>
      </c>
      <c r="M332" s="1">
        <v>1</v>
      </c>
      <c r="N332" s="1">
        <v>19.1</v>
      </c>
      <c r="O332" s="1">
        <v>-1</v>
      </c>
      <c r="Q332" s="23">
        <f t="shared" si="6"/>
        <v>20.1</v>
      </c>
      <c r="V332" s="1">
        <v>11</v>
      </c>
    </row>
    <row r="333" spans="1:22" ht="15.75" customHeight="1">
      <c r="A333" s="1">
        <v>4</v>
      </c>
      <c r="B333" s="3">
        <v>452</v>
      </c>
      <c r="C333" s="2">
        <v>2</v>
      </c>
      <c r="D333" s="1" t="s">
        <v>4</v>
      </c>
      <c r="E333" s="32">
        <v>36.44</v>
      </c>
      <c r="F333" s="32">
        <v>15.89</v>
      </c>
      <c r="G333" s="32">
        <v>-3.8</v>
      </c>
      <c r="H333" s="2">
        <v>182</v>
      </c>
      <c r="K333" s="1">
        <v>194</v>
      </c>
      <c r="L333" s="1">
        <v>1</v>
      </c>
      <c r="M333" s="1">
        <v>1</v>
      </c>
      <c r="N333" s="1">
        <v>17.6</v>
      </c>
      <c r="O333" s="1">
        <v>-1.8</v>
      </c>
      <c r="Q333" s="23">
        <f t="shared" si="6"/>
        <v>19.400000000000002</v>
      </c>
      <c r="V333" s="1">
        <v>11</v>
      </c>
    </row>
    <row r="334" spans="1:22" ht="15.75" customHeight="1">
      <c r="A334" s="1">
        <v>4</v>
      </c>
      <c r="B334" s="3">
        <v>11</v>
      </c>
      <c r="C334" s="2">
        <v>2</v>
      </c>
      <c r="D334" s="1" t="s">
        <v>4</v>
      </c>
      <c r="E334" s="32">
        <v>31.18</v>
      </c>
      <c r="F334" s="32">
        <v>16.32</v>
      </c>
      <c r="G334" s="32">
        <v>-3.52</v>
      </c>
      <c r="H334" s="2">
        <v>204</v>
      </c>
      <c r="K334" s="1">
        <v>217</v>
      </c>
      <c r="L334" s="1">
        <v>1</v>
      </c>
      <c r="M334" s="1">
        <v>1</v>
      </c>
      <c r="N334" s="1">
        <v>17.5</v>
      </c>
      <c r="O334" s="1">
        <v>-1.25</v>
      </c>
      <c r="Q334" s="23">
        <f t="shared" si="6"/>
        <v>18.75</v>
      </c>
      <c r="V334" s="1">
        <v>11</v>
      </c>
    </row>
    <row r="335" spans="1:22" ht="15.75" customHeight="1">
      <c r="A335" s="1">
        <v>4</v>
      </c>
      <c r="B335" s="3">
        <v>456</v>
      </c>
      <c r="C335" s="2">
        <v>2</v>
      </c>
      <c r="D335" s="1" t="s">
        <v>4</v>
      </c>
      <c r="E335" s="32">
        <v>39.87</v>
      </c>
      <c r="F335" s="32">
        <v>17.69</v>
      </c>
      <c r="G335" s="32">
        <v>-4.15</v>
      </c>
      <c r="H335" s="2">
        <v>270</v>
      </c>
      <c r="K335" s="1">
        <v>282</v>
      </c>
      <c r="L335" s="1">
        <v>1</v>
      </c>
      <c r="M335" s="1">
        <v>1</v>
      </c>
      <c r="N335" s="1">
        <v>18.5</v>
      </c>
      <c r="O335" s="1">
        <v>-2.1</v>
      </c>
      <c r="Q335" s="23">
        <f t="shared" si="6"/>
        <v>20.6</v>
      </c>
      <c r="V335" s="1">
        <v>11</v>
      </c>
    </row>
    <row r="336" spans="1:22" ht="15.75" customHeight="1">
      <c r="A336" s="1">
        <v>4</v>
      </c>
      <c r="B336" s="3">
        <v>12</v>
      </c>
      <c r="C336" s="2">
        <v>2</v>
      </c>
      <c r="D336" s="1" t="s">
        <v>4</v>
      </c>
      <c r="E336" s="32">
        <v>32.01</v>
      </c>
      <c r="F336" s="32">
        <v>18.21</v>
      </c>
      <c r="G336" s="32">
        <v>-3.75</v>
      </c>
      <c r="H336" s="2">
        <v>78</v>
      </c>
      <c r="K336" s="1">
        <v>80</v>
      </c>
      <c r="L336" s="1">
        <v>1</v>
      </c>
      <c r="M336" s="1">
        <v>1</v>
      </c>
      <c r="N336" s="1">
        <v>6.75</v>
      </c>
      <c r="O336" s="1">
        <v>-1.75</v>
      </c>
      <c r="Q336" s="23">
        <f t="shared" si="6"/>
        <v>8.5</v>
      </c>
      <c r="V336" s="1">
        <v>11</v>
      </c>
    </row>
    <row r="337" spans="1:22" ht="15.75" customHeight="1">
      <c r="A337" s="1">
        <v>4</v>
      </c>
      <c r="B337" s="3">
        <v>454</v>
      </c>
      <c r="C337" s="2">
        <v>2</v>
      </c>
      <c r="D337" s="1" t="s">
        <v>4</v>
      </c>
      <c r="E337" s="32">
        <v>36</v>
      </c>
      <c r="F337" s="32">
        <v>18.89</v>
      </c>
      <c r="G337" s="32">
        <v>-4.34</v>
      </c>
      <c r="H337" s="2">
        <v>109</v>
      </c>
      <c r="K337" s="1">
        <v>112</v>
      </c>
      <c r="L337" s="1">
        <v>1</v>
      </c>
      <c r="M337" s="1">
        <v>1</v>
      </c>
      <c r="N337" s="1">
        <v>10.3</v>
      </c>
      <c r="O337" s="1">
        <v>-0.75</v>
      </c>
      <c r="P337" s="1">
        <v>1.3</v>
      </c>
      <c r="Q337" s="23">
        <f t="shared" si="6"/>
        <v>12.350000000000001</v>
      </c>
      <c r="V337" s="1">
        <v>11</v>
      </c>
    </row>
    <row r="338" spans="1:22" ht="15.75" customHeight="1">
      <c r="A338" s="1">
        <v>4</v>
      </c>
      <c r="B338" s="3">
        <v>455</v>
      </c>
      <c r="C338" s="2">
        <v>2</v>
      </c>
      <c r="D338" s="1" t="s">
        <v>4</v>
      </c>
      <c r="E338" s="32">
        <v>38.54</v>
      </c>
      <c r="F338" s="32">
        <v>20.01</v>
      </c>
      <c r="G338" s="32">
        <v>-4.22</v>
      </c>
      <c r="H338" s="2">
        <v>279</v>
      </c>
      <c r="K338" s="1">
        <v>290</v>
      </c>
      <c r="L338" s="1">
        <v>1</v>
      </c>
      <c r="M338" s="1">
        <v>1</v>
      </c>
      <c r="N338" s="1">
        <v>18.1</v>
      </c>
      <c r="O338" s="1">
        <v>-1.3</v>
      </c>
      <c r="P338" s="1">
        <v>1.3</v>
      </c>
      <c r="Q338" s="23">
        <f t="shared" si="6"/>
        <v>20.700000000000003</v>
      </c>
      <c r="U338" s="1" t="s">
        <v>96</v>
      </c>
      <c r="V338" s="1">
        <v>11</v>
      </c>
    </row>
    <row r="339" spans="1:22" ht="15.75" customHeight="1">
      <c r="A339" s="1">
        <v>4</v>
      </c>
      <c r="B339" s="3">
        <v>16</v>
      </c>
      <c r="C339" s="2">
        <v>2</v>
      </c>
      <c r="D339" s="1" t="s">
        <v>4</v>
      </c>
      <c r="E339" s="32">
        <v>32.15</v>
      </c>
      <c r="F339" s="32">
        <v>21.3</v>
      </c>
      <c r="G339" s="32">
        <v>-4.13</v>
      </c>
      <c r="H339" s="2">
        <v>144</v>
      </c>
      <c r="K339" s="1">
        <v>151</v>
      </c>
      <c r="L339" s="1">
        <v>1</v>
      </c>
      <c r="M339" s="1">
        <v>1</v>
      </c>
      <c r="N339" s="1">
        <v>14.6</v>
      </c>
      <c r="O339" s="1">
        <v>-2.5</v>
      </c>
      <c r="Q339" s="23">
        <f t="shared" si="6"/>
        <v>17.1</v>
      </c>
      <c r="V339" s="1">
        <v>11</v>
      </c>
    </row>
    <row r="340" spans="1:22" ht="15.75" customHeight="1">
      <c r="A340" s="1">
        <v>4</v>
      </c>
      <c r="B340" s="3">
        <v>467</v>
      </c>
      <c r="C340" s="2">
        <v>2</v>
      </c>
      <c r="D340" s="1" t="s">
        <v>4</v>
      </c>
      <c r="E340" s="32">
        <v>37.22</v>
      </c>
      <c r="F340" s="32">
        <v>24.04</v>
      </c>
      <c r="G340" s="32">
        <v>-4.18</v>
      </c>
      <c r="H340" s="2">
        <v>241</v>
      </c>
      <c r="K340" s="1">
        <v>253</v>
      </c>
      <c r="L340" s="1">
        <v>1</v>
      </c>
      <c r="M340" s="1">
        <v>1</v>
      </c>
      <c r="N340" s="1">
        <v>19.5</v>
      </c>
      <c r="O340" s="1">
        <v>-0.75</v>
      </c>
      <c r="Q340" s="23">
        <f t="shared" si="6"/>
        <v>20.25</v>
      </c>
      <c r="V340" s="1">
        <v>11</v>
      </c>
    </row>
    <row r="341" spans="1:22" ht="15.75" customHeight="1">
      <c r="A341" s="1">
        <v>4</v>
      </c>
      <c r="B341" s="3">
        <v>20</v>
      </c>
      <c r="C341" s="2">
        <v>2</v>
      </c>
      <c r="D341" s="1" t="s">
        <v>4</v>
      </c>
      <c r="E341" s="32">
        <v>33.23</v>
      </c>
      <c r="F341" s="32">
        <v>24.05</v>
      </c>
      <c r="G341" s="32">
        <v>-4.09</v>
      </c>
      <c r="H341" s="2">
        <v>151</v>
      </c>
      <c r="K341" s="1">
        <v>166</v>
      </c>
      <c r="L341" s="1">
        <v>1</v>
      </c>
      <c r="M341" s="1">
        <v>1</v>
      </c>
      <c r="N341" s="1">
        <v>15.4</v>
      </c>
      <c r="O341" s="1">
        <v>-1.1</v>
      </c>
      <c r="Q341" s="23">
        <f t="shared" si="6"/>
        <v>16.5</v>
      </c>
      <c r="V341" s="1">
        <v>11</v>
      </c>
    </row>
    <row r="342" spans="1:22" ht="15.75" customHeight="1">
      <c r="A342" s="1">
        <v>4</v>
      </c>
      <c r="B342" s="3">
        <v>469</v>
      </c>
      <c r="C342" s="2">
        <v>2</v>
      </c>
      <c r="D342" s="1" t="s">
        <v>4</v>
      </c>
      <c r="E342" s="32">
        <v>39.42</v>
      </c>
      <c r="F342" s="32">
        <v>24.53</v>
      </c>
      <c r="G342" s="32">
        <v>-4.38</v>
      </c>
      <c r="H342" s="2">
        <v>66</v>
      </c>
      <c r="K342" s="1">
        <v>70</v>
      </c>
      <c r="L342" s="1">
        <v>10</v>
      </c>
      <c r="M342" s="1">
        <v>20</v>
      </c>
      <c r="N342" s="1">
        <v>10.2</v>
      </c>
      <c r="O342" s="1">
        <v>-3.8</v>
      </c>
      <c r="Q342" s="23">
        <f t="shared" si="6"/>
        <v>7</v>
      </c>
      <c r="V342" s="1">
        <v>11</v>
      </c>
    </row>
    <row r="343" spans="1:22" ht="15.75" customHeight="1">
      <c r="A343" s="1">
        <v>4</v>
      </c>
      <c r="B343" s="3">
        <v>468</v>
      </c>
      <c r="C343" s="2">
        <v>2</v>
      </c>
      <c r="D343" s="1" t="s">
        <v>4</v>
      </c>
      <c r="E343" s="32">
        <v>36</v>
      </c>
      <c r="F343" s="32">
        <v>25.2</v>
      </c>
      <c r="G343" s="32">
        <v>-4.25</v>
      </c>
      <c r="H343" s="2">
        <v>218</v>
      </c>
      <c r="I343" s="1">
        <v>18</v>
      </c>
      <c r="J343" s="1">
        <v>18.8</v>
      </c>
      <c r="K343" s="1">
        <v>235</v>
      </c>
      <c r="L343" s="1">
        <v>1</v>
      </c>
      <c r="M343" s="1">
        <v>1</v>
      </c>
      <c r="N343" s="1">
        <v>16.4</v>
      </c>
      <c r="O343" s="1">
        <v>-3.3</v>
      </c>
      <c r="Q343" s="23">
        <f t="shared" si="6"/>
        <v>19.7</v>
      </c>
      <c r="V343" s="1">
        <v>11</v>
      </c>
    </row>
    <row r="344" spans="1:22" ht="15.75" customHeight="1">
      <c r="A344" s="1">
        <v>4</v>
      </c>
      <c r="B344" s="3">
        <v>21</v>
      </c>
      <c r="C344" s="2">
        <v>2</v>
      </c>
      <c r="D344" s="1" t="s">
        <v>4</v>
      </c>
      <c r="E344" s="32">
        <v>34.28</v>
      </c>
      <c r="F344" s="32">
        <v>26.42</v>
      </c>
      <c r="G344" s="32">
        <v>-4.12</v>
      </c>
      <c r="H344" s="2">
        <v>151</v>
      </c>
      <c r="K344" s="1">
        <v>156</v>
      </c>
      <c r="L344" s="1">
        <v>1</v>
      </c>
      <c r="M344" s="1">
        <v>1</v>
      </c>
      <c r="N344" s="1">
        <v>11.1</v>
      </c>
      <c r="O344" s="1">
        <v>-3.1</v>
      </c>
      <c r="Q344" s="23">
        <f t="shared" si="6"/>
        <v>14.2</v>
      </c>
      <c r="V344" s="1">
        <v>11</v>
      </c>
    </row>
    <row r="345" spans="1:22" ht="15.75" customHeight="1">
      <c r="A345" s="1">
        <v>4</v>
      </c>
      <c r="B345" s="3">
        <v>22</v>
      </c>
      <c r="C345" s="2">
        <v>2</v>
      </c>
      <c r="D345" s="1" t="s">
        <v>4</v>
      </c>
      <c r="E345" s="32">
        <v>32.78</v>
      </c>
      <c r="F345" s="32">
        <v>27.86</v>
      </c>
      <c r="G345" s="32">
        <v>-3.86</v>
      </c>
      <c r="H345" s="2">
        <v>113</v>
      </c>
      <c r="K345" s="1">
        <v>115</v>
      </c>
      <c r="L345" s="1">
        <v>1</v>
      </c>
      <c r="M345" s="1">
        <v>1</v>
      </c>
      <c r="N345" s="1">
        <v>10</v>
      </c>
      <c r="O345" s="1">
        <v>-2.6</v>
      </c>
      <c r="Q345" s="23">
        <f t="shared" si="6"/>
        <v>12.6</v>
      </c>
      <c r="V345" s="1">
        <v>11</v>
      </c>
    </row>
    <row r="346" spans="1:22" ht="15.75" customHeight="1">
      <c r="A346" s="1">
        <v>4</v>
      </c>
      <c r="B346" s="3">
        <v>23</v>
      </c>
      <c r="C346" s="2">
        <v>2</v>
      </c>
      <c r="D346" s="1" t="s">
        <v>4</v>
      </c>
      <c r="E346" s="32">
        <v>35.07</v>
      </c>
      <c r="F346" s="32">
        <v>29.34</v>
      </c>
      <c r="G346" s="32">
        <v>-4</v>
      </c>
      <c r="H346" s="2">
        <v>150</v>
      </c>
      <c r="K346" s="1">
        <v>158</v>
      </c>
      <c r="L346" s="1">
        <v>1</v>
      </c>
      <c r="M346" s="1">
        <v>1</v>
      </c>
      <c r="N346" s="1">
        <v>15.4</v>
      </c>
      <c r="O346" s="1">
        <v>-0.4</v>
      </c>
      <c r="Q346" s="23">
        <f t="shared" si="6"/>
        <v>15.8</v>
      </c>
      <c r="V346" s="1">
        <v>11</v>
      </c>
    </row>
    <row r="347" spans="1:22" ht="15.75" customHeight="1">
      <c r="A347" s="1">
        <v>4</v>
      </c>
      <c r="B347" s="3">
        <v>40</v>
      </c>
      <c r="C347" s="2">
        <v>2</v>
      </c>
      <c r="D347" s="1" t="s">
        <v>4</v>
      </c>
      <c r="E347" s="32">
        <v>30.75</v>
      </c>
      <c r="F347" s="32">
        <v>30.32</v>
      </c>
      <c r="G347" s="32">
        <v>-3.61</v>
      </c>
      <c r="H347" s="2">
        <v>262</v>
      </c>
      <c r="K347" s="1">
        <v>276</v>
      </c>
      <c r="L347" s="1">
        <v>1</v>
      </c>
      <c r="M347" s="1">
        <v>1</v>
      </c>
      <c r="N347" s="1">
        <v>19</v>
      </c>
      <c r="O347" s="1">
        <v>-2</v>
      </c>
      <c r="Q347" s="23">
        <f t="shared" si="6"/>
        <v>21</v>
      </c>
      <c r="R347" s="23">
        <v>9.6</v>
      </c>
      <c r="S347" s="23">
        <v>4.95</v>
      </c>
      <c r="T347" s="23">
        <v>3.45</v>
      </c>
      <c r="V347" s="1">
        <v>11</v>
      </c>
    </row>
    <row r="348" spans="1:22" ht="15.75" customHeight="1">
      <c r="A348" s="1">
        <v>4</v>
      </c>
      <c r="B348" s="3">
        <v>24</v>
      </c>
      <c r="C348" s="2">
        <v>2</v>
      </c>
      <c r="D348" s="1" t="s">
        <v>4</v>
      </c>
      <c r="E348" s="32">
        <v>35.89</v>
      </c>
      <c r="F348" s="32">
        <v>30.36</v>
      </c>
      <c r="G348" s="32">
        <v>-4.12</v>
      </c>
      <c r="H348" s="2">
        <v>101</v>
      </c>
      <c r="K348" s="1">
        <v>112</v>
      </c>
      <c r="L348" s="1">
        <v>1</v>
      </c>
      <c r="M348" s="1">
        <v>1</v>
      </c>
      <c r="N348" s="1">
        <v>7.2</v>
      </c>
      <c r="O348" s="1">
        <v>-2.2</v>
      </c>
      <c r="Q348" s="23">
        <f t="shared" si="6"/>
        <v>9.4</v>
      </c>
      <c r="V348" s="1">
        <v>11</v>
      </c>
    </row>
    <row r="349" spans="1:22" ht="15.75" customHeight="1">
      <c r="A349" s="1">
        <v>4</v>
      </c>
      <c r="B349" s="3">
        <v>35</v>
      </c>
      <c r="C349" s="2">
        <v>2</v>
      </c>
      <c r="D349" s="1" t="s">
        <v>4</v>
      </c>
      <c r="E349" s="32">
        <v>32.24</v>
      </c>
      <c r="F349" s="32">
        <v>31.93</v>
      </c>
      <c r="G349" s="32">
        <v>-4.11</v>
      </c>
      <c r="H349" s="2">
        <v>133</v>
      </c>
      <c r="K349" s="1">
        <v>135</v>
      </c>
      <c r="L349" s="1">
        <v>1</v>
      </c>
      <c r="M349" s="1">
        <v>1</v>
      </c>
      <c r="N349" s="1">
        <v>13.1</v>
      </c>
      <c r="O349" s="1">
        <v>-2.7</v>
      </c>
      <c r="Q349" s="23">
        <f t="shared" si="6"/>
        <v>15.8</v>
      </c>
      <c r="V349" s="1">
        <v>11</v>
      </c>
    </row>
    <row r="350" spans="1:22" ht="15.75" customHeight="1">
      <c r="A350" s="1">
        <v>4</v>
      </c>
      <c r="B350" s="3">
        <v>36</v>
      </c>
      <c r="C350" s="2">
        <v>2</v>
      </c>
      <c r="D350" s="1" t="s">
        <v>4</v>
      </c>
      <c r="E350" s="32">
        <v>30.86</v>
      </c>
      <c r="F350" s="32">
        <v>32.53</v>
      </c>
      <c r="G350" s="32">
        <v>-3.72</v>
      </c>
      <c r="H350" s="2">
        <v>242</v>
      </c>
      <c r="K350" s="1">
        <v>255</v>
      </c>
      <c r="L350" s="1">
        <v>1</v>
      </c>
      <c r="M350" s="1">
        <v>1</v>
      </c>
      <c r="N350" s="1">
        <v>18.7</v>
      </c>
      <c r="O350" s="1">
        <v>-2.4</v>
      </c>
      <c r="Q350" s="23">
        <f t="shared" si="6"/>
        <v>21.099999999999998</v>
      </c>
      <c r="V350" s="1">
        <v>11</v>
      </c>
    </row>
    <row r="351" spans="1:22" ht="15.75" customHeight="1">
      <c r="A351" s="1">
        <v>4</v>
      </c>
      <c r="B351" s="3">
        <v>26</v>
      </c>
      <c r="C351" s="2">
        <v>2</v>
      </c>
      <c r="D351" s="1" t="s">
        <v>4</v>
      </c>
      <c r="E351" s="32">
        <v>33.69</v>
      </c>
      <c r="F351" s="32">
        <v>33.16</v>
      </c>
      <c r="G351" s="32">
        <v>-3.59</v>
      </c>
      <c r="H351" s="2">
        <v>64</v>
      </c>
      <c r="K351" s="1">
        <v>65</v>
      </c>
      <c r="L351" s="1">
        <v>10</v>
      </c>
      <c r="M351" s="1">
        <v>20</v>
      </c>
      <c r="N351" s="1">
        <v>8.5</v>
      </c>
      <c r="O351" s="1">
        <v>-4.8</v>
      </c>
      <c r="Q351" s="23">
        <f t="shared" si="6"/>
        <v>6.65</v>
      </c>
      <c r="V351" s="1">
        <v>11</v>
      </c>
    </row>
    <row r="352" spans="1:22" ht="15.75" customHeight="1">
      <c r="A352" s="1">
        <v>4</v>
      </c>
      <c r="B352" s="3">
        <v>28</v>
      </c>
      <c r="C352" s="2">
        <v>2</v>
      </c>
      <c r="D352" s="1" t="s">
        <v>4</v>
      </c>
      <c r="E352" s="32">
        <v>35.88</v>
      </c>
      <c r="F352" s="32">
        <v>33.9</v>
      </c>
      <c r="G352" s="32">
        <v>-3.62</v>
      </c>
      <c r="H352" s="2">
        <v>147</v>
      </c>
      <c r="K352" s="1">
        <v>154</v>
      </c>
      <c r="L352" s="1">
        <v>1</v>
      </c>
      <c r="M352" s="1">
        <v>1</v>
      </c>
      <c r="N352" s="1">
        <v>15</v>
      </c>
      <c r="O352" s="1">
        <v>0</v>
      </c>
      <c r="P352" s="1">
        <v>1.3</v>
      </c>
      <c r="Q352" s="23">
        <f t="shared" si="6"/>
        <v>16.3</v>
      </c>
      <c r="V352" s="1">
        <v>11</v>
      </c>
    </row>
    <row r="353" spans="1:22" ht="15.75" customHeight="1">
      <c r="A353" s="1">
        <v>4</v>
      </c>
      <c r="B353" s="3">
        <v>27</v>
      </c>
      <c r="C353" s="2">
        <v>2</v>
      </c>
      <c r="D353" s="1" t="s">
        <v>4</v>
      </c>
      <c r="E353" s="32">
        <v>34.9</v>
      </c>
      <c r="F353" s="32">
        <v>34.17</v>
      </c>
      <c r="G353" s="32">
        <v>-3.65</v>
      </c>
      <c r="H353" s="2">
        <v>109</v>
      </c>
      <c r="K353" s="1">
        <v>112</v>
      </c>
      <c r="L353" s="1">
        <v>10</v>
      </c>
      <c r="M353" s="1">
        <v>20</v>
      </c>
      <c r="N353" s="1">
        <v>19.3</v>
      </c>
      <c r="O353" s="1">
        <v>-4.5</v>
      </c>
      <c r="Q353" s="23">
        <f t="shared" si="6"/>
        <v>11.9</v>
      </c>
      <c r="V353" s="1">
        <v>11</v>
      </c>
    </row>
    <row r="354" spans="1:22" ht="15.75" customHeight="1">
      <c r="A354" s="1">
        <v>4</v>
      </c>
      <c r="B354" s="3">
        <v>498</v>
      </c>
      <c r="C354" s="2">
        <v>2</v>
      </c>
      <c r="D354" s="1" t="s">
        <v>4</v>
      </c>
      <c r="E354" s="32">
        <v>39.22</v>
      </c>
      <c r="F354" s="32">
        <v>34.43</v>
      </c>
      <c r="G354" s="32">
        <v>-3.68</v>
      </c>
      <c r="H354" s="2">
        <v>226</v>
      </c>
      <c r="K354" s="1">
        <v>233</v>
      </c>
      <c r="L354" s="1">
        <v>1</v>
      </c>
      <c r="M354" s="1">
        <v>1</v>
      </c>
      <c r="N354" s="1">
        <v>15.1</v>
      </c>
      <c r="O354" s="1">
        <v>-2.3</v>
      </c>
      <c r="Q354" s="23">
        <f t="shared" si="6"/>
        <v>17.4</v>
      </c>
      <c r="V354" s="1">
        <v>11</v>
      </c>
    </row>
    <row r="355" spans="1:22" ht="15.75" customHeight="1">
      <c r="A355" s="1">
        <v>4</v>
      </c>
      <c r="B355" s="3">
        <v>29</v>
      </c>
      <c r="C355" s="2">
        <v>2</v>
      </c>
      <c r="D355" s="1" t="s">
        <v>4</v>
      </c>
      <c r="E355" s="32">
        <v>35.77</v>
      </c>
      <c r="F355" s="32">
        <v>36.09</v>
      </c>
      <c r="G355" s="32">
        <v>-3.47</v>
      </c>
      <c r="H355" s="2">
        <v>207</v>
      </c>
      <c r="K355" s="1">
        <v>222</v>
      </c>
      <c r="L355" s="1">
        <v>1</v>
      </c>
      <c r="M355" s="1">
        <v>1</v>
      </c>
      <c r="N355" s="1">
        <v>17.4</v>
      </c>
      <c r="O355" s="1">
        <v>-1.7</v>
      </c>
      <c r="Q355" s="23">
        <f t="shared" si="6"/>
        <v>19.099999999999998</v>
      </c>
      <c r="V355" s="1">
        <v>11</v>
      </c>
    </row>
    <row r="356" spans="1:22" ht="15.75" customHeight="1">
      <c r="A356" s="1">
        <v>4</v>
      </c>
      <c r="B356" s="3">
        <v>33</v>
      </c>
      <c r="C356" s="2">
        <v>2</v>
      </c>
      <c r="D356" s="1" t="s">
        <v>4</v>
      </c>
      <c r="E356" s="32">
        <v>32.01</v>
      </c>
      <c r="F356" s="32">
        <v>36.24</v>
      </c>
      <c r="G356" s="32">
        <v>-3.42</v>
      </c>
      <c r="H356" s="2">
        <v>177</v>
      </c>
      <c r="K356" s="1">
        <v>190</v>
      </c>
      <c r="L356" s="1">
        <v>19.3</v>
      </c>
      <c r="M356" s="1">
        <v>20</v>
      </c>
      <c r="N356" s="1">
        <v>18.2</v>
      </c>
      <c r="O356" s="1">
        <v>-0.5</v>
      </c>
      <c r="Q356" s="23">
        <f t="shared" si="6"/>
        <v>18.045500000000004</v>
      </c>
      <c r="V356" s="1">
        <v>11</v>
      </c>
    </row>
    <row r="357" spans="1:22" ht="15.75" customHeight="1">
      <c r="A357" s="1">
        <v>4</v>
      </c>
      <c r="B357" s="3">
        <v>34</v>
      </c>
      <c r="C357" s="2">
        <v>2</v>
      </c>
      <c r="D357" s="1" t="s">
        <v>4</v>
      </c>
      <c r="E357" s="32">
        <v>34.14</v>
      </c>
      <c r="F357" s="32">
        <v>37.42</v>
      </c>
      <c r="G357" s="32">
        <v>-3.33</v>
      </c>
      <c r="H357" s="2">
        <v>39</v>
      </c>
      <c r="K357" s="1">
        <v>42</v>
      </c>
      <c r="L357" s="1">
        <v>5</v>
      </c>
      <c r="M357" s="1">
        <v>20</v>
      </c>
      <c r="N357" s="1">
        <v>10.7</v>
      </c>
      <c r="O357" s="1">
        <v>-3.2</v>
      </c>
      <c r="Q357" s="23">
        <f t="shared" si="6"/>
        <v>3.4749999999999996</v>
      </c>
      <c r="V357" s="1">
        <v>11</v>
      </c>
    </row>
    <row r="358" spans="1:22" ht="15.75" customHeight="1">
      <c r="A358" s="1">
        <v>4</v>
      </c>
      <c r="B358" s="3">
        <v>286</v>
      </c>
      <c r="C358" s="2">
        <v>2</v>
      </c>
      <c r="D358" s="1" t="s">
        <v>4</v>
      </c>
      <c r="E358" s="32">
        <v>38.82</v>
      </c>
      <c r="F358" s="32">
        <v>37.45</v>
      </c>
      <c r="G358" s="32">
        <v>-3.74</v>
      </c>
      <c r="H358" s="2">
        <v>178</v>
      </c>
      <c r="K358" s="1">
        <v>187</v>
      </c>
      <c r="L358" s="1">
        <v>1</v>
      </c>
      <c r="M358" s="1">
        <v>1</v>
      </c>
      <c r="N358" s="1">
        <v>16.6</v>
      </c>
      <c r="O358" s="1">
        <v>-1.2</v>
      </c>
      <c r="Q358" s="23">
        <f t="shared" si="6"/>
        <v>17.8</v>
      </c>
      <c r="R358" s="23">
        <v>9.2</v>
      </c>
      <c r="S358" s="23">
        <v>3.05</v>
      </c>
      <c r="T358" s="23">
        <v>2.8</v>
      </c>
      <c r="V358" s="1">
        <v>11</v>
      </c>
    </row>
    <row r="359" spans="1:22" ht="15.75" customHeight="1">
      <c r="A359" s="1">
        <v>4</v>
      </c>
      <c r="B359" s="3">
        <v>283</v>
      </c>
      <c r="C359" s="2">
        <v>2</v>
      </c>
      <c r="D359" s="1" t="s">
        <v>4</v>
      </c>
      <c r="E359" s="32">
        <v>36.84</v>
      </c>
      <c r="F359" s="32">
        <v>37.92</v>
      </c>
      <c r="G359" s="32">
        <v>-3.49</v>
      </c>
      <c r="H359" s="2">
        <v>179</v>
      </c>
      <c r="K359" s="1">
        <v>189</v>
      </c>
      <c r="L359" s="1">
        <v>1</v>
      </c>
      <c r="M359" s="1">
        <v>1</v>
      </c>
      <c r="N359" s="1">
        <v>18.2</v>
      </c>
      <c r="O359" s="1">
        <v>-1</v>
      </c>
      <c r="Q359" s="23">
        <f t="shared" si="6"/>
        <v>19.2</v>
      </c>
      <c r="U359" s="1" t="s">
        <v>21</v>
      </c>
      <c r="V359" s="1">
        <v>11</v>
      </c>
    </row>
    <row r="360" spans="1:22" ht="15.75" customHeight="1">
      <c r="A360" s="1">
        <v>4</v>
      </c>
      <c r="B360" s="3">
        <v>284</v>
      </c>
      <c r="C360" s="2">
        <v>2</v>
      </c>
      <c r="D360" s="1" t="s">
        <v>4</v>
      </c>
      <c r="E360" s="32">
        <v>36.02</v>
      </c>
      <c r="F360" s="32">
        <v>39.55</v>
      </c>
      <c r="G360" s="32">
        <v>-3.43</v>
      </c>
      <c r="H360" s="2">
        <v>112</v>
      </c>
      <c r="K360" s="1">
        <v>115</v>
      </c>
      <c r="L360" s="1">
        <v>1</v>
      </c>
      <c r="M360" s="1">
        <v>1</v>
      </c>
      <c r="N360" s="1">
        <v>9.8</v>
      </c>
      <c r="O360" s="1">
        <v>-0.6</v>
      </c>
      <c r="Q360" s="23">
        <f t="shared" si="6"/>
        <v>10.4</v>
      </c>
      <c r="V360" s="1">
        <v>11</v>
      </c>
    </row>
    <row r="361" spans="1:22" ht="15.75" customHeight="1">
      <c r="A361" s="1">
        <v>4</v>
      </c>
      <c r="B361" s="3">
        <v>280</v>
      </c>
      <c r="C361" s="2">
        <v>2</v>
      </c>
      <c r="D361" s="1" t="s">
        <v>4</v>
      </c>
      <c r="E361" s="32">
        <v>31.97</v>
      </c>
      <c r="F361" s="32">
        <v>39.6</v>
      </c>
      <c r="G361" s="32">
        <v>-3.1</v>
      </c>
      <c r="H361" s="2">
        <v>29</v>
      </c>
      <c r="K361" s="1">
        <v>30</v>
      </c>
      <c r="L361" s="1">
        <v>5</v>
      </c>
      <c r="M361" s="1">
        <v>20</v>
      </c>
      <c r="N361" s="1">
        <v>6.3</v>
      </c>
      <c r="O361" s="1">
        <v>-6.4</v>
      </c>
      <c r="Q361" s="23">
        <f t="shared" si="6"/>
        <v>3.175</v>
      </c>
      <c r="V361" s="1">
        <v>11</v>
      </c>
    </row>
    <row r="362" spans="1:22" ht="15.75" customHeight="1">
      <c r="A362" s="1">
        <v>4</v>
      </c>
      <c r="B362" s="3">
        <v>30</v>
      </c>
      <c r="C362" s="2">
        <v>3</v>
      </c>
      <c r="D362" s="1" t="s">
        <v>4</v>
      </c>
      <c r="E362" s="32">
        <v>32.57</v>
      </c>
      <c r="F362" s="32">
        <v>39.64</v>
      </c>
      <c r="G362" s="32">
        <v>-3.02</v>
      </c>
      <c r="H362" s="2">
        <v>244</v>
      </c>
      <c r="K362" s="1">
        <v>262</v>
      </c>
      <c r="L362" s="1">
        <v>1</v>
      </c>
      <c r="M362" s="1">
        <v>1</v>
      </c>
      <c r="N362" s="1">
        <v>23.4</v>
      </c>
      <c r="O362" s="1">
        <v>-0.1</v>
      </c>
      <c r="Q362" s="23">
        <f t="shared" si="6"/>
        <v>23.5</v>
      </c>
      <c r="R362" s="23">
        <v>13.3</v>
      </c>
      <c r="S362" s="23">
        <v>4.75</v>
      </c>
      <c r="T362" s="23">
        <v>3.8</v>
      </c>
      <c r="V362" s="1">
        <v>11</v>
      </c>
    </row>
    <row r="363" spans="1:22" ht="15.75" customHeight="1">
      <c r="A363" s="1">
        <v>4</v>
      </c>
      <c r="B363" s="3">
        <v>281</v>
      </c>
      <c r="C363" s="2">
        <v>2</v>
      </c>
      <c r="D363" s="1" t="s">
        <v>4</v>
      </c>
      <c r="E363" s="32">
        <v>34.32</v>
      </c>
      <c r="F363" s="32">
        <v>39.66</v>
      </c>
      <c r="G363" s="32">
        <v>-3.25</v>
      </c>
      <c r="H363" s="2">
        <v>142</v>
      </c>
      <c r="K363" s="1">
        <v>148</v>
      </c>
      <c r="L363" s="1">
        <v>1</v>
      </c>
      <c r="M363" s="1">
        <v>1</v>
      </c>
      <c r="N363" s="1">
        <v>12.2</v>
      </c>
      <c r="O363" s="1">
        <v>-1.7</v>
      </c>
      <c r="Q363" s="23">
        <f t="shared" si="6"/>
        <v>13.899999999999999</v>
      </c>
      <c r="V363" s="1">
        <v>11</v>
      </c>
    </row>
    <row r="364" spans="1:22" ht="15.75" customHeight="1">
      <c r="A364" s="1">
        <v>4</v>
      </c>
      <c r="B364" s="3">
        <v>31</v>
      </c>
      <c r="C364" s="2">
        <v>2</v>
      </c>
      <c r="D364" s="1" t="s">
        <v>4</v>
      </c>
      <c r="E364" s="32">
        <v>30.84</v>
      </c>
      <c r="F364" s="32">
        <v>40.05</v>
      </c>
      <c r="G364" s="32">
        <v>-3.06</v>
      </c>
      <c r="H364" s="2">
        <v>69</v>
      </c>
      <c r="K364" s="1">
        <v>72</v>
      </c>
      <c r="L364" s="1">
        <v>10</v>
      </c>
      <c r="M364" s="1">
        <v>20</v>
      </c>
      <c r="N364" s="1">
        <v>7.6</v>
      </c>
      <c r="O364" s="1">
        <v>-4.1</v>
      </c>
      <c r="Q364" s="23">
        <f t="shared" si="6"/>
        <v>5.85</v>
      </c>
      <c r="V364" s="1">
        <v>11</v>
      </c>
    </row>
    <row r="365" spans="1:22" ht="15.75" customHeight="1">
      <c r="A365" s="1">
        <v>4</v>
      </c>
      <c r="B365" s="3">
        <v>288</v>
      </c>
      <c r="C365" s="2">
        <v>2</v>
      </c>
      <c r="D365" s="1" t="s">
        <v>4</v>
      </c>
      <c r="E365" s="32">
        <v>37.93</v>
      </c>
      <c r="F365" s="32">
        <v>40.31</v>
      </c>
      <c r="G365" s="32">
        <v>-3.39</v>
      </c>
      <c r="H365" s="2">
        <v>58</v>
      </c>
      <c r="K365" s="1">
        <v>60</v>
      </c>
      <c r="L365" s="1">
        <v>10</v>
      </c>
      <c r="M365" s="1">
        <v>20</v>
      </c>
      <c r="N365" s="1">
        <v>9.5</v>
      </c>
      <c r="O365" s="1">
        <v>-3.6</v>
      </c>
      <c r="Q365" s="23">
        <f t="shared" si="6"/>
        <v>6.55</v>
      </c>
      <c r="V365" s="1">
        <v>11</v>
      </c>
    </row>
    <row r="366" spans="1:22" ht="15.75" customHeight="1">
      <c r="A366" s="1">
        <v>4</v>
      </c>
      <c r="B366" s="3">
        <v>282</v>
      </c>
      <c r="C366" s="2">
        <v>2</v>
      </c>
      <c r="D366" s="1" t="s">
        <v>4</v>
      </c>
      <c r="E366" s="32">
        <v>32.22</v>
      </c>
      <c r="F366" s="32">
        <v>40.48</v>
      </c>
      <c r="G366" s="32">
        <v>-3.07</v>
      </c>
      <c r="H366" s="2">
        <v>50</v>
      </c>
      <c r="K366" s="1">
        <v>52</v>
      </c>
      <c r="L366" s="1">
        <v>10</v>
      </c>
      <c r="M366" s="1">
        <v>20</v>
      </c>
      <c r="N366" s="1">
        <v>6.9</v>
      </c>
      <c r="O366" s="1">
        <v>-4</v>
      </c>
      <c r="Q366" s="23">
        <f t="shared" si="6"/>
        <v>5.45</v>
      </c>
      <c r="V366" s="1">
        <v>11</v>
      </c>
    </row>
    <row r="367" spans="1:22" ht="15.75" customHeight="1">
      <c r="A367" s="1">
        <v>4</v>
      </c>
      <c r="B367" s="3">
        <v>289</v>
      </c>
      <c r="C367" s="2">
        <v>2</v>
      </c>
      <c r="D367" s="1" t="s">
        <v>4</v>
      </c>
      <c r="E367" s="32">
        <v>38.88</v>
      </c>
      <c r="F367" s="32">
        <v>41.72</v>
      </c>
      <c r="G367" s="32">
        <v>-3.47</v>
      </c>
      <c r="H367" s="2">
        <v>64</v>
      </c>
      <c r="K367" s="1">
        <v>67</v>
      </c>
      <c r="L367" s="1">
        <v>10</v>
      </c>
      <c r="M367" s="1">
        <v>20</v>
      </c>
      <c r="N367" s="1">
        <v>8.75</v>
      </c>
      <c r="O367" s="1">
        <v>-1.75</v>
      </c>
      <c r="P367" s="1">
        <v>1.3</v>
      </c>
      <c r="Q367" s="23">
        <f t="shared" si="6"/>
        <v>6.55</v>
      </c>
      <c r="V367" s="1">
        <v>11</v>
      </c>
    </row>
    <row r="368" spans="1:22" ht="15.75" customHeight="1">
      <c r="A368" s="1">
        <v>4</v>
      </c>
      <c r="B368" s="3">
        <v>270</v>
      </c>
      <c r="C368" s="2">
        <v>2</v>
      </c>
      <c r="D368" s="1" t="s">
        <v>4</v>
      </c>
      <c r="E368" s="32">
        <v>30.28</v>
      </c>
      <c r="F368" s="32">
        <v>41.88</v>
      </c>
      <c r="G368" s="32">
        <v>-2.83</v>
      </c>
      <c r="H368" s="2">
        <v>135</v>
      </c>
      <c r="K368" s="1">
        <v>143</v>
      </c>
      <c r="L368" s="1">
        <v>1</v>
      </c>
      <c r="M368" s="1">
        <v>1</v>
      </c>
      <c r="N368" s="1">
        <v>12.3</v>
      </c>
      <c r="O368" s="1">
        <v>-1.5</v>
      </c>
      <c r="Q368" s="23">
        <f t="shared" si="6"/>
        <v>13.8</v>
      </c>
      <c r="V368" s="1">
        <v>11</v>
      </c>
    </row>
    <row r="369" spans="1:22" ht="15.75" customHeight="1">
      <c r="A369" s="1">
        <v>4</v>
      </c>
      <c r="B369" s="3">
        <v>290</v>
      </c>
      <c r="C369" s="2">
        <v>2</v>
      </c>
      <c r="D369" s="1" t="s">
        <v>4</v>
      </c>
      <c r="E369" s="32">
        <v>34.2</v>
      </c>
      <c r="F369" s="32">
        <v>42.31</v>
      </c>
      <c r="G369" s="32">
        <v>-3.09</v>
      </c>
      <c r="H369" s="2">
        <v>41</v>
      </c>
      <c r="K369" s="1">
        <v>44</v>
      </c>
      <c r="L369" s="1">
        <v>5</v>
      </c>
      <c r="M369" s="1">
        <v>20</v>
      </c>
      <c r="N369" s="1">
        <v>9.1</v>
      </c>
      <c r="O369" s="1">
        <v>-7.2</v>
      </c>
      <c r="Q369" s="23">
        <f t="shared" si="6"/>
        <v>4.075</v>
      </c>
      <c r="V369" s="1">
        <v>11</v>
      </c>
    </row>
    <row r="370" spans="1:22" ht="15.75" customHeight="1">
      <c r="A370" s="1">
        <v>4</v>
      </c>
      <c r="B370" s="3">
        <v>291</v>
      </c>
      <c r="C370" s="2">
        <v>2</v>
      </c>
      <c r="D370" s="1" t="s">
        <v>4</v>
      </c>
      <c r="E370" s="32">
        <v>32.04</v>
      </c>
      <c r="F370" s="32">
        <v>42.51</v>
      </c>
      <c r="G370" s="32">
        <v>-2.94</v>
      </c>
      <c r="H370" s="2">
        <v>86</v>
      </c>
      <c r="K370" s="1">
        <v>92</v>
      </c>
      <c r="L370" s="1">
        <v>10</v>
      </c>
      <c r="M370" s="1">
        <v>20</v>
      </c>
      <c r="N370" s="1">
        <v>13</v>
      </c>
      <c r="O370" s="1">
        <v>-2.6</v>
      </c>
      <c r="Q370" s="23">
        <f t="shared" si="6"/>
        <v>7.8</v>
      </c>
      <c r="V370" s="1">
        <v>11</v>
      </c>
    </row>
    <row r="371" spans="1:22" ht="15.75" customHeight="1">
      <c r="A371" s="1">
        <v>4</v>
      </c>
      <c r="B371" s="3">
        <v>299</v>
      </c>
      <c r="C371" s="2">
        <v>2</v>
      </c>
      <c r="D371" s="1" t="s">
        <v>4</v>
      </c>
      <c r="E371" s="32">
        <v>36.14</v>
      </c>
      <c r="F371" s="32">
        <v>43.63</v>
      </c>
      <c r="G371" s="32">
        <v>-3.2</v>
      </c>
      <c r="H371" s="2">
        <v>217</v>
      </c>
      <c r="K371" s="1">
        <v>237</v>
      </c>
      <c r="L371" s="1">
        <v>1</v>
      </c>
      <c r="M371" s="1">
        <v>1</v>
      </c>
      <c r="N371" s="1">
        <v>18</v>
      </c>
      <c r="O371" s="1">
        <v>-2.2</v>
      </c>
      <c r="Q371" s="23">
        <f t="shared" si="6"/>
        <v>20.2</v>
      </c>
      <c r="V371" s="1">
        <v>11</v>
      </c>
    </row>
    <row r="372" spans="1:22" ht="15.75" customHeight="1">
      <c r="A372" s="1">
        <v>4</v>
      </c>
      <c r="B372" s="3">
        <v>523</v>
      </c>
      <c r="C372" s="2">
        <v>2</v>
      </c>
      <c r="D372" s="1" t="s">
        <v>4</v>
      </c>
      <c r="E372" s="32">
        <v>38.63</v>
      </c>
      <c r="F372" s="32">
        <v>43.71</v>
      </c>
      <c r="G372" s="32">
        <v>-3.33</v>
      </c>
      <c r="H372" s="2">
        <v>210</v>
      </c>
      <c r="I372" s="1">
        <v>18</v>
      </c>
      <c r="J372" s="1">
        <v>18.1</v>
      </c>
      <c r="K372" s="1">
        <v>222</v>
      </c>
      <c r="L372" s="1">
        <v>1</v>
      </c>
      <c r="M372" s="1">
        <v>1</v>
      </c>
      <c r="N372" s="1">
        <v>18.2</v>
      </c>
      <c r="O372" s="1">
        <v>-1.6</v>
      </c>
      <c r="Q372" s="23">
        <f t="shared" si="6"/>
        <v>19.8</v>
      </c>
      <c r="V372" s="1">
        <v>11</v>
      </c>
    </row>
    <row r="373" spans="1:22" ht="15.75" customHeight="1">
      <c r="A373" s="1">
        <v>4</v>
      </c>
      <c r="B373" s="3">
        <v>271</v>
      </c>
      <c r="C373" s="2">
        <v>2</v>
      </c>
      <c r="D373" s="1" t="s">
        <v>4</v>
      </c>
      <c r="E373" s="32">
        <v>30.06</v>
      </c>
      <c r="F373" s="32">
        <v>43.98</v>
      </c>
      <c r="G373" s="32">
        <v>-2.95</v>
      </c>
      <c r="H373" s="2">
        <v>41</v>
      </c>
      <c r="K373" s="1">
        <v>43</v>
      </c>
      <c r="L373" s="1">
        <v>5</v>
      </c>
      <c r="M373" s="1">
        <v>20</v>
      </c>
      <c r="N373" s="1">
        <v>8.7</v>
      </c>
      <c r="O373" s="1">
        <v>-6.1</v>
      </c>
      <c r="Q373" s="23">
        <f t="shared" si="6"/>
        <v>3.6999999999999997</v>
      </c>
      <c r="V373" s="1">
        <v>11</v>
      </c>
    </row>
    <row r="374" spans="1:22" ht="15.75" customHeight="1">
      <c r="A374" s="1">
        <v>4</v>
      </c>
      <c r="B374" s="3">
        <v>292</v>
      </c>
      <c r="C374" s="2">
        <v>2</v>
      </c>
      <c r="D374" s="1" t="s">
        <v>4</v>
      </c>
      <c r="E374" s="32">
        <v>34.59</v>
      </c>
      <c r="F374" s="32">
        <v>44.26</v>
      </c>
      <c r="G374" s="32">
        <v>-3.04</v>
      </c>
      <c r="H374" s="2">
        <v>135</v>
      </c>
      <c r="K374" s="1">
        <v>141</v>
      </c>
      <c r="L374" s="1">
        <v>1</v>
      </c>
      <c r="M374" s="1">
        <v>1</v>
      </c>
      <c r="N374" s="1">
        <v>14</v>
      </c>
      <c r="O374" s="1">
        <v>-1.3</v>
      </c>
      <c r="Q374" s="23">
        <f t="shared" si="6"/>
        <v>15.3</v>
      </c>
      <c r="V374" s="1">
        <v>11</v>
      </c>
    </row>
    <row r="375" spans="1:22" ht="15.75" customHeight="1">
      <c r="A375" s="1">
        <v>4</v>
      </c>
      <c r="B375" s="3">
        <v>274</v>
      </c>
      <c r="C375" s="2">
        <v>2</v>
      </c>
      <c r="D375" s="1" t="s">
        <v>4</v>
      </c>
      <c r="E375" s="32">
        <v>31.62</v>
      </c>
      <c r="F375" s="32">
        <v>44.33</v>
      </c>
      <c r="G375" s="32">
        <v>-3</v>
      </c>
      <c r="H375" s="2">
        <v>59</v>
      </c>
      <c r="K375" s="1">
        <v>63</v>
      </c>
      <c r="L375" s="1">
        <v>10</v>
      </c>
      <c r="M375" s="1">
        <v>20</v>
      </c>
      <c r="N375" s="1">
        <v>9.7</v>
      </c>
      <c r="O375" s="1">
        <v>-2.8</v>
      </c>
      <c r="Q375" s="23">
        <f t="shared" si="6"/>
        <v>6.25</v>
      </c>
      <c r="V375" s="1">
        <v>11</v>
      </c>
    </row>
    <row r="376" spans="1:22" ht="15.75" customHeight="1">
      <c r="A376" s="1">
        <v>4</v>
      </c>
      <c r="B376" s="3">
        <v>300</v>
      </c>
      <c r="C376" s="2">
        <v>2</v>
      </c>
      <c r="D376" s="1" t="s">
        <v>4</v>
      </c>
      <c r="E376" s="32">
        <v>35.64</v>
      </c>
      <c r="F376" s="32">
        <v>45.38</v>
      </c>
      <c r="G376" s="32">
        <v>-2.79</v>
      </c>
      <c r="H376" s="2">
        <v>159</v>
      </c>
      <c r="K376" s="1">
        <v>170</v>
      </c>
      <c r="L376" s="1">
        <v>1</v>
      </c>
      <c r="M376" s="1">
        <v>1</v>
      </c>
      <c r="N376" s="1">
        <v>18.2</v>
      </c>
      <c r="O376" s="1">
        <v>-1.2</v>
      </c>
      <c r="Q376" s="23">
        <f t="shared" si="6"/>
        <v>19.4</v>
      </c>
      <c r="V376" s="1">
        <v>11</v>
      </c>
    </row>
    <row r="377" spans="1:22" ht="15.75" customHeight="1">
      <c r="A377" s="1">
        <v>4</v>
      </c>
      <c r="B377" s="3">
        <v>293</v>
      </c>
      <c r="C377" s="2">
        <v>2</v>
      </c>
      <c r="D377" s="1" t="s">
        <v>4</v>
      </c>
      <c r="E377" s="32">
        <v>32.67</v>
      </c>
      <c r="F377" s="32">
        <v>46.08</v>
      </c>
      <c r="G377" s="32">
        <v>-3.01</v>
      </c>
      <c r="H377" s="2">
        <v>76</v>
      </c>
      <c r="J377" s="1">
        <v>7.1</v>
      </c>
      <c r="K377" s="1">
        <v>86</v>
      </c>
      <c r="L377" s="1">
        <v>10</v>
      </c>
      <c r="M377" s="1">
        <v>20</v>
      </c>
      <c r="N377" s="1">
        <v>12.2</v>
      </c>
      <c r="O377" s="1">
        <v>-2.3</v>
      </c>
      <c r="Q377" s="23">
        <f t="shared" si="6"/>
        <v>7.25</v>
      </c>
      <c r="V377" s="1">
        <v>11</v>
      </c>
    </row>
    <row r="378" spans="1:22" ht="15.75" customHeight="1">
      <c r="A378" s="1">
        <v>4</v>
      </c>
      <c r="B378" s="3">
        <v>298</v>
      </c>
      <c r="C378" s="2">
        <v>2</v>
      </c>
      <c r="D378" s="1" t="s">
        <v>4</v>
      </c>
      <c r="E378" s="32">
        <v>34.02</v>
      </c>
      <c r="F378" s="32">
        <v>46.4</v>
      </c>
      <c r="G378" s="32">
        <v>-3.13</v>
      </c>
      <c r="H378" s="2">
        <v>52</v>
      </c>
      <c r="K378" s="1">
        <v>56</v>
      </c>
      <c r="L378" s="1">
        <v>10</v>
      </c>
      <c r="M378" s="1">
        <v>20</v>
      </c>
      <c r="N378" s="1">
        <v>10.1</v>
      </c>
      <c r="O378" s="1">
        <v>-0.8</v>
      </c>
      <c r="Q378" s="23">
        <f t="shared" si="6"/>
        <v>5.45</v>
      </c>
      <c r="V378" s="1">
        <v>11</v>
      </c>
    </row>
    <row r="379" spans="1:22" ht="15.75" customHeight="1">
      <c r="A379" s="1">
        <v>4</v>
      </c>
      <c r="B379" s="3">
        <v>297</v>
      </c>
      <c r="C379" s="2">
        <v>2</v>
      </c>
      <c r="D379" s="1" t="s">
        <v>4</v>
      </c>
      <c r="E379" s="32">
        <v>37.72</v>
      </c>
      <c r="F379" s="32">
        <v>46.55</v>
      </c>
      <c r="G379" s="32">
        <v>-3.44</v>
      </c>
      <c r="H379" s="2">
        <v>233</v>
      </c>
      <c r="K379" s="1">
        <v>243</v>
      </c>
      <c r="L379" s="1">
        <v>17.5</v>
      </c>
      <c r="M379" s="1">
        <v>20</v>
      </c>
      <c r="N379" s="1">
        <v>21.2</v>
      </c>
      <c r="O379" s="1">
        <v>-2.25</v>
      </c>
      <c r="Q379" s="23">
        <f t="shared" si="6"/>
        <v>20.51875</v>
      </c>
      <c r="V379" s="1">
        <v>11</v>
      </c>
    </row>
    <row r="380" spans="1:22" ht="15.75" customHeight="1">
      <c r="A380" s="1">
        <v>4</v>
      </c>
      <c r="B380" s="3">
        <v>279</v>
      </c>
      <c r="C380" s="2">
        <v>2</v>
      </c>
      <c r="D380" s="1" t="s">
        <v>4</v>
      </c>
      <c r="E380" s="32">
        <v>33.25</v>
      </c>
      <c r="F380" s="32">
        <v>48.16</v>
      </c>
      <c r="G380" s="32">
        <v>-2.96</v>
      </c>
      <c r="H380" s="2">
        <v>61</v>
      </c>
      <c r="K380" s="1">
        <v>67</v>
      </c>
      <c r="L380" s="1">
        <v>10</v>
      </c>
      <c r="M380" s="1">
        <v>20</v>
      </c>
      <c r="N380" s="1">
        <v>9</v>
      </c>
      <c r="O380" s="1">
        <v>-2.5</v>
      </c>
      <c r="Q380" s="23">
        <f t="shared" si="6"/>
        <v>5.75</v>
      </c>
      <c r="V380" s="1">
        <v>11</v>
      </c>
    </row>
    <row r="381" spans="1:22" ht="15.75" customHeight="1">
      <c r="A381" s="1">
        <v>4</v>
      </c>
      <c r="B381" s="3">
        <v>296</v>
      </c>
      <c r="C381" s="2">
        <v>2</v>
      </c>
      <c r="D381" s="1" t="s">
        <v>4</v>
      </c>
      <c r="E381" s="32">
        <v>37.7</v>
      </c>
      <c r="F381" s="32">
        <v>48.74</v>
      </c>
      <c r="G381" s="32">
        <v>-3.35</v>
      </c>
      <c r="H381" s="2">
        <v>179</v>
      </c>
      <c r="K381" s="1">
        <v>193</v>
      </c>
      <c r="L381" s="1">
        <v>1</v>
      </c>
      <c r="M381" s="1">
        <v>1</v>
      </c>
      <c r="N381" s="1">
        <v>18.4</v>
      </c>
      <c r="O381" s="1">
        <v>-1.6</v>
      </c>
      <c r="Q381" s="23">
        <f t="shared" si="6"/>
        <v>20</v>
      </c>
      <c r="V381" s="1">
        <v>11</v>
      </c>
    </row>
    <row r="382" spans="1:22" ht="15.75" customHeight="1">
      <c r="A382" s="1">
        <v>4</v>
      </c>
      <c r="B382" s="3">
        <v>295</v>
      </c>
      <c r="C382" s="2">
        <v>2</v>
      </c>
      <c r="D382" s="1" t="s">
        <v>4</v>
      </c>
      <c r="E382" s="32">
        <v>35.56</v>
      </c>
      <c r="F382" s="32">
        <v>48.81</v>
      </c>
      <c r="G382" s="32">
        <v>-3.17</v>
      </c>
      <c r="H382" s="2">
        <v>77</v>
      </c>
      <c r="K382" s="1">
        <v>84</v>
      </c>
      <c r="L382" s="1">
        <v>1</v>
      </c>
      <c r="M382" s="1">
        <v>1</v>
      </c>
      <c r="N382" s="1">
        <v>8.8</v>
      </c>
      <c r="O382" s="1">
        <v>0.5</v>
      </c>
      <c r="P382" s="1">
        <v>1.3</v>
      </c>
      <c r="Q382" s="23">
        <f t="shared" si="6"/>
        <v>9.600000000000001</v>
      </c>
      <c r="V382" s="1">
        <v>11</v>
      </c>
    </row>
    <row r="383" spans="1:22" ht="15.75" customHeight="1">
      <c r="A383" s="1">
        <v>4</v>
      </c>
      <c r="B383" s="3">
        <v>277</v>
      </c>
      <c r="C383" s="2">
        <v>2</v>
      </c>
      <c r="D383" s="1" t="s">
        <v>4</v>
      </c>
      <c r="E383" s="32">
        <v>30.21</v>
      </c>
      <c r="F383" s="32">
        <v>49.56</v>
      </c>
      <c r="G383" s="32">
        <v>-2.93</v>
      </c>
      <c r="H383" s="2">
        <v>38</v>
      </c>
      <c r="K383" s="1">
        <v>42</v>
      </c>
      <c r="L383" s="1">
        <v>5</v>
      </c>
      <c r="M383" s="1">
        <v>20</v>
      </c>
      <c r="N383" s="1">
        <v>3.5</v>
      </c>
      <c r="O383" s="1">
        <v>-6.6</v>
      </c>
      <c r="Q383" s="23">
        <f t="shared" si="6"/>
        <v>2.525</v>
      </c>
      <c r="V383" s="1">
        <v>11</v>
      </c>
    </row>
    <row r="384" spans="1:22" ht="15.75" customHeight="1">
      <c r="A384" s="1">
        <v>5</v>
      </c>
      <c r="B384" s="3">
        <v>420</v>
      </c>
      <c r="C384" s="2">
        <v>2</v>
      </c>
      <c r="D384" s="1" t="s">
        <v>4</v>
      </c>
      <c r="E384" s="32">
        <v>43.35</v>
      </c>
      <c r="F384" s="32">
        <v>0.35</v>
      </c>
      <c r="G384" s="32">
        <v>-3.56</v>
      </c>
      <c r="H384" s="2">
        <v>146</v>
      </c>
      <c r="K384" s="1">
        <v>155</v>
      </c>
      <c r="L384" s="1">
        <v>1</v>
      </c>
      <c r="M384" s="1">
        <v>1</v>
      </c>
      <c r="N384" s="1">
        <v>12.25</v>
      </c>
      <c r="O384" s="1">
        <v>-2.75</v>
      </c>
      <c r="Q384" s="23">
        <f t="shared" si="6"/>
        <v>15</v>
      </c>
      <c r="V384" s="1">
        <v>11</v>
      </c>
    </row>
    <row r="385" spans="1:22" ht="15.75" customHeight="1">
      <c r="A385" s="1">
        <v>5</v>
      </c>
      <c r="B385" s="3">
        <v>419</v>
      </c>
      <c r="C385" s="2">
        <v>2</v>
      </c>
      <c r="D385" s="1" t="s">
        <v>4</v>
      </c>
      <c r="E385" s="32">
        <v>40.75</v>
      </c>
      <c r="F385" s="32">
        <v>0.93</v>
      </c>
      <c r="G385" s="32">
        <v>-3.06</v>
      </c>
      <c r="H385" s="2">
        <v>236</v>
      </c>
      <c r="K385" s="1">
        <v>252</v>
      </c>
      <c r="L385" s="1">
        <v>1</v>
      </c>
      <c r="M385" s="1">
        <v>1</v>
      </c>
      <c r="N385" s="1">
        <v>20.7</v>
      </c>
      <c r="O385" s="1">
        <v>-1.5</v>
      </c>
      <c r="Q385" s="23">
        <f t="shared" si="6"/>
        <v>22.2</v>
      </c>
      <c r="V385" s="1">
        <v>11</v>
      </c>
    </row>
    <row r="386" spans="1:22" ht="15.75" customHeight="1">
      <c r="A386" s="1">
        <v>5</v>
      </c>
      <c r="B386" s="3">
        <v>424</v>
      </c>
      <c r="C386" s="2">
        <v>2</v>
      </c>
      <c r="D386" s="1" t="s">
        <v>4</v>
      </c>
      <c r="E386" s="32">
        <v>49.38</v>
      </c>
      <c r="F386" s="32">
        <v>1.02</v>
      </c>
      <c r="G386" s="32">
        <v>-4.17</v>
      </c>
      <c r="H386" s="2">
        <v>181</v>
      </c>
      <c r="K386" s="1">
        <v>188</v>
      </c>
      <c r="L386" s="1">
        <v>1</v>
      </c>
      <c r="M386" s="1">
        <v>1</v>
      </c>
      <c r="N386" s="1">
        <v>14.8</v>
      </c>
      <c r="O386" s="1">
        <v>-1.8</v>
      </c>
      <c r="P386" s="1">
        <v>1.3</v>
      </c>
      <c r="Q386" s="23">
        <f t="shared" si="6"/>
        <v>17.900000000000002</v>
      </c>
      <c r="V386" s="1">
        <v>11</v>
      </c>
    </row>
    <row r="387" spans="1:22" ht="15.75" customHeight="1">
      <c r="A387" s="1">
        <v>5</v>
      </c>
      <c r="B387" s="3">
        <v>425</v>
      </c>
      <c r="C387" s="2">
        <v>2</v>
      </c>
      <c r="D387" s="1" t="s">
        <v>4</v>
      </c>
      <c r="E387" s="32">
        <v>48.99</v>
      </c>
      <c r="F387" s="32">
        <v>3.08</v>
      </c>
      <c r="G387" s="32">
        <v>-3.74</v>
      </c>
      <c r="H387" s="2">
        <v>186</v>
      </c>
      <c r="K387" s="1">
        <v>201</v>
      </c>
      <c r="L387" s="1">
        <v>1</v>
      </c>
      <c r="M387" s="1">
        <v>1</v>
      </c>
      <c r="N387" s="1">
        <v>16.2</v>
      </c>
      <c r="O387" s="1">
        <v>-1.8</v>
      </c>
      <c r="P387" s="1">
        <v>1.3</v>
      </c>
      <c r="Q387" s="23">
        <f aca="true" t="shared" si="7" ref="Q387:Q450">L387/M387*N387-L387/M387*O387+P387</f>
        <v>19.3</v>
      </c>
      <c r="V387" s="1">
        <v>11</v>
      </c>
    </row>
    <row r="388" spans="1:22" ht="15.75" customHeight="1">
      <c r="A388" s="1">
        <v>5</v>
      </c>
      <c r="B388" s="3">
        <v>422</v>
      </c>
      <c r="C388" s="2">
        <v>2</v>
      </c>
      <c r="D388" s="1" t="s">
        <v>4</v>
      </c>
      <c r="E388" s="32">
        <v>42.94</v>
      </c>
      <c r="F388" s="32">
        <v>3.88</v>
      </c>
      <c r="G388" s="32">
        <v>-3.23</v>
      </c>
      <c r="H388" s="2">
        <v>182</v>
      </c>
      <c r="K388" s="1">
        <v>199</v>
      </c>
      <c r="L388" s="1">
        <v>1</v>
      </c>
      <c r="M388" s="1">
        <v>1</v>
      </c>
      <c r="N388" s="1">
        <v>17.75</v>
      </c>
      <c r="O388" s="1">
        <v>-1.75</v>
      </c>
      <c r="Q388" s="23">
        <f t="shared" si="7"/>
        <v>19.5</v>
      </c>
      <c r="V388" s="1">
        <v>11</v>
      </c>
    </row>
    <row r="389" spans="1:22" ht="15.75" customHeight="1">
      <c r="A389" s="1">
        <v>5</v>
      </c>
      <c r="B389" s="3">
        <v>428</v>
      </c>
      <c r="C389" s="2">
        <v>2</v>
      </c>
      <c r="D389" s="1" t="s">
        <v>4</v>
      </c>
      <c r="E389" s="32">
        <v>43.33</v>
      </c>
      <c r="F389" s="32">
        <v>6.05</v>
      </c>
      <c r="G389" s="32">
        <v>-3.25</v>
      </c>
      <c r="H389" s="2">
        <v>159</v>
      </c>
      <c r="K389" s="1">
        <v>172</v>
      </c>
      <c r="L389" s="1">
        <v>1</v>
      </c>
      <c r="M389" s="1">
        <v>1</v>
      </c>
      <c r="N389" s="1">
        <v>17.8</v>
      </c>
      <c r="O389" s="1">
        <v>-0.2</v>
      </c>
      <c r="Q389" s="23">
        <f t="shared" si="7"/>
        <v>18</v>
      </c>
      <c r="V389" s="1">
        <v>11</v>
      </c>
    </row>
    <row r="390" spans="1:22" ht="15.75" customHeight="1">
      <c r="A390" s="1">
        <v>5</v>
      </c>
      <c r="B390" s="3">
        <v>443</v>
      </c>
      <c r="C390" s="2">
        <v>2</v>
      </c>
      <c r="D390" s="1" t="s">
        <v>4</v>
      </c>
      <c r="E390" s="32">
        <v>40.59</v>
      </c>
      <c r="F390" s="32">
        <v>6.75</v>
      </c>
      <c r="G390" s="32">
        <v>-2.95</v>
      </c>
      <c r="H390" s="2">
        <v>204</v>
      </c>
      <c r="K390" s="1">
        <v>214</v>
      </c>
      <c r="L390" s="1">
        <v>1</v>
      </c>
      <c r="M390" s="1">
        <v>1</v>
      </c>
      <c r="N390" s="1">
        <v>17.1</v>
      </c>
      <c r="O390" s="1">
        <v>-3</v>
      </c>
      <c r="Q390" s="23">
        <f t="shared" si="7"/>
        <v>20.1</v>
      </c>
      <c r="V390" s="1">
        <v>11</v>
      </c>
    </row>
    <row r="391" spans="1:22" ht="15.75" customHeight="1">
      <c r="A391" s="1">
        <v>5</v>
      </c>
      <c r="B391" s="3">
        <v>426</v>
      </c>
      <c r="C391" s="2">
        <v>2</v>
      </c>
      <c r="D391" s="1" t="s">
        <v>4</v>
      </c>
      <c r="E391" s="32">
        <v>49.52</v>
      </c>
      <c r="F391" s="32">
        <v>7.56</v>
      </c>
      <c r="G391" s="32">
        <v>-4.04</v>
      </c>
      <c r="H391" s="2">
        <v>115</v>
      </c>
      <c r="I391" s="1">
        <v>8</v>
      </c>
      <c r="J391" s="1">
        <v>12.1</v>
      </c>
      <c r="K391" s="1">
        <v>124</v>
      </c>
      <c r="L391" s="1">
        <v>1</v>
      </c>
      <c r="M391" s="1">
        <v>1</v>
      </c>
      <c r="N391" s="1">
        <v>10</v>
      </c>
      <c r="O391" s="1">
        <v>-1.8</v>
      </c>
      <c r="P391" s="1">
        <v>1.3</v>
      </c>
      <c r="Q391" s="23">
        <f t="shared" si="7"/>
        <v>13.100000000000001</v>
      </c>
      <c r="V391" s="1">
        <v>11</v>
      </c>
    </row>
    <row r="392" spans="1:22" ht="15.75" customHeight="1">
      <c r="A392" s="1">
        <v>5</v>
      </c>
      <c r="B392" s="3">
        <v>431</v>
      </c>
      <c r="C392" s="2">
        <v>2</v>
      </c>
      <c r="D392" s="1" t="s">
        <v>4</v>
      </c>
      <c r="E392" s="32">
        <v>47.07</v>
      </c>
      <c r="F392" s="32">
        <v>8.95</v>
      </c>
      <c r="G392" s="32">
        <v>-3.85</v>
      </c>
      <c r="H392" s="2">
        <v>145</v>
      </c>
      <c r="K392" s="1">
        <v>153</v>
      </c>
      <c r="L392" s="1">
        <v>1</v>
      </c>
      <c r="M392" s="1">
        <v>1</v>
      </c>
      <c r="N392" s="1">
        <v>18</v>
      </c>
      <c r="O392" s="1">
        <v>0.2</v>
      </c>
      <c r="Q392" s="23">
        <f t="shared" si="7"/>
        <v>17.8</v>
      </c>
      <c r="V392" s="1">
        <v>11</v>
      </c>
    </row>
    <row r="393" spans="1:22" ht="15.75" customHeight="1">
      <c r="A393" s="1">
        <v>5</v>
      </c>
      <c r="B393" s="3">
        <v>429</v>
      </c>
      <c r="C393" s="2">
        <v>2</v>
      </c>
      <c r="D393" s="1" t="s">
        <v>4</v>
      </c>
      <c r="E393" s="32">
        <v>44.06</v>
      </c>
      <c r="F393" s="32">
        <v>9.81</v>
      </c>
      <c r="G393" s="32">
        <v>-3.26</v>
      </c>
      <c r="H393" s="2">
        <v>217</v>
      </c>
      <c r="K393" s="1">
        <v>226</v>
      </c>
      <c r="L393" s="1">
        <v>1</v>
      </c>
      <c r="M393" s="1">
        <v>1</v>
      </c>
      <c r="N393" s="1">
        <v>18.5</v>
      </c>
      <c r="O393" s="1">
        <v>0</v>
      </c>
      <c r="Q393" s="23">
        <f t="shared" si="7"/>
        <v>18.5</v>
      </c>
      <c r="V393" s="1">
        <v>11</v>
      </c>
    </row>
    <row r="394" spans="1:22" ht="15.75" customHeight="1">
      <c r="A394" s="1">
        <v>5</v>
      </c>
      <c r="B394" s="3">
        <v>430</v>
      </c>
      <c r="C394" s="2">
        <v>2</v>
      </c>
      <c r="D394" s="1" t="s">
        <v>4</v>
      </c>
      <c r="E394" s="32">
        <v>45.86</v>
      </c>
      <c r="F394" s="32">
        <v>9.82</v>
      </c>
      <c r="G394" s="32">
        <v>-3.61</v>
      </c>
      <c r="H394" s="2">
        <v>173</v>
      </c>
      <c r="K394" s="1">
        <v>183</v>
      </c>
      <c r="L394" s="1">
        <v>1</v>
      </c>
      <c r="M394" s="1">
        <v>1</v>
      </c>
      <c r="N394" s="1">
        <v>16.7</v>
      </c>
      <c r="O394" s="1">
        <v>-0.5</v>
      </c>
      <c r="P394" s="1">
        <v>1.3</v>
      </c>
      <c r="Q394" s="23">
        <f t="shared" si="7"/>
        <v>18.5</v>
      </c>
      <c r="V394" s="1">
        <v>11</v>
      </c>
    </row>
    <row r="395" spans="1:22" ht="15.75" customHeight="1">
      <c r="A395" s="1">
        <v>5</v>
      </c>
      <c r="B395" s="3">
        <v>432</v>
      </c>
      <c r="C395" s="2">
        <v>2</v>
      </c>
      <c r="D395" s="1" t="s">
        <v>4</v>
      </c>
      <c r="E395" s="32">
        <v>48.14</v>
      </c>
      <c r="F395" s="32">
        <v>10.09</v>
      </c>
      <c r="G395" s="32">
        <v>-4.3</v>
      </c>
      <c r="H395" s="2">
        <v>72</v>
      </c>
      <c r="K395" s="1">
        <v>74</v>
      </c>
      <c r="L395" s="1">
        <v>10.2</v>
      </c>
      <c r="M395" s="1">
        <v>20</v>
      </c>
      <c r="N395" s="1">
        <v>11</v>
      </c>
      <c r="O395" s="1">
        <v>-3.75</v>
      </c>
      <c r="Q395" s="23">
        <f t="shared" si="7"/>
        <v>7.522500000000001</v>
      </c>
      <c r="V395" s="1">
        <v>11</v>
      </c>
    </row>
    <row r="396" spans="1:22" ht="15.75" customHeight="1">
      <c r="A396" s="1">
        <v>5</v>
      </c>
      <c r="B396" s="3">
        <v>439</v>
      </c>
      <c r="C396" s="2">
        <v>2</v>
      </c>
      <c r="D396" s="1" t="s">
        <v>4</v>
      </c>
      <c r="E396" s="32">
        <v>41.69</v>
      </c>
      <c r="F396" s="32">
        <v>10.39</v>
      </c>
      <c r="G396" s="32">
        <v>-3.27</v>
      </c>
      <c r="H396" s="2">
        <v>235</v>
      </c>
      <c r="K396" s="1">
        <v>254</v>
      </c>
      <c r="L396" s="1">
        <v>1</v>
      </c>
      <c r="M396" s="1">
        <v>1</v>
      </c>
      <c r="N396" s="1">
        <v>17.2</v>
      </c>
      <c r="O396" s="1">
        <v>-3</v>
      </c>
      <c r="Q396" s="23">
        <f t="shared" si="7"/>
        <v>20.2</v>
      </c>
      <c r="U396" s="1" t="s">
        <v>42</v>
      </c>
      <c r="V396" s="1">
        <v>11</v>
      </c>
    </row>
    <row r="397" spans="1:22" ht="15.75" customHeight="1">
      <c r="A397" s="1">
        <v>5</v>
      </c>
      <c r="B397" s="3">
        <v>433</v>
      </c>
      <c r="C397" s="2">
        <v>2</v>
      </c>
      <c r="D397" s="1" t="s">
        <v>4</v>
      </c>
      <c r="E397" s="32">
        <v>48.74</v>
      </c>
      <c r="F397" s="32">
        <v>11.2</v>
      </c>
      <c r="G397" s="32">
        <v>-4.31</v>
      </c>
      <c r="H397" s="2">
        <v>162</v>
      </c>
      <c r="K397" s="1">
        <v>177</v>
      </c>
      <c r="L397" s="1">
        <v>1</v>
      </c>
      <c r="M397" s="1">
        <v>1</v>
      </c>
      <c r="N397" s="1">
        <v>18.2</v>
      </c>
      <c r="O397" s="1">
        <v>0.3</v>
      </c>
      <c r="Q397" s="23">
        <f t="shared" si="7"/>
        <v>17.9</v>
      </c>
      <c r="V397" s="1">
        <v>11</v>
      </c>
    </row>
    <row r="398" spans="1:22" ht="15.75" customHeight="1">
      <c r="A398" s="1">
        <v>5</v>
      </c>
      <c r="B398" s="3">
        <v>434</v>
      </c>
      <c r="C398" s="2">
        <v>2</v>
      </c>
      <c r="D398" s="1" t="s">
        <v>4</v>
      </c>
      <c r="E398" s="32">
        <v>46.01</v>
      </c>
      <c r="F398" s="32">
        <v>12.66</v>
      </c>
      <c r="G398" s="32">
        <v>-3.78</v>
      </c>
      <c r="H398" s="2">
        <v>109</v>
      </c>
      <c r="K398" s="1">
        <v>113</v>
      </c>
      <c r="L398" s="1">
        <v>1</v>
      </c>
      <c r="M398" s="1">
        <v>1</v>
      </c>
      <c r="N398" s="1">
        <v>9.7</v>
      </c>
      <c r="O398" s="1">
        <v>-1.5</v>
      </c>
      <c r="P398" s="1">
        <v>1.3</v>
      </c>
      <c r="Q398" s="23">
        <f t="shared" si="7"/>
        <v>12.5</v>
      </c>
      <c r="V398" s="1">
        <v>11</v>
      </c>
    </row>
    <row r="399" spans="1:22" ht="15.75" customHeight="1">
      <c r="A399" s="1">
        <v>5</v>
      </c>
      <c r="B399" s="3">
        <v>438</v>
      </c>
      <c r="C399" s="2">
        <v>2</v>
      </c>
      <c r="D399" s="1" t="s">
        <v>4</v>
      </c>
      <c r="E399" s="32">
        <v>42.48</v>
      </c>
      <c r="F399" s="32">
        <v>13.55</v>
      </c>
      <c r="G399" s="32">
        <v>-3.58</v>
      </c>
      <c r="H399" s="2">
        <v>170</v>
      </c>
      <c r="K399" s="1">
        <v>181</v>
      </c>
      <c r="L399" s="1">
        <v>1</v>
      </c>
      <c r="M399" s="1">
        <v>1</v>
      </c>
      <c r="N399" s="1">
        <v>17.7</v>
      </c>
      <c r="O399" s="1">
        <v>-1.2</v>
      </c>
      <c r="Q399" s="23">
        <f t="shared" si="7"/>
        <v>18.9</v>
      </c>
      <c r="V399" s="1">
        <v>11</v>
      </c>
    </row>
    <row r="400" spans="1:22" ht="15.75" customHeight="1">
      <c r="A400" s="1">
        <v>5</v>
      </c>
      <c r="B400" s="3">
        <v>437</v>
      </c>
      <c r="C400" s="2">
        <v>2</v>
      </c>
      <c r="D400" s="1" t="s">
        <v>4</v>
      </c>
      <c r="E400" s="32">
        <v>41.81</v>
      </c>
      <c r="F400" s="32">
        <v>15.15</v>
      </c>
      <c r="G400" s="32">
        <v>-3.94</v>
      </c>
      <c r="H400" s="2">
        <v>202</v>
      </c>
      <c r="I400" s="1">
        <v>16</v>
      </c>
      <c r="J400" s="1">
        <v>17.5</v>
      </c>
      <c r="K400" s="1">
        <v>219</v>
      </c>
      <c r="L400" s="1">
        <v>1</v>
      </c>
      <c r="M400" s="1">
        <v>1</v>
      </c>
      <c r="N400" s="1">
        <v>18.8</v>
      </c>
      <c r="O400" s="1">
        <v>-1.8</v>
      </c>
      <c r="Q400" s="23">
        <f t="shared" si="7"/>
        <v>20.6</v>
      </c>
      <c r="V400" s="1">
        <v>11</v>
      </c>
    </row>
    <row r="401" spans="1:22" ht="15.75" customHeight="1">
      <c r="A401" s="1">
        <v>5</v>
      </c>
      <c r="B401" s="3">
        <v>435</v>
      </c>
      <c r="C401" s="2">
        <v>2</v>
      </c>
      <c r="D401" s="1" t="s">
        <v>4</v>
      </c>
      <c r="E401" s="32">
        <v>45.18</v>
      </c>
      <c r="F401" s="32">
        <v>16.17</v>
      </c>
      <c r="G401" s="32">
        <v>-4.39</v>
      </c>
      <c r="H401" s="2">
        <v>220</v>
      </c>
      <c r="K401" s="1">
        <v>236</v>
      </c>
      <c r="L401" s="1">
        <v>1</v>
      </c>
      <c r="M401" s="1">
        <v>1</v>
      </c>
      <c r="N401" s="1">
        <v>19.7</v>
      </c>
      <c r="O401" s="1">
        <v>-2.1</v>
      </c>
      <c r="Q401" s="23">
        <f t="shared" si="7"/>
        <v>21.8</v>
      </c>
      <c r="R401" s="23">
        <v>7.5</v>
      </c>
      <c r="S401" s="23">
        <v>4.2</v>
      </c>
      <c r="T401" s="23">
        <v>3.6</v>
      </c>
      <c r="V401" s="1">
        <v>11</v>
      </c>
    </row>
    <row r="402" spans="1:22" ht="15.75" customHeight="1">
      <c r="A402" s="1">
        <v>5</v>
      </c>
      <c r="B402" s="3">
        <v>436</v>
      </c>
      <c r="C402" s="2">
        <v>2</v>
      </c>
      <c r="D402" s="1" t="s">
        <v>4</v>
      </c>
      <c r="E402" s="32">
        <v>47.17</v>
      </c>
      <c r="F402" s="32">
        <v>16.23</v>
      </c>
      <c r="G402" s="32">
        <v>-4.57</v>
      </c>
      <c r="H402" s="2">
        <v>265</v>
      </c>
      <c r="K402" s="1">
        <v>276</v>
      </c>
      <c r="L402" s="1">
        <v>18.4</v>
      </c>
      <c r="M402" s="1">
        <v>20</v>
      </c>
      <c r="N402" s="1">
        <v>20.6</v>
      </c>
      <c r="O402" s="1">
        <v>-0.6</v>
      </c>
      <c r="P402" s="1">
        <v>1.3</v>
      </c>
      <c r="Q402" s="23">
        <f t="shared" si="7"/>
        <v>20.804</v>
      </c>
      <c r="V402" s="1">
        <v>11</v>
      </c>
    </row>
    <row r="403" spans="1:22" ht="15.75" customHeight="1">
      <c r="A403" s="1">
        <v>5</v>
      </c>
      <c r="B403" s="3">
        <v>457</v>
      </c>
      <c r="C403" s="2">
        <v>2</v>
      </c>
      <c r="D403" s="1" t="s">
        <v>4</v>
      </c>
      <c r="E403" s="32">
        <v>43.2</v>
      </c>
      <c r="F403" s="32">
        <v>17.73</v>
      </c>
      <c r="G403" s="32">
        <v>-4.66</v>
      </c>
      <c r="H403" s="2">
        <v>149</v>
      </c>
      <c r="K403" s="1">
        <v>155</v>
      </c>
      <c r="L403" s="1">
        <v>1</v>
      </c>
      <c r="M403" s="1">
        <v>1</v>
      </c>
      <c r="N403" s="1">
        <v>17.1</v>
      </c>
      <c r="O403" s="1">
        <v>-0.2</v>
      </c>
      <c r="Q403" s="23">
        <f t="shared" si="7"/>
        <v>17.3</v>
      </c>
      <c r="V403" s="1">
        <v>11</v>
      </c>
    </row>
    <row r="404" spans="1:22" ht="15.75" customHeight="1">
      <c r="A404" s="1">
        <v>5</v>
      </c>
      <c r="B404" s="3">
        <v>459</v>
      </c>
      <c r="C404" s="2">
        <v>2</v>
      </c>
      <c r="D404" s="1" t="s">
        <v>4</v>
      </c>
      <c r="E404" s="32">
        <v>45.79</v>
      </c>
      <c r="F404" s="32">
        <v>18.75</v>
      </c>
      <c r="G404" s="32">
        <v>-4.81</v>
      </c>
      <c r="H404" s="2">
        <v>179</v>
      </c>
      <c r="K404" s="1">
        <v>185</v>
      </c>
      <c r="L404" s="1">
        <v>1</v>
      </c>
      <c r="M404" s="1">
        <v>1</v>
      </c>
      <c r="N404" s="1">
        <v>16.6</v>
      </c>
      <c r="O404" s="1">
        <v>-2.5</v>
      </c>
      <c r="Q404" s="23">
        <f t="shared" si="7"/>
        <v>19.1</v>
      </c>
      <c r="V404" s="1">
        <v>11</v>
      </c>
    </row>
    <row r="405" spans="1:22" ht="15.75" customHeight="1">
      <c r="A405" s="1">
        <v>5</v>
      </c>
      <c r="B405" s="3">
        <v>460</v>
      </c>
      <c r="C405" s="2">
        <v>2</v>
      </c>
      <c r="D405" s="1" t="s">
        <v>4</v>
      </c>
      <c r="E405" s="32">
        <v>47.34</v>
      </c>
      <c r="F405" s="32">
        <v>19.33</v>
      </c>
      <c r="G405" s="32">
        <v>-4.83</v>
      </c>
      <c r="H405" s="2">
        <v>261</v>
      </c>
      <c r="I405" s="1">
        <v>20</v>
      </c>
      <c r="J405" s="1">
        <v>19.5</v>
      </c>
      <c r="K405" s="1">
        <v>271</v>
      </c>
      <c r="L405" s="1">
        <v>1</v>
      </c>
      <c r="M405" s="1">
        <v>1</v>
      </c>
      <c r="N405" s="1">
        <v>18.7</v>
      </c>
      <c r="O405" s="1">
        <v>-2.3</v>
      </c>
      <c r="Q405" s="23">
        <f t="shared" si="7"/>
        <v>21</v>
      </c>
      <c r="V405" s="1">
        <v>11</v>
      </c>
    </row>
    <row r="406" spans="1:22" ht="15.75" customHeight="1">
      <c r="A406" s="1">
        <v>5</v>
      </c>
      <c r="B406" s="3">
        <v>461</v>
      </c>
      <c r="C406" s="2">
        <v>2</v>
      </c>
      <c r="D406" s="1" t="s">
        <v>4</v>
      </c>
      <c r="E406" s="32">
        <v>49.17</v>
      </c>
      <c r="F406" s="32">
        <v>20.04</v>
      </c>
      <c r="G406" s="32">
        <v>-5.12</v>
      </c>
      <c r="H406" s="2">
        <v>149</v>
      </c>
      <c r="K406" s="1">
        <v>155</v>
      </c>
      <c r="L406" s="1">
        <v>1</v>
      </c>
      <c r="M406" s="1">
        <v>1</v>
      </c>
      <c r="N406" s="1">
        <v>15.3</v>
      </c>
      <c r="O406" s="1">
        <v>-2.3</v>
      </c>
      <c r="Q406" s="23">
        <f t="shared" si="7"/>
        <v>17.6</v>
      </c>
      <c r="V406" s="1">
        <v>11</v>
      </c>
    </row>
    <row r="407" spans="1:22" ht="15.75" customHeight="1">
      <c r="A407" s="1">
        <v>5</v>
      </c>
      <c r="B407" s="3">
        <v>465</v>
      </c>
      <c r="C407" s="2">
        <v>2</v>
      </c>
      <c r="D407" s="1" t="s">
        <v>4</v>
      </c>
      <c r="E407" s="32">
        <v>41.24</v>
      </c>
      <c r="F407" s="32">
        <v>21.6</v>
      </c>
      <c r="G407" s="32">
        <v>-4.61</v>
      </c>
      <c r="H407" s="2">
        <v>124</v>
      </c>
      <c r="K407" s="1">
        <v>128</v>
      </c>
      <c r="L407" s="1">
        <v>1</v>
      </c>
      <c r="M407" s="1">
        <v>1</v>
      </c>
      <c r="N407" s="1">
        <v>10.3</v>
      </c>
      <c r="O407" s="1">
        <v>-2.5</v>
      </c>
      <c r="Q407" s="23">
        <f t="shared" si="7"/>
        <v>12.8</v>
      </c>
      <c r="V407" s="1">
        <v>11</v>
      </c>
    </row>
    <row r="408" spans="1:22" ht="15.75" customHeight="1">
      <c r="A408" s="1">
        <v>5</v>
      </c>
      <c r="B408" s="3">
        <v>464</v>
      </c>
      <c r="C408" s="2">
        <v>2</v>
      </c>
      <c r="D408" s="1" t="s">
        <v>4</v>
      </c>
      <c r="E408" s="32">
        <v>45.69</v>
      </c>
      <c r="F408" s="32">
        <v>21.79</v>
      </c>
      <c r="G408" s="32">
        <v>-4.68</v>
      </c>
      <c r="H408" s="2">
        <v>195</v>
      </c>
      <c r="K408" s="1">
        <v>213</v>
      </c>
      <c r="L408" s="1">
        <v>18.3</v>
      </c>
      <c r="M408" s="1">
        <v>20</v>
      </c>
      <c r="N408" s="1">
        <v>20.4</v>
      </c>
      <c r="O408" s="1">
        <v>-2.3</v>
      </c>
      <c r="Q408" s="23">
        <f t="shared" si="7"/>
        <v>20.7705</v>
      </c>
      <c r="V408" s="1">
        <v>11</v>
      </c>
    </row>
    <row r="409" spans="1:22" ht="15.75" customHeight="1">
      <c r="A409" s="1">
        <v>5</v>
      </c>
      <c r="B409" s="3">
        <v>466</v>
      </c>
      <c r="C409" s="2">
        <v>2</v>
      </c>
      <c r="D409" s="1" t="s">
        <v>4</v>
      </c>
      <c r="E409" s="32">
        <v>40.33</v>
      </c>
      <c r="F409" s="32">
        <v>22.47</v>
      </c>
      <c r="G409" s="32">
        <v>-4.51</v>
      </c>
      <c r="H409" s="2">
        <v>158</v>
      </c>
      <c r="K409" s="1">
        <v>170</v>
      </c>
      <c r="L409" s="1">
        <v>1</v>
      </c>
      <c r="M409" s="1">
        <v>1</v>
      </c>
      <c r="N409" s="1">
        <v>16.6</v>
      </c>
      <c r="O409" s="1">
        <v>-2</v>
      </c>
      <c r="Q409" s="23">
        <f t="shared" si="7"/>
        <v>18.6</v>
      </c>
      <c r="V409" s="1">
        <v>11</v>
      </c>
    </row>
    <row r="410" spans="1:22" ht="15.75" customHeight="1">
      <c r="A410" s="1">
        <v>5</v>
      </c>
      <c r="B410" s="3">
        <v>462</v>
      </c>
      <c r="C410" s="2">
        <v>2</v>
      </c>
      <c r="D410" s="1" t="s">
        <v>4</v>
      </c>
      <c r="E410" s="32">
        <v>48.82</v>
      </c>
      <c r="F410" s="32">
        <v>22.67</v>
      </c>
      <c r="G410" s="32">
        <v>-4.8</v>
      </c>
      <c r="H410" s="2">
        <v>252</v>
      </c>
      <c r="K410" s="1">
        <v>263</v>
      </c>
      <c r="L410" s="1">
        <v>1</v>
      </c>
      <c r="M410" s="1">
        <v>1</v>
      </c>
      <c r="N410" s="1">
        <v>19.2</v>
      </c>
      <c r="O410" s="1">
        <v>-2.1</v>
      </c>
      <c r="Q410" s="23">
        <f t="shared" si="7"/>
        <v>21.3</v>
      </c>
      <c r="V410" s="1">
        <v>11</v>
      </c>
    </row>
    <row r="411" spans="1:22" ht="15.75" customHeight="1">
      <c r="A411" s="1">
        <v>5</v>
      </c>
      <c r="B411" s="3">
        <v>463</v>
      </c>
      <c r="C411" s="2">
        <v>2</v>
      </c>
      <c r="D411" s="1" t="s">
        <v>4</v>
      </c>
      <c r="E411" s="32">
        <v>47.78</v>
      </c>
      <c r="F411" s="32">
        <v>24.03</v>
      </c>
      <c r="G411" s="32">
        <v>-4.61</v>
      </c>
      <c r="H411" s="2">
        <v>201</v>
      </c>
      <c r="K411" s="1">
        <v>209</v>
      </c>
      <c r="L411" s="1">
        <v>1</v>
      </c>
      <c r="M411" s="1">
        <v>1</v>
      </c>
      <c r="N411" s="1">
        <v>15.3</v>
      </c>
      <c r="O411" s="1">
        <v>-3</v>
      </c>
      <c r="Q411" s="23">
        <f t="shared" si="7"/>
        <v>18.3</v>
      </c>
      <c r="V411" s="1">
        <v>11</v>
      </c>
    </row>
    <row r="412" spans="1:22" ht="15.75" customHeight="1">
      <c r="A412" s="1">
        <v>5</v>
      </c>
      <c r="B412" s="3">
        <v>471</v>
      </c>
      <c r="C412" s="2">
        <v>2</v>
      </c>
      <c r="D412" s="1" t="s">
        <v>4</v>
      </c>
      <c r="E412" s="32">
        <v>43.53</v>
      </c>
      <c r="F412" s="32">
        <v>24.52</v>
      </c>
      <c r="G412" s="32">
        <v>-4.52</v>
      </c>
      <c r="H412" s="2">
        <v>270</v>
      </c>
      <c r="K412" s="1">
        <v>282</v>
      </c>
      <c r="L412" s="1">
        <v>1</v>
      </c>
      <c r="M412" s="1">
        <v>1</v>
      </c>
      <c r="N412" s="1">
        <v>17.4</v>
      </c>
      <c r="O412" s="1">
        <v>-1.8</v>
      </c>
      <c r="P412" s="1">
        <v>1.3</v>
      </c>
      <c r="Q412" s="23">
        <f t="shared" si="7"/>
        <v>20.5</v>
      </c>
      <c r="V412" s="1">
        <v>11</v>
      </c>
    </row>
    <row r="413" spans="1:22" ht="15.75" customHeight="1">
      <c r="A413" s="1">
        <v>5</v>
      </c>
      <c r="B413" s="3">
        <v>474</v>
      </c>
      <c r="C413" s="2">
        <v>2</v>
      </c>
      <c r="D413" s="1" t="s">
        <v>4</v>
      </c>
      <c r="E413" s="32">
        <v>45.34</v>
      </c>
      <c r="F413" s="32">
        <v>26.99</v>
      </c>
      <c r="G413" s="32">
        <v>-4.57</v>
      </c>
      <c r="H413" s="2">
        <v>39</v>
      </c>
      <c r="K413" s="1">
        <v>40</v>
      </c>
      <c r="L413" s="1">
        <v>5</v>
      </c>
      <c r="M413" s="1">
        <v>20</v>
      </c>
      <c r="N413" s="1">
        <v>10</v>
      </c>
      <c r="O413" s="1">
        <v>-0.4</v>
      </c>
      <c r="P413" s="1">
        <v>1.3</v>
      </c>
      <c r="Q413" s="23">
        <f t="shared" si="7"/>
        <v>3.9000000000000004</v>
      </c>
      <c r="V413" s="1">
        <v>11</v>
      </c>
    </row>
    <row r="414" spans="1:22" ht="15.75" customHeight="1">
      <c r="A414" s="1">
        <v>5</v>
      </c>
      <c r="B414" s="3">
        <v>475</v>
      </c>
      <c r="C414" s="2">
        <v>2</v>
      </c>
      <c r="D414" s="1" t="s">
        <v>4</v>
      </c>
      <c r="E414" s="32">
        <v>43.04</v>
      </c>
      <c r="F414" s="32">
        <v>27.24</v>
      </c>
      <c r="G414" s="32">
        <v>-4.26</v>
      </c>
      <c r="H414" s="2">
        <v>156</v>
      </c>
      <c r="K414" s="1">
        <v>170</v>
      </c>
      <c r="L414" s="1">
        <v>19.4</v>
      </c>
      <c r="M414" s="1">
        <v>20</v>
      </c>
      <c r="N414" s="1">
        <v>16</v>
      </c>
      <c r="O414" s="1">
        <v>-2.4</v>
      </c>
      <c r="Q414" s="23">
        <f t="shared" si="7"/>
        <v>17.848</v>
      </c>
      <c r="V414" s="1">
        <v>11</v>
      </c>
    </row>
    <row r="415" spans="1:22" ht="15.75" customHeight="1">
      <c r="A415" s="1">
        <v>5</v>
      </c>
      <c r="B415" s="3">
        <v>479</v>
      </c>
      <c r="C415" s="2">
        <v>2</v>
      </c>
      <c r="D415" s="1" t="s">
        <v>4</v>
      </c>
      <c r="E415" s="32">
        <v>43.21</v>
      </c>
      <c r="F415" s="32">
        <v>29.1</v>
      </c>
      <c r="G415" s="32">
        <v>-4.42</v>
      </c>
      <c r="H415" s="2">
        <v>100</v>
      </c>
      <c r="K415" s="1">
        <v>51</v>
      </c>
      <c r="L415" s="1">
        <v>5</v>
      </c>
      <c r="M415" s="1">
        <v>20</v>
      </c>
      <c r="N415" s="1">
        <v>8.8</v>
      </c>
      <c r="O415" s="1">
        <v>-6.5</v>
      </c>
      <c r="Q415" s="23">
        <f t="shared" si="7"/>
        <v>3.825</v>
      </c>
      <c r="V415" s="1">
        <v>11</v>
      </c>
    </row>
    <row r="416" spans="1:22" ht="15.75" customHeight="1">
      <c r="A416" s="1">
        <v>5</v>
      </c>
      <c r="B416" s="3">
        <v>481</v>
      </c>
      <c r="C416" s="2">
        <v>2</v>
      </c>
      <c r="D416" s="1" t="s">
        <v>4</v>
      </c>
      <c r="E416" s="32">
        <v>48.49</v>
      </c>
      <c r="F416" s="32">
        <v>29.47</v>
      </c>
      <c r="G416" s="32">
        <v>-4.43</v>
      </c>
      <c r="H416" s="2">
        <v>146</v>
      </c>
      <c r="K416" s="1">
        <v>160</v>
      </c>
      <c r="L416" s="1">
        <v>1</v>
      </c>
      <c r="M416" s="1">
        <v>1</v>
      </c>
      <c r="N416" s="1">
        <v>11.5</v>
      </c>
      <c r="O416" s="1">
        <v>-0.2</v>
      </c>
      <c r="P416" s="1">
        <v>1.3</v>
      </c>
      <c r="Q416" s="23">
        <f t="shared" si="7"/>
        <v>13</v>
      </c>
      <c r="V416" s="1">
        <v>11</v>
      </c>
    </row>
    <row r="417" spans="1:22" ht="15.75" customHeight="1">
      <c r="A417" s="1">
        <v>5</v>
      </c>
      <c r="B417" s="3">
        <v>482</v>
      </c>
      <c r="C417" s="2">
        <v>2</v>
      </c>
      <c r="D417" s="1" t="s">
        <v>4</v>
      </c>
      <c r="E417" s="32">
        <v>49.69</v>
      </c>
      <c r="F417" s="32">
        <v>31.67</v>
      </c>
      <c r="G417" s="32">
        <v>-4.58</v>
      </c>
      <c r="H417" s="2">
        <v>71</v>
      </c>
      <c r="K417" s="1">
        <v>85</v>
      </c>
      <c r="L417" s="1">
        <v>10</v>
      </c>
      <c r="M417" s="1">
        <v>20</v>
      </c>
      <c r="N417" s="1">
        <v>12.7</v>
      </c>
      <c r="O417" s="1">
        <v>-3.8</v>
      </c>
      <c r="Q417" s="23">
        <f t="shared" si="7"/>
        <v>8.25</v>
      </c>
      <c r="V417" s="1">
        <v>11</v>
      </c>
    </row>
    <row r="418" spans="1:22" ht="15.75" customHeight="1">
      <c r="A418" s="1">
        <v>5</v>
      </c>
      <c r="B418" s="3">
        <v>488</v>
      </c>
      <c r="C418" s="2">
        <v>2</v>
      </c>
      <c r="D418" s="1" t="s">
        <v>4</v>
      </c>
      <c r="E418" s="32">
        <v>42.82</v>
      </c>
      <c r="F418" s="32">
        <v>32.06</v>
      </c>
      <c r="G418" s="32">
        <v>-4.14</v>
      </c>
      <c r="H418" s="2">
        <v>72</v>
      </c>
      <c r="K418" s="1">
        <v>81</v>
      </c>
      <c r="L418" s="1">
        <v>10</v>
      </c>
      <c r="M418" s="1">
        <v>20</v>
      </c>
      <c r="N418" s="1">
        <v>11.3</v>
      </c>
      <c r="O418" s="1">
        <v>0</v>
      </c>
      <c r="P418" s="1">
        <v>1.3</v>
      </c>
      <c r="Q418" s="23">
        <f t="shared" si="7"/>
        <v>6.95</v>
      </c>
      <c r="V418" s="1">
        <v>11</v>
      </c>
    </row>
    <row r="419" spans="1:22" ht="15.75" customHeight="1">
      <c r="A419" s="1">
        <v>5</v>
      </c>
      <c r="B419" s="3">
        <v>486</v>
      </c>
      <c r="C419" s="2">
        <v>2</v>
      </c>
      <c r="D419" s="1" t="s">
        <v>4</v>
      </c>
      <c r="E419" s="32">
        <v>46.69</v>
      </c>
      <c r="F419" s="32">
        <v>32.38</v>
      </c>
      <c r="G419" s="32">
        <v>-4.33</v>
      </c>
      <c r="H419" s="2">
        <v>51</v>
      </c>
      <c r="K419" s="1">
        <v>61</v>
      </c>
      <c r="L419" s="1">
        <v>10</v>
      </c>
      <c r="M419" s="1">
        <v>20</v>
      </c>
      <c r="N419" s="1">
        <v>7.75</v>
      </c>
      <c r="O419" s="1">
        <v>-2.1</v>
      </c>
      <c r="Q419" s="23">
        <f t="shared" si="7"/>
        <v>4.925</v>
      </c>
      <c r="V419" s="1">
        <v>11</v>
      </c>
    </row>
    <row r="420" spans="1:22" ht="15.75" customHeight="1">
      <c r="A420" s="1">
        <v>5</v>
      </c>
      <c r="B420" s="3">
        <v>485</v>
      </c>
      <c r="C420" s="2">
        <v>2</v>
      </c>
      <c r="D420" s="1" t="s">
        <v>4</v>
      </c>
      <c r="E420" s="32">
        <v>48.69</v>
      </c>
      <c r="F420" s="32">
        <v>33.31</v>
      </c>
      <c r="G420" s="32">
        <v>-4.36</v>
      </c>
      <c r="H420" s="2">
        <v>42</v>
      </c>
      <c r="K420" s="1">
        <v>43</v>
      </c>
      <c r="L420" s="1">
        <v>5</v>
      </c>
      <c r="M420" s="1">
        <v>20</v>
      </c>
      <c r="N420" s="1">
        <v>8</v>
      </c>
      <c r="O420" s="1">
        <v>-4.9</v>
      </c>
      <c r="Q420" s="23">
        <f t="shared" si="7"/>
        <v>3.225</v>
      </c>
      <c r="V420" s="1">
        <v>11</v>
      </c>
    </row>
    <row r="421" spans="1:22" ht="15.75" customHeight="1">
      <c r="A421" s="1">
        <v>5</v>
      </c>
      <c r="B421" s="3">
        <v>496</v>
      </c>
      <c r="C421" s="2">
        <v>2</v>
      </c>
      <c r="D421" s="1" t="s">
        <v>4</v>
      </c>
      <c r="E421" s="32">
        <v>42.5</v>
      </c>
      <c r="F421" s="32">
        <v>33.64</v>
      </c>
      <c r="G421" s="32">
        <v>-4.13</v>
      </c>
      <c r="H421" s="2">
        <v>52</v>
      </c>
      <c r="K421" s="1">
        <v>59</v>
      </c>
      <c r="L421" s="1">
        <v>5</v>
      </c>
      <c r="M421" s="1">
        <v>20</v>
      </c>
      <c r="N421" s="1">
        <v>10.5</v>
      </c>
      <c r="O421" s="1">
        <v>-6.6</v>
      </c>
      <c r="Q421" s="23">
        <f t="shared" si="7"/>
        <v>4.275</v>
      </c>
      <c r="V421" s="1">
        <v>11</v>
      </c>
    </row>
    <row r="422" spans="1:22" ht="15.75" customHeight="1">
      <c r="A422" s="1">
        <v>5</v>
      </c>
      <c r="B422" s="3">
        <v>489</v>
      </c>
      <c r="C422" s="2">
        <v>2</v>
      </c>
      <c r="D422" s="1" t="s">
        <v>4</v>
      </c>
      <c r="E422" s="32">
        <v>45.47</v>
      </c>
      <c r="F422" s="32">
        <v>35.05</v>
      </c>
      <c r="G422" s="32">
        <v>-4.23</v>
      </c>
      <c r="H422" s="2">
        <v>76</v>
      </c>
      <c r="K422" s="1">
        <v>83</v>
      </c>
      <c r="L422" s="1">
        <v>10</v>
      </c>
      <c r="M422" s="1">
        <v>20</v>
      </c>
      <c r="N422" s="1">
        <v>14.3</v>
      </c>
      <c r="O422" s="1">
        <v>-1.25</v>
      </c>
      <c r="Q422" s="23">
        <f t="shared" si="7"/>
        <v>7.775</v>
      </c>
      <c r="V422" s="1">
        <v>11</v>
      </c>
    </row>
    <row r="423" spans="1:22" ht="15.75" customHeight="1">
      <c r="A423" s="1">
        <v>5</v>
      </c>
      <c r="B423" s="3">
        <v>492</v>
      </c>
      <c r="C423" s="2">
        <v>2</v>
      </c>
      <c r="D423" s="1" t="s">
        <v>4</v>
      </c>
      <c r="E423" s="32">
        <v>48.11</v>
      </c>
      <c r="F423" s="32">
        <v>35.06</v>
      </c>
      <c r="G423" s="32">
        <v>-4.32</v>
      </c>
      <c r="H423" s="2">
        <v>98</v>
      </c>
      <c r="K423" s="1">
        <v>112</v>
      </c>
      <c r="L423" s="1">
        <v>10</v>
      </c>
      <c r="M423" s="1">
        <v>20</v>
      </c>
      <c r="N423" s="1">
        <v>21</v>
      </c>
      <c r="O423" s="1">
        <v>-1.6</v>
      </c>
      <c r="Q423" s="23">
        <f t="shared" si="7"/>
        <v>11.3</v>
      </c>
      <c r="V423" s="1">
        <v>11</v>
      </c>
    </row>
    <row r="424" spans="1:22" ht="15.75" customHeight="1">
      <c r="A424" s="1">
        <v>5</v>
      </c>
      <c r="B424" s="3">
        <v>491</v>
      </c>
      <c r="C424" s="2">
        <v>2</v>
      </c>
      <c r="D424" s="1" t="s">
        <v>4</v>
      </c>
      <c r="E424" s="32">
        <v>49.57</v>
      </c>
      <c r="F424" s="32">
        <v>35.15</v>
      </c>
      <c r="G424" s="32">
        <v>-4.62</v>
      </c>
      <c r="H424" s="2">
        <v>109</v>
      </c>
      <c r="K424" s="1">
        <v>123</v>
      </c>
      <c r="L424" s="1">
        <v>1</v>
      </c>
      <c r="M424" s="1">
        <v>1</v>
      </c>
      <c r="N424" s="1">
        <v>12.7</v>
      </c>
      <c r="O424" s="1">
        <v>0.6</v>
      </c>
      <c r="P424" s="1">
        <v>1.3</v>
      </c>
      <c r="Q424" s="23">
        <f t="shared" si="7"/>
        <v>13.4</v>
      </c>
      <c r="V424" s="1">
        <v>11</v>
      </c>
    </row>
    <row r="425" spans="1:22" ht="15.75" customHeight="1">
      <c r="A425" s="1">
        <v>5</v>
      </c>
      <c r="B425" s="3">
        <v>499</v>
      </c>
      <c r="C425" s="2">
        <v>2</v>
      </c>
      <c r="D425" s="1" t="s">
        <v>4</v>
      </c>
      <c r="E425" s="32">
        <v>40.9</v>
      </c>
      <c r="F425" s="32">
        <v>35.45</v>
      </c>
      <c r="G425" s="32">
        <v>-4.03</v>
      </c>
      <c r="H425" s="2">
        <v>32</v>
      </c>
      <c r="K425" s="1">
        <v>34</v>
      </c>
      <c r="L425" s="1">
        <v>5</v>
      </c>
      <c r="M425" s="1">
        <v>20</v>
      </c>
      <c r="N425" s="1">
        <v>4.7</v>
      </c>
      <c r="O425" s="1">
        <v>-3.75</v>
      </c>
      <c r="Q425" s="23">
        <f t="shared" si="7"/>
        <v>2.1125</v>
      </c>
      <c r="V425" s="1">
        <v>11</v>
      </c>
    </row>
    <row r="426" spans="1:22" ht="15.75" customHeight="1">
      <c r="A426" s="1">
        <v>5</v>
      </c>
      <c r="B426" s="3">
        <v>495</v>
      </c>
      <c r="C426" s="2">
        <v>2</v>
      </c>
      <c r="D426" s="1" t="s">
        <v>4</v>
      </c>
      <c r="E426" s="32">
        <v>43.93</v>
      </c>
      <c r="F426" s="32">
        <v>35.67</v>
      </c>
      <c r="G426" s="32">
        <v>-4.13</v>
      </c>
      <c r="H426" s="2">
        <v>103</v>
      </c>
      <c r="K426" s="1">
        <v>113</v>
      </c>
      <c r="L426" s="1">
        <v>1</v>
      </c>
      <c r="M426" s="1">
        <v>1</v>
      </c>
      <c r="N426" s="1">
        <v>10.75</v>
      </c>
      <c r="O426" s="1">
        <v>-1.5</v>
      </c>
      <c r="Q426" s="23">
        <f t="shared" si="7"/>
        <v>12.25</v>
      </c>
      <c r="V426" s="1">
        <v>11</v>
      </c>
    </row>
    <row r="427" spans="1:22" ht="15.75" customHeight="1">
      <c r="A427" s="1">
        <v>5</v>
      </c>
      <c r="B427" s="3">
        <v>500</v>
      </c>
      <c r="C427" s="2">
        <v>2</v>
      </c>
      <c r="D427" s="1" t="s">
        <v>4</v>
      </c>
      <c r="E427" s="32">
        <v>42.21</v>
      </c>
      <c r="F427" s="32">
        <v>36.36</v>
      </c>
      <c r="G427" s="32">
        <v>-3.9</v>
      </c>
      <c r="H427" s="2">
        <v>96</v>
      </c>
      <c r="K427" s="1">
        <v>104</v>
      </c>
      <c r="L427" s="1">
        <v>1</v>
      </c>
      <c r="M427" s="1">
        <v>1</v>
      </c>
      <c r="N427" s="1">
        <v>10.8</v>
      </c>
      <c r="O427" s="1">
        <v>0.5</v>
      </c>
      <c r="P427" s="1">
        <v>1.3</v>
      </c>
      <c r="Q427" s="23">
        <f t="shared" si="7"/>
        <v>11.600000000000001</v>
      </c>
      <c r="V427" s="1">
        <v>11</v>
      </c>
    </row>
    <row r="428" spans="1:22" ht="15.75" customHeight="1">
      <c r="A428" s="1">
        <v>5</v>
      </c>
      <c r="B428" s="3">
        <v>493</v>
      </c>
      <c r="C428" s="2">
        <v>2</v>
      </c>
      <c r="D428" s="1" t="s">
        <v>4</v>
      </c>
      <c r="E428" s="32">
        <v>49.02</v>
      </c>
      <c r="F428" s="32">
        <v>36.67</v>
      </c>
      <c r="G428" s="32">
        <v>-4.53</v>
      </c>
      <c r="H428" s="2">
        <v>43</v>
      </c>
      <c r="K428" s="1">
        <v>45</v>
      </c>
      <c r="L428" s="1">
        <v>5</v>
      </c>
      <c r="M428" s="1">
        <v>20</v>
      </c>
      <c r="N428" s="1">
        <v>10.4</v>
      </c>
      <c r="O428" s="1">
        <v>-4.75</v>
      </c>
      <c r="Q428" s="23">
        <f t="shared" si="7"/>
        <v>3.7875</v>
      </c>
      <c r="V428" s="1">
        <v>11</v>
      </c>
    </row>
    <row r="429" spans="1:22" ht="15.75" customHeight="1">
      <c r="A429" s="1">
        <v>5</v>
      </c>
      <c r="B429" s="3">
        <v>517</v>
      </c>
      <c r="C429" s="2">
        <v>2</v>
      </c>
      <c r="D429" s="1" t="s">
        <v>4</v>
      </c>
      <c r="E429" s="32">
        <v>40.37</v>
      </c>
      <c r="F429" s="32">
        <v>36.74</v>
      </c>
      <c r="G429" s="32">
        <v>-3.85</v>
      </c>
      <c r="H429" s="2">
        <v>53</v>
      </c>
      <c r="K429" s="1">
        <v>57</v>
      </c>
      <c r="L429" s="1">
        <v>7.5</v>
      </c>
      <c r="M429" s="1">
        <v>15</v>
      </c>
      <c r="N429" s="1">
        <v>5.75</v>
      </c>
      <c r="O429" s="1">
        <v>-3.4</v>
      </c>
      <c r="Q429" s="23">
        <f t="shared" si="7"/>
        <v>4.575</v>
      </c>
      <c r="V429" s="1">
        <v>11</v>
      </c>
    </row>
    <row r="430" spans="1:22" ht="15.75" customHeight="1">
      <c r="A430" s="1">
        <v>5</v>
      </c>
      <c r="B430" s="3">
        <v>494</v>
      </c>
      <c r="C430" s="2">
        <v>2</v>
      </c>
      <c r="D430" s="1" t="s">
        <v>4</v>
      </c>
      <c r="E430" s="32">
        <v>46.48</v>
      </c>
      <c r="F430" s="32">
        <v>36.81</v>
      </c>
      <c r="G430" s="32">
        <v>-4.15</v>
      </c>
      <c r="H430" s="2">
        <v>64</v>
      </c>
      <c r="K430" s="1">
        <v>71</v>
      </c>
      <c r="L430" s="1">
        <v>7.5</v>
      </c>
      <c r="M430" s="1">
        <v>15</v>
      </c>
      <c r="N430" s="1">
        <v>8.75</v>
      </c>
      <c r="O430" s="1">
        <v>-1</v>
      </c>
      <c r="P430" s="1">
        <v>1.3</v>
      </c>
      <c r="Q430" s="23">
        <f t="shared" si="7"/>
        <v>6.175</v>
      </c>
      <c r="V430" s="1">
        <v>11</v>
      </c>
    </row>
    <row r="431" spans="1:22" ht="15.75" customHeight="1">
      <c r="A431" s="1">
        <v>5</v>
      </c>
      <c r="B431" s="3">
        <v>518</v>
      </c>
      <c r="C431" s="2">
        <v>2</v>
      </c>
      <c r="D431" s="1" t="s">
        <v>4</v>
      </c>
      <c r="E431" s="32">
        <v>42.92</v>
      </c>
      <c r="F431" s="32">
        <v>38.16</v>
      </c>
      <c r="G431" s="32">
        <v>-3.96</v>
      </c>
      <c r="H431" s="2">
        <v>63</v>
      </c>
      <c r="K431" s="1">
        <v>68</v>
      </c>
      <c r="L431" s="1">
        <v>7.5</v>
      </c>
      <c r="M431" s="1">
        <v>15</v>
      </c>
      <c r="N431" s="1">
        <v>9.5</v>
      </c>
      <c r="O431" s="1">
        <v>-2.1</v>
      </c>
      <c r="Q431" s="23">
        <f t="shared" si="7"/>
        <v>5.8</v>
      </c>
      <c r="V431" s="1">
        <v>11</v>
      </c>
    </row>
    <row r="432" spans="1:22" ht="15.75" customHeight="1">
      <c r="A432" s="1">
        <v>5</v>
      </c>
      <c r="B432" s="3">
        <v>511</v>
      </c>
      <c r="C432" s="2">
        <v>2</v>
      </c>
      <c r="D432" s="1" t="s">
        <v>4</v>
      </c>
      <c r="E432" s="32">
        <v>48.73</v>
      </c>
      <c r="F432" s="32">
        <v>38.64</v>
      </c>
      <c r="G432" s="32">
        <v>-4.56</v>
      </c>
      <c r="H432" s="2">
        <v>189</v>
      </c>
      <c r="K432" s="1">
        <v>210</v>
      </c>
      <c r="L432" s="1">
        <v>1</v>
      </c>
      <c r="M432" s="1">
        <v>1</v>
      </c>
      <c r="N432" s="1">
        <v>19.25</v>
      </c>
      <c r="O432" s="1">
        <v>1.75</v>
      </c>
      <c r="P432" s="1">
        <v>1.3</v>
      </c>
      <c r="Q432" s="23">
        <f t="shared" si="7"/>
        <v>18.8</v>
      </c>
      <c r="U432" s="1" t="s">
        <v>21</v>
      </c>
      <c r="V432" s="1">
        <v>11</v>
      </c>
    </row>
    <row r="433" spans="1:22" ht="15.75" customHeight="1">
      <c r="A433" s="1">
        <v>5</v>
      </c>
      <c r="B433" s="3">
        <v>514</v>
      </c>
      <c r="C433" s="2">
        <v>2</v>
      </c>
      <c r="D433" s="1" t="s">
        <v>4</v>
      </c>
      <c r="E433" s="32">
        <v>46.77</v>
      </c>
      <c r="F433" s="32">
        <v>38.71</v>
      </c>
      <c r="G433" s="32">
        <v>-4.31</v>
      </c>
      <c r="H433" s="2">
        <v>175</v>
      </c>
      <c r="K433" s="1">
        <v>190</v>
      </c>
      <c r="L433" s="1">
        <v>1</v>
      </c>
      <c r="M433" s="1">
        <v>1</v>
      </c>
      <c r="N433" s="1">
        <v>16.75</v>
      </c>
      <c r="O433" s="1">
        <v>-1.8</v>
      </c>
      <c r="Q433" s="23">
        <f t="shared" si="7"/>
        <v>18.55</v>
      </c>
      <c r="R433" s="23">
        <v>4.8</v>
      </c>
      <c r="S433" s="23">
        <v>3.6</v>
      </c>
      <c r="T433" s="23">
        <v>3.35</v>
      </c>
      <c r="V433" s="1">
        <v>11</v>
      </c>
    </row>
    <row r="434" spans="1:22" ht="15.75" customHeight="1">
      <c r="A434" s="1">
        <v>5</v>
      </c>
      <c r="B434" s="3">
        <v>516</v>
      </c>
      <c r="C434" s="2">
        <v>2</v>
      </c>
      <c r="D434" s="1" t="s">
        <v>4</v>
      </c>
      <c r="E434" s="32">
        <v>44.46</v>
      </c>
      <c r="F434" s="32">
        <v>38.76</v>
      </c>
      <c r="G434" s="32">
        <v>-4.07</v>
      </c>
      <c r="H434" s="2">
        <v>53</v>
      </c>
      <c r="K434" s="1">
        <v>59</v>
      </c>
      <c r="L434" s="1">
        <v>10</v>
      </c>
      <c r="M434" s="1">
        <v>20</v>
      </c>
      <c r="N434" s="1">
        <v>9.25</v>
      </c>
      <c r="O434" s="1">
        <v>-2</v>
      </c>
      <c r="Q434" s="23">
        <f t="shared" si="7"/>
        <v>5.625</v>
      </c>
      <c r="V434" s="1">
        <v>11</v>
      </c>
    </row>
    <row r="435" spans="1:22" ht="15.75" customHeight="1">
      <c r="A435" s="1">
        <v>5</v>
      </c>
      <c r="B435" s="3">
        <v>287</v>
      </c>
      <c r="C435" s="2">
        <v>2</v>
      </c>
      <c r="D435" s="1" t="s">
        <v>4</v>
      </c>
      <c r="E435" s="32">
        <v>40.05</v>
      </c>
      <c r="F435" s="32">
        <v>39.08</v>
      </c>
      <c r="G435" s="32">
        <v>-3.73</v>
      </c>
      <c r="H435" s="2">
        <v>101</v>
      </c>
      <c r="K435" s="1">
        <v>107</v>
      </c>
      <c r="L435" s="1">
        <v>1</v>
      </c>
      <c r="M435" s="1">
        <v>1</v>
      </c>
      <c r="N435" s="1">
        <v>11</v>
      </c>
      <c r="O435" s="1">
        <v>-1.5</v>
      </c>
      <c r="Q435" s="23">
        <f t="shared" si="7"/>
        <v>12.5</v>
      </c>
      <c r="V435" s="1">
        <v>11</v>
      </c>
    </row>
    <row r="436" spans="1:22" ht="15.75" customHeight="1">
      <c r="A436" s="1">
        <v>5</v>
      </c>
      <c r="B436" s="3">
        <v>512</v>
      </c>
      <c r="C436" s="2">
        <v>2</v>
      </c>
      <c r="D436" s="1" t="s">
        <v>4</v>
      </c>
      <c r="E436" s="32">
        <v>49.53</v>
      </c>
      <c r="F436" s="32">
        <v>40.3</v>
      </c>
      <c r="G436" s="32">
        <v>-4.52</v>
      </c>
      <c r="H436" s="2">
        <v>120</v>
      </c>
      <c r="K436" s="1">
        <v>128</v>
      </c>
      <c r="L436" s="1">
        <v>1</v>
      </c>
      <c r="M436" s="1">
        <v>1</v>
      </c>
      <c r="N436" s="1">
        <v>15.5</v>
      </c>
      <c r="O436" s="1">
        <v>1.75</v>
      </c>
      <c r="P436" s="1">
        <v>1.3</v>
      </c>
      <c r="Q436" s="23">
        <f t="shared" si="7"/>
        <v>15.05</v>
      </c>
      <c r="V436" s="1">
        <v>11</v>
      </c>
    </row>
    <row r="437" spans="1:22" ht="15.75" customHeight="1">
      <c r="A437" s="1">
        <v>5</v>
      </c>
      <c r="B437" s="3">
        <v>519</v>
      </c>
      <c r="C437" s="2">
        <v>2</v>
      </c>
      <c r="D437" s="1" t="s">
        <v>4</v>
      </c>
      <c r="E437" s="32">
        <v>40.95</v>
      </c>
      <c r="F437" s="32">
        <v>40.37</v>
      </c>
      <c r="G437" s="32">
        <v>-3.74</v>
      </c>
      <c r="H437" s="2">
        <v>95</v>
      </c>
      <c r="K437" s="1">
        <v>104</v>
      </c>
      <c r="L437" s="1">
        <v>1</v>
      </c>
      <c r="M437" s="1">
        <v>1</v>
      </c>
      <c r="N437" s="1">
        <v>8.25</v>
      </c>
      <c r="O437" s="1">
        <v>-1.6</v>
      </c>
      <c r="Q437" s="23">
        <f t="shared" si="7"/>
        <v>9.85</v>
      </c>
      <c r="V437" s="1">
        <v>11</v>
      </c>
    </row>
    <row r="438" spans="1:22" ht="15.75" customHeight="1">
      <c r="A438" s="1">
        <v>5</v>
      </c>
      <c r="B438" s="3">
        <v>521</v>
      </c>
      <c r="C438" s="2">
        <v>2</v>
      </c>
      <c r="D438" s="1" t="s">
        <v>4</v>
      </c>
      <c r="E438" s="32">
        <v>42.88</v>
      </c>
      <c r="F438" s="32">
        <v>40.45</v>
      </c>
      <c r="G438" s="32">
        <v>-3.87</v>
      </c>
      <c r="H438" s="2">
        <v>53</v>
      </c>
      <c r="K438" s="1">
        <v>56</v>
      </c>
      <c r="L438" s="1">
        <v>7.5</v>
      </c>
      <c r="M438" s="1">
        <v>15</v>
      </c>
      <c r="N438" s="1">
        <v>8</v>
      </c>
      <c r="O438" s="1">
        <v>0.75</v>
      </c>
      <c r="P438" s="1">
        <v>1.3</v>
      </c>
      <c r="Q438" s="23">
        <f t="shared" si="7"/>
        <v>4.925</v>
      </c>
      <c r="V438" s="1">
        <v>11</v>
      </c>
    </row>
    <row r="439" spans="1:22" ht="15.75" customHeight="1">
      <c r="A439" s="1">
        <v>5</v>
      </c>
      <c r="B439" s="3">
        <v>527</v>
      </c>
      <c r="C439" s="2">
        <v>2</v>
      </c>
      <c r="D439" s="1" t="s">
        <v>4</v>
      </c>
      <c r="E439" s="32">
        <v>44.69</v>
      </c>
      <c r="F439" s="32">
        <v>40.7</v>
      </c>
      <c r="G439" s="32">
        <v>-3.94</v>
      </c>
      <c r="H439" s="2">
        <v>130</v>
      </c>
      <c r="K439" s="1">
        <v>145</v>
      </c>
      <c r="L439" s="1">
        <v>1</v>
      </c>
      <c r="M439" s="1">
        <v>1</v>
      </c>
      <c r="N439" s="1">
        <v>13.75</v>
      </c>
      <c r="O439" s="1">
        <v>-0.5</v>
      </c>
      <c r="Q439" s="23">
        <f t="shared" si="7"/>
        <v>14.25</v>
      </c>
      <c r="V439" s="1">
        <v>11</v>
      </c>
    </row>
    <row r="440" spans="1:22" ht="15.75" customHeight="1">
      <c r="A440" s="1">
        <v>5</v>
      </c>
      <c r="B440" s="3">
        <v>528</v>
      </c>
      <c r="C440" s="2">
        <v>2</v>
      </c>
      <c r="D440" s="1" t="s">
        <v>4</v>
      </c>
      <c r="E440" s="32">
        <v>46.4</v>
      </c>
      <c r="F440" s="32">
        <v>40.93</v>
      </c>
      <c r="G440" s="32">
        <v>-4.29</v>
      </c>
      <c r="H440" s="2">
        <v>39</v>
      </c>
      <c r="K440" s="1">
        <v>43</v>
      </c>
      <c r="L440" s="1">
        <v>5</v>
      </c>
      <c r="M440" s="1">
        <v>20</v>
      </c>
      <c r="N440" s="1">
        <v>9.5</v>
      </c>
      <c r="O440" s="1">
        <v>-4</v>
      </c>
      <c r="Q440" s="23">
        <f t="shared" si="7"/>
        <v>3.375</v>
      </c>
      <c r="V440" s="1">
        <v>11</v>
      </c>
    </row>
    <row r="441" spans="1:22" ht="15.75" customHeight="1">
      <c r="A441" s="1">
        <v>5</v>
      </c>
      <c r="B441" s="3">
        <v>513</v>
      </c>
      <c r="C441" s="2">
        <v>2</v>
      </c>
      <c r="D441" s="1" t="s">
        <v>4</v>
      </c>
      <c r="E441" s="32">
        <v>48.41</v>
      </c>
      <c r="F441" s="32">
        <v>41.21</v>
      </c>
      <c r="G441" s="32">
        <v>-4.5</v>
      </c>
      <c r="H441" s="2">
        <v>118</v>
      </c>
      <c r="K441" s="1">
        <v>122</v>
      </c>
      <c r="L441" s="1">
        <v>10</v>
      </c>
      <c r="M441" s="1">
        <v>20</v>
      </c>
      <c r="N441" s="1">
        <v>21.5</v>
      </c>
      <c r="O441" s="1">
        <v>-0.25</v>
      </c>
      <c r="Q441" s="23">
        <f t="shared" si="7"/>
        <v>10.875</v>
      </c>
      <c r="V441" s="1">
        <v>11</v>
      </c>
    </row>
    <row r="442" spans="1:22" ht="15.75" customHeight="1">
      <c r="A442" s="1">
        <v>5</v>
      </c>
      <c r="B442" s="3">
        <v>522</v>
      </c>
      <c r="C442" s="2">
        <v>2</v>
      </c>
      <c r="D442" s="1" t="s">
        <v>4</v>
      </c>
      <c r="E442" s="32">
        <v>41.02</v>
      </c>
      <c r="F442" s="32">
        <v>42.17</v>
      </c>
      <c r="G442" s="32">
        <v>-3.81</v>
      </c>
      <c r="H442" s="2">
        <v>52</v>
      </c>
      <c r="K442" s="1">
        <v>55</v>
      </c>
      <c r="L442" s="1">
        <v>7.5</v>
      </c>
      <c r="M442" s="1">
        <v>15</v>
      </c>
      <c r="N442" s="1">
        <v>8</v>
      </c>
      <c r="O442" s="1">
        <v>-3.75</v>
      </c>
      <c r="Q442" s="23">
        <f t="shared" si="7"/>
        <v>5.875</v>
      </c>
      <c r="V442" s="1">
        <v>11</v>
      </c>
    </row>
    <row r="443" spans="1:22" ht="15.75" customHeight="1">
      <c r="A443" s="1">
        <v>5</v>
      </c>
      <c r="B443" s="3">
        <v>525</v>
      </c>
      <c r="C443" s="2">
        <v>2</v>
      </c>
      <c r="D443" s="1" t="s">
        <v>4</v>
      </c>
      <c r="E443" s="32">
        <v>43.27</v>
      </c>
      <c r="F443" s="32">
        <v>42.64</v>
      </c>
      <c r="G443" s="32">
        <v>-3.96</v>
      </c>
      <c r="H443" s="2">
        <v>44</v>
      </c>
      <c r="K443" s="1">
        <v>48</v>
      </c>
      <c r="L443" s="1">
        <v>5</v>
      </c>
      <c r="M443" s="1">
        <v>20</v>
      </c>
      <c r="N443" s="1">
        <v>12</v>
      </c>
      <c r="O443" s="1">
        <v>-5</v>
      </c>
      <c r="Q443" s="23">
        <f t="shared" si="7"/>
        <v>4.25</v>
      </c>
      <c r="V443" s="1">
        <v>11</v>
      </c>
    </row>
    <row r="444" spans="1:22" ht="15.75" customHeight="1">
      <c r="A444" s="1">
        <v>5</v>
      </c>
      <c r="B444" s="3">
        <v>510</v>
      </c>
      <c r="C444" s="2">
        <v>2</v>
      </c>
      <c r="D444" s="1" t="s">
        <v>4</v>
      </c>
      <c r="E444" s="32">
        <v>45.02</v>
      </c>
      <c r="F444" s="32">
        <v>42.85</v>
      </c>
      <c r="G444" s="32">
        <v>-4.2</v>
      </c>
      <c r="H444" s="2">
        <v>50</v>
      </c>
      <c r="K444" s="1">
        <v>53</v>
      </c>
      <c r="L444" s="1">
        <v>7.5</v>
      </c>
      <c r="M444" s="1">
        <v>15</v>
      </c>
      <c r="N444" s="1">
        <v>9.75</v>
      </c>
      <c r="O444" s="1">
        <v>-2.25</v>
      </c>
      <c r="Q444" s="23">
        <f t="shared" si="7"/>
        <v>6</v>
      </c>
      <c r="V444" s="1">
        <v>11</v>
      </c>
    </row>
    <row r="445" spans="1:22" ht="15.75" customHeight="1">
      <c r="A445" s="1">
        <v>5</v>
      </c>
      <c r="B445" s="3">
        <v>530</v>
      </c>
      <c r="C445" s="2">
        <v>2</v>
      </c>
      <c r="D445" s="1" t="s">
        <v>4</v>
      </c>
      <c r="E445" s="32">
        <v>47.22</v>
      </c>
      <c r="F445" s="32">
        <v>42.96</v>
      </c>
      <c r="G445" s="32">
        <v>-4.36</v>
      </c>
      <c r="H445" s="2">
        <v>50</v>
      </c>
      <c r="K445" s="1">
        <v>54</v>
      </c>
      <c r="L445" s="1">
        <v>7.5</v>
      </c>
      <c r="M445" s="1">
        <v>15</v>
      </c>
      <c r="N445" s="1">
        <v>5.25</v>
      </c>
      <c r="O445" s="1">
        <v>-3</v>
      </c>
      <c r="Q445" s="23">
        <f t="shared" si="7"/>
        <v>4.125</v>
      </c>
      <c r="V445" s="1">
        <v>11</v>
      </c>
    </row>
    <row r="446" spans="1:22" ht="15.75" customHeight="1">
      <c r="A446" s="1">
        <v>5</v>
      </c>
      <c r="B446" s="3">
        <v>524</v>
      </c>
      <c r="C446" s="2">
        <v>2</v>
      </c>
      <c r="D446" s="1" t="s">
        <v>4</v>
      </c>
      <c r="E446" s="32">
        <v>41.16</v>
      </c>
      <c r="F446" s="32">
        <v>44.83</v>
      </c>
      <c r="G446" s="32">
        <v>-3.61</v>
      </c>
      <c r="H446" s="2">
        <v>154</v>
      </c>
      <c r="K446" s="1">
        <v>165</v>
      </c>
      <c r="L446" s="1">
        <v>19.3</v>
      </c>
      <c r="M446" s="1">
        <v>20</v>
      </c>
      <c r="N446" s="1">
        <v>17.25</v>
      </c>
      <c r="O446" s="1">
        <v>-2.1</v>
      </c>
      <c r="Q446" s="23">
        <f t="shared" si="7"/>
        <v>18.67275</v>
      </c>
      <c r="V446" s="1">
        <v>11</v>
      </c>
    </row>
    <row r="447" spans="1:22" ht="15.75" customHeight="1">
      <c r="A447" s="1">
        <v>5</v>
      </c>
      <c r="B447" s="3">
        <v>509</v>
      </c>
      <c r="C447" s="2">
        <v>2</v>
      </c>
      <c r="D447" s="1" t="s">
        <v>4</v>
      </c>
      <c r="E447" s="32">
        <v>43.45</v>
      </c>
      <c r="F447" s="32">
        <v>44.9</v>
      </c>
      <c r="G447" s="32">
        <v>-3.85</v>
      </c>
      <c r="H447" s="2">
        <v>180</v>
      </c>
      <c r="K447" s="1">
        <v>195</v>
      </c>
      <c r="L447" s="1">
        <v>1</v>
      </c>
      <c r="M447" s="1">
        <v>1</v>
      </c>
      <c r="N447" s="1">
        <v>17.6</v>
      </c>
      <c r="O447" s="1">
        <v>-2.5</v>
      </c>
      <c r="Q447" s="23">
        <f t="shared" si="7"/>
        <v>20.1</v>
      </c>
      <c r="V447" s="1">
        <v>11</v>
      </c>
    </row>
    <row r="448" spans="1:22" ht="15.75" customHeight="1">
      <c r="A448" s="1">
        <v>5</v>
      </c>
      <c r="B448" s="3">
        <v>531</v>
      </c>
      <c r="C448" s="2">
        <v>2</v>
      </c>
      <c r="D448" s="1" t="s">
        <v>4</v>
      </c>
      <c r="E448" s="32">
        <v>47.07</v>
      </c>
      <c r="F448" s="32">
        <v>45.18</v>
      </c>
      <c r="G448" s="32">
        <v>-4.23</v>
      </c>
      <c r="H448" s="2">
        <v>196</v>
      </c>
      <c r="K448" s="1">
        <v>215</v>
      </c>
      <c r="L448" s="1">
        <v>1</v>
      </c>
      <c r="M448" s="1">
        <v>1</v>
      </c>
      <c r="N448" s="1">
        <v>18.75</v>
      </c>
      <c r="O448" s="1">
        <v>-2.3</v>
      </c>
      <c r="Q448" s="23">
        <f t="shared" si="7"/>
        <v>21.05</v>
      </c>
      <c r="V448" s="1">
        <v>11</v>
      </c>
    </row>
    <row r="449" spans="1:22" ht="15.75" customHeight="1">
      <c r="A449" s="1">
        <v>5</v>
      </c>
      <c r="B449" s="3">
        <v>532</v>
      </c>
      <c r="C449" s="2">
        <v>2</v>
      </c>
      <c r="D449" s="1" t="s">
        <v>4</v>
      </c>
      <c r="E449" s="32">
        <v>48.21</v>
      </c>
      <c r="F449" s="32">
        <v>45.52</v>
      </c>
      <c r="G449" s="32">
        <v>-4.53</v>
      </c>
      <c r="H449" s="2">
        <v>97</v>
      </c>
      <c r="K449" s="1">
        <v>99</v>
      </c>
      <c r="L449" s="1">
        <v>1</v>
      </c>
      <c r="M449" s="1">
        <v>1</v>
      </c>
      <c r="N449" s="1">
        <v>7.25</v>
      </c>
      <c r="O449" s="1">
        <v>-0.6</v>
      </c>
      <c r="Q449" s="23">
        <f t="shared" si="7"/>
        <v>7.85</v>
      </c>
      <c r="V449" s="1">
        <v>11</v>
      </c>
    </row>
    <row r="450" spans="1:22" ht="15.75" customHeight="1">
      <c r="A450" s="1">
        <v>5</v>
      </c>
      <c r="B450" s="3">
        <v>503</v>
      </c>
      <c r="C450" s="2">
        <v>2</v>
      </c>
      <c r="D450" s="1" t="s">
        <v>4</v>
      </c>
      <c r="E450" s="32">
        <v>43.14</v>
      </c>
      <c r="F450" s="32">
        <v>46.82</v>
      </c>
      <c r="G450" s="32">
        <v>-4.09</v>
      </c>
      <c r="H450" s="2">
        <v>155</v>
      </c>
      <c r="K450" s="1">
        <v>160</v>
      </c>
      <c r="L450" s="1">
        <v>1</v>
      </c>
      <c r="M450" s="1">
        <v>1</v>
      </c>
      <c r="N450" s="1">
        <v>14.6</v>
      </c>
      <c r="O450" s="1">
        <v>-1.5</v>
      </c>
      <c r="Q450" s="23">
        <f t="shared" si="7"/>
        <v>16.1</v>
      </c>
      <c r="V450" s="1">
        <v>11</v>
      </c>
    </row>
    <row r="451" spans="1:22" ht="15.75" customHeight="1">
      <c r="A451" s="1">
        <v>5</v>
      </c>
      <c r="B451" s="3">
        <v>506</v>
      </c>
      <c r="C451" s="2">
        <v>2</v>
      </c>
      <c r="D451" s="1" t="s">
        <v>4</v>
      </c>
      <c r="E451" s="32">
        <v>46.87</v>
      </c>
      <c r="F451" s="32">
        <v>47.41</v>
      </c>
      <c r="G451" s="32">
        <v>-4.42</v>
      </c>
      <c r="H451" s="2">
        <v>131</v>
      </c>
      <c r="K451" s="1">
        <v>138</v>
      </c>
      <c r="L451" s="1">
        <v>10.8</v>
      </c>
      <c r="M451" s="1">
        <v>20</v>
      </c>
      <c r="N451" s="1">
        <v>31</v>
      </c>
      <c r="O451" s="1">
        <v>-1.5</v>
      </c>
      <c r="Q451" s="23">
        <f aca="true" t="shared" si="8" ref="Q451:Q514">L451/M451*N451-L451/M451*O451+P451</f>
        <v>17.55</v>
      </c>
      <c r="V451" s="1">
        <v>11</v>
      </c>
    </row>
    <row r="452" spans="1:22" ht="15.75" customHeight="1">
      <c r="A452" s="1">
        <v>5</v>
      </c>
      <c r="B452" s="3">
        <v>501</v>
      </c>
      <c r="C452" s="2">
        <v>2</v>
      </c>
      <c r="D452" s="1" t="s">
        <v>4</v>
      </c>
      <c r="E452" s="32">
        <v>40.4</v>
      </c>
      <c r="F452" s="32">
        <v>47.64</v>
      </c>
      <c r="G452" s="32">
        <v>-3.67</v>
      </c>
      <c r="H452" s="2">
        <v>182</v>
      </c>
      <c r="I452" s="1">
        <v>14</v>
      </c>
      <c r="J452" s="1">
        <v>15.8</v>
      </c>
      <c r="K452" s="1">
        <v>190</v>
      </c>
      <c r="L452" s="1">
        <v>1</v>
      </c>
      <c r="M452" s="1">
        <v>1</v>
      </c>
      <c r="N452" s="1">
        <v>15</v>
      </c>
      <c r="O452" s="1">
        <v>-1.8</v>
      </c>
      <c r="Q452" s="23">
        <f t="shared" si="8"/>
        <v>16.8</v>
      </c>
      <c r="V452" s="1">
        <v>11</v>
      </c>
    </row>
    <row r="453" spans="1:22" ht="15.75" customHeight="1">
      <c r="A453" s="1">
        <v>5</v>
      </c>
      <c r="B453" s="3">
        <v>507</v>
      </c>
      <c r="C453" s="2">
        <v>2</v>
      </c>
      <c r="D453" s="1" t="s">
        <v>4</v>
      </c>
      <c r="E453" s="32">
        <v>47.96</v>
      </c>
      <c r="F453" s="32">
        <v>48.34</v>
      </c>
      <c r="G453" s="32">
        <v>-4.63</v>
      </c>
      <c r="H453" s="2">
        <v>161</v>
      </c>
      <c r="K453" s="1">
        <v>173</v>
      </c>
      <c r="L453" s="1">
        <v>1</v>
      </c>
      <c r="M453" s="1">
        <v>1</v>
      </c>
      <c r="N453" s="1">
        <v>19.6</v>
      </c>
      <c r="O453" s="1">
        <v>0.7</v>
      </c>
      <c r="Q453" s="23">
        <f t="shared" si="8"/>
        <v>18.900000000000002</v>
      </c>
      <c r="V453" s="1">
        <v>11</v>
      </c>
    </row>
    <row r="454" spans="1:22" ht="15.75" customHeight="1">
      <c r="A454" s="1">
        <v>5</v>
      </c>
      <c r="B454" s="3">
        <v>502</v>
      </c>
      <c r="C454" s="2">
        <v>2</v>
      </c>
      <c r="D454" s="1" t="s">
        <v>4</v>
      </c>
      <c r="E454" s="32">
        <v>41.19</v>
      </c>
      <c r="F454" s="32">
        <v>49.03</v>
      </c>
      <c r="G454" s="32">
        <v>-3.85</v>
      </c>
      <c r="H454" s="2">
        <v>211</v>
      </c>
      <c r="K454" s="1">
        <v>230</v>
      </c>
      <c r="L454" s="1">
        <v>16.9</v>
      </c>
      <c r="M454" s="1">
        <v>20</v>
      </c>
      <c r="N454" s="1">
        <v>24</v>
      </c>
      <c r="O454" s="1">
        <v>1.75</v>
      </c>
      <c r="P454" s="1">
        <v>1.3</v>
      </c>
      <c r="Q454" s="23">
        <f t="shared" si="8"/>
        <v>20.10125</v>
      </c>
      <c r="V454" s="1">
        <v>11</v>
      </c>
    </row>
    <row r="455" spans="1:22" ht="15.75" customHeight="1">
      <c r="A455" s="1">
        <v>5</v>
      </c>
      <c r="B455" s="3">
        <v>505</v>
      </c>
      <c r="C455" s="2">
        <v>2</v>
      </c>
      <c r="D455" s="1" t="s">
        <v>4</v>
      </c>
      <c r="E455" s="32">
        <v>46.38</v>
      </c>
      <c r="F455" s="32">
        <v>49.4</v>
      </c>
      <c r="G455" s="32">
        <v>-4.56</v>
      </c>
      <c r="H455" s="2">
        <v>148</v>
      </c>
      <c r="K455" s="1">
        <v>165</v>
      </c>
      <c r="L455" s="1">
        <v>1</v>
      </c>
      <c r="M455" s="1">
        <v>1</v>
      </c>
      <c r="N455" s="1">
        <v>15.5</v>
      </c>
      <c r="O455" s="1">
        <v>-2.75</v>
      </c>
      <c r="Q455" s="23">
        <f t="shared" si="8"/>
        <v>18.25</v>
      </c>
      <c r="V455" s="1">
        <v>11</v>
      </c>
    </row>
    <row r="456" spans="1:22" ht="15.75" customHeight="1">
      <c r="A456" s="1">
        <v>1</v>
      </c>
      <c r="B456" s="3">
        <v>310</v>
      </c>
      <c r="C456" s="2">
        <v>3</v>
      </c>
      <c r="D456" s="1" t="s">
        <v>4</v>
      </c>
      <c r="E456" s="32">
        <v>3.31</v>
      </c>
      <c r="F456" s="32">
        <v>0.8</v>
      </c>
      <c r="G456" s="32">
        <v>-0.13</v>
      </c>
      <c r="H456" s="2">
        <v>170</v>
      </c>
      <c r="K456" s="1">
        <v>188</v>
      </c>
      <c r="L456" s="1">
        <v>1</v>
      </c>
      <c r="M456" s="1">
        <v>1</v>
      </c>
      <c r="N456" s="1">
        <v>15.75</v>
      </c>
      <c r="O456" s="1">
        <v>-1.9</v>
      </c>
      <c r="Q456" s="23">
        <f t="shared" si="8"/>
        <v>17.65</v>
      </c>
      <c r="U456" s="1" t="s">
        <v>17</v>
      </c>
      <c r="V456" s="1">
        <v>11</v>
      </c>
    </row>
    <row r="457" spans="1:22" ht="15.75" customHeight="1">
      <c r="A457" s="1">
        <v>1</v>
      </c>
      <c r="B457" s="3">
        <v>311</v>
      </c>
      <c r="C457" s="2">
        <v>3</v>
      </c>
      <c r="D457" s="1" t="s">
        <v>4</v>
      </c>
      <c r="E457" s="32">
        <v>3.24</v>
      </c>
      <c r="F457" s="32">
        <v>1</v>
      </c>
      <c r="G457" s="32">
        <v>-0.22</v>
      </c>
      <c r="H457" s="2">
        <v>145</v>
      </c>
      <c r="K457" s="1">
        <v>159</v>
      </c>
      <c r="L457" s="1">
        <v>1</v>
      </c>
      <c r="M457" s="1">
        <v>1</v>
      </c>
      <c r="N457" s="1">
        <v>16</v>
      </c>
      <c r="O457" s="1">
        <v>-1.9</v>
      </c>
      <c r="Q457" s="23">
        <f t="shared" si="8"/>
        <v>17.9</v>
      </c>
      <c r="U457" s="1" t="s">
        <v>18</v>
      </c>
      <c r="V457" s="1">
        <v>11</v>
      </c>
    </row>
    <row r="458" spans="1:22" ht="15.75" customHeight="1">
      <c r="A458" s="1">
        <v>1</v>
      </c>
      <c r="B458" s="3">
        <v>338</v>
      </c>
      <c r="C458" s="2">
        <v>3</v>
      </c>
      <c r="D458" s="1" t="s">
        <v>4</v>
      </c>
      <c r="E458" s="32">
        <v>8.75</v>
      </c>
      <c r="F458" s="32">
        <v>5.39</v>
      </c>
      <c r="G458" s="32">
        <v>-0.66</v>
      </c>
      <c r="H458" s="2">
        <v>227</v>
      </c>
      <c r="I458" s="1">
        <v>16</v>
      </c>
      <c r="J458" s="1">
        <v>17.7</v>
      </c>
      <c r="K458" s="1">
        <v>237</v>
      </c>
      <c r="L458" s="1">
        <v>1</v>
      </c>
      <c r="M458" s="1">
        <v>1</v>
      </c>
      <c r="N458" s="1">
        <v>19</v>
      </c>
      <c r="O458" s="1">
        <v>-1.6</v>
      </c>
      <c r="P458" s="1">
        <v>1.3</v>
      </c>
      <c r="Q458" s="23">
        <f t="shared" si="8"/>
        <v>21.900000000000002</v>
      </c>
      <c r="V458" s="1">
        <v>11</v>
      </c>
    </row>
    <row r="459" spans="1:22" ht="15.75" customHeight="1">
      <c r="A459" s="1">
        <v>1</v>
      </c>
      <c r="B459" s="3">
        <v>192</v>
      </c>
      <c r="C459" s="2">
        <v>3</v>
      </c>
      <c r="D459" s="1" t="s">
        <v>4</v>
      </c>
      <c r="E459" s="32">
        <v>1.4</v>
      </c>
      <c r="F459" s="32">
        <v>19.49</v>
      </c>
      <c r="G459" s="32">
        <v>-1.13</v>
      </c>
      <c r="H459" s="2">
        <v>110</v>
      </c>
      <c r="K459" s="1">
        <v>121</v>
      </c>
      <c r="L459" s="1">
        <v>1</v>
      </c>
      <c r="M459" s="1">
        <v>1</v>
      </c>
      <c r="N459" s="1">
        <v>13.9</v>
      </c>
      <c r="O459" s="1">
        <v>-2.25</v>
      </c>
      <c r="Q459" s="23">
        <f t="shared" si="8"/>
        <v>16.15</v>
      </c>
      <c r="V459" s="1">
        <v>11</v>
      </c>
    </row>
    <row r="460" spans="1:22" ht="15.75" customHeight="1">
      <c r="A460" s="1">
        <v>1</v>
      </c>
      <c r="B460" s="3">
        <v>183</v>
      </c>
      <c r="C460" s="2">
        <v>3</v>
      </c>
      <c r="D460" s="1" t="s">
        <v>4</v>
      </c>
      <c r="E460" s="32">
        <v>8.75</v>
      </c>
      <c r="F460" s="32">
        <v>28.49</v>
      </c>
      <c r="G460" s="32">
        <v>-2.78</v>
      </c>
      <c r="H460" s="2">
        <v>120</v>
      </c>
      <c r="K460" s="1">
        <v>123</v>
      </c>
      <c r="L460" s="1">
        <v>1</v>
      </c>
      <c r="M460" s="1">
        <v>1</v>
      </c>
      <c r="N460" s="1">
        <v>16.7</v>
      </c>
      <c r="O460" s="1">
        <v>-2.6</v>
      </c>
      <c r="Q460" s="23">
        <f t="shared" si="8"/>
        <v>19.3</v>
      </c>
      <c r="V460" s="1">
        <v>11</v>
      </c>
    </row>
    <row r="461" spans="1:22" ht="15.75" customHeight="1">
      <c r="A461" s="1">
        <v>1</v>
      </c>
      <c r="B461" s="3">
        <v>201</v>
      </c>
      <c r="C461" s="2">
        <v>3</v>
      </c>
      <c r="D461" s="1" t="s">
        <v>4</v>
      </c>
      <c r="E461" s="32">
        <v>4.24</v>
      </c>
      <c r="F461" s="32">
        <v>30.99</v>
      </c>
      <c r="G461" s="32">
        <v>-2.63</v>
      </c>
      <c r="H461" s="2">
        <v>220</v>
      </c>
      <c r="I461" s="1">
        <v>17</v>
      </c>
      <c r="J461" s="1">
        <v>17.8</v>
      </c>
      <c r="K461" s="1">
        <v>227</v>
      </c>
      <c r="L461" s="1">
        <v>1</v>
      </c>
      <c r="M461" s="1">
        <v>1</v>
      </c>
      <c r="N461" s="1">
        <v>17.5</v>
      </c>
      <c r="O461" s="1">
        <v>-2.4</v>
      </c>
      <c r="Q461" s="23">
        <f t="shared" si="8"/>
        <v>19.9</v>
      </c>
      <c r="V461" s="1">
        <v>11</v>
      </c>
    </row>
    <row r="462" spans="1:22" ht="15.75" customHeight="1">
      <c r="A462" s="1">
        <v>1</v>
      </c>
      <c r="B462" s="3">
        <v>177</v>
      </c>
      <c r="C462" s="2">
        <v>3</v>
      </c>
      <c r="D462" s="1" t="s">
        <v>4</v>
      </c>
      <c r="E462" s="32">
        <v>9.87</v>
      </c>
      <c r="F462" s="32">
        <v>31.24</v>
      </c>
      <c r="G462" s="32">
        <v>-2.65</v>
      </c>
      <c r="H462" s="2">
        <v>172</v>
      </c>
      <c r="K462" s="1">
        <v>178</v>
      </c>
      <c r="L462" s="1">
        <v>1</v>
      </c>
      <c r="M462" s="1">
        <v>1</v>
      </c>
      <c r="N462" s="1">
        <v>19</v>
      </c>
      <c r="O462" s="1">
        <v>-1.25</v>
      </c>
      <c r="Q462" s="23">
        <f t="shared" si="8"/>
        <v>20.25</v>
      </c>
      <c r="U462" s="1" t="s">
        <v>29</v>
      </c>
      <c r="V462" s="1">
        <v>11</v>
      </c>
    </row>
    <row r="463" spans="1:22" ht="15.75" customHeight="1">
      <c r="A463" s="1">
        <v>1</v>
      </c>
      <c r="B463" s="3">
        <v>178</v>
      </c>
      <c r="C463" s="2">
        <v>3</v>
      </c>
      <c r="D463" s="1" t="s">
        <v>4</v>
      </c>
      <c r="E463" s="32">
        <v>9.34</v>
      </c>
      <c r="F463" s="32">
        <v>31.36</v>
      </c>
      <c r="G463" s="32">
        <v>-2.64</v>
      </c>
      <c r="H463" s="2">
        <v>169</v>
      </c>
      <c r="K463" s="1">
        <v>172</v>
      </c>
      <c r="L463" s="1">
        <v>1</v>
      </c>
      <c r="M463" s="1">
        <v>1</v>
      </c>
      <c r="N463" s="1">
        <v>17.5</v>
      </c>
      <c r="O463" s="1">
        <v>-2.6</v>
      </c>
      <c r="Q463" s="23">
        <f t="shared" si="8"/>
        <v>20.1</v>
      </c>
      <c r="V463" s="1">
        <v>11</v>
      </c>
    </row>
    <row r="464" spans="1:22" ht="15.75" customHeight="1">
      <c r="A464" s="1">
        <v>1</v>
      </c>
      <c r="B464" s="3">
        <v>202</v>
      </c>
      <c r="C464" s="2">
        <v>3</v>
      </c>
      <c r="D464" s="1" t="s">
        <v>4</v>
      </c>
      <c r="E464" s="32">
        <v>2.11</v>
      </c>
      <c r="F464" s="32">
        <v>31.44</v>
      </c>
      <c r="G464" s="32">
        <v>-2.59</v>
      </c>
      <c r="H464" s="2">
        <v>162</v>
      </c>
      <c r="K464" s="1">
        <v>171</v>
      </c>
      <c r="L464" s="1">
        <v>1</v>
      </c>
      <c r="M464" s="1">
        <v>1</v>
      </c>
      <c r="N464" s="1">
        <v>16.9</v>
      </c>
      <c r="O464" s="1">
        <v>-1.9</v>
      </c>
      <c r="Q464" s="23">
        <f t="shared" si="8"/>
        <v>18.799999999999997</v>
      </c>
      <c r="V464" s="1">
        <v>11</v>
      </c>
    </row>
    <row r="465" spans="1:22" ht="15.75" customHeight="1">
      <c r="A465" s="1">
        <v>1</v>
      </c>
      <c r="B465" s="3">
        <v>238</v>
      </c>
      <c r="C465" s="2">
        <v>3</v>
      </c>
      <c r="D465" s="1" t="s">
        <v>4</v>
      </c>
      <c r="E465" s="32">
        <v>7.33</v>
      </c>
      <c r="F465" s="32">
        <v>47.21</v>
      </c>
      <c r="G465" s="32">
        <v>-1.97</v>
      </c>
      <c r="H465" s="2">
        <v>247</v>
      </c>
      <c r="K465" s="1">
        <v>273</v>
      </c>
      <c r="L465" s="1">
        <v>1</v>
      </c>
      <c r="M465" s="1">
        <v>1</v>
      </c>
      <c r="N465" s="1">
        <v>19.75</v>
      </c>
      <c r="O465" s="1">
        <v>-2.2</v>
      </c>
      <c r="Q465" s="23">
        <f t="shared" si="8"/>
        <v>21.95</v>
      </c>
      <c r="V465" s="1">
        <v>11</v>
      </c>
    </row>
    <row r="466" spans="1:22" ht="15.75" customHeight="1">
      <c r="A466" s="1">
        <v>2</v>
      </c>
      <c r="B466" s="3">
        <v>368</v>
      </c>
      <c r="C466" s="2">
        <v>3</v>
      </c>
      <c r="D466" s="1" t="s">
        <v>4</v>
      </c>
      <c r="E466" s="32">
        <v>18.43</v>
      </c>
      <c r="F466" s="32">
        <v>2.39</v>
      </c>
      <c r="G466" s="32">
        <v>-1.19</v>
      </c>
      <c r="H466" s="2">
        <v>187</v>
      </c>
      <c r="K466" s="1">
        <v>204</v>
      </c>
      <c r="L466" s="1">
        <v>1</v>
      </c>
      <c r="M466" s="1">
        <v>1</v>
      </c>
      <c r="N466" s="1">
        <v>20.6</v>
      </c>
      <c r="O466" s="1">
        <v>-1.3</v>
      </c>
      <c r="Q466" s="23">
        <f t="shared" si="8"/>
        <v>21.900000000000002</v>
      </c>
      <c r="V466" s="1">
        <v>11</v>
      </c>
    </row>
    <row r="467" spans="1:22" ht="15.75" customHeight="1">
      <c r="A467" s="1">
        <v>2</v>
      </c>
      <c r="B467" s="3">
        <v>372</v>
      </c>
      <c r="C467" s="2">
        <v>3</v>
      </c>
      <c r="D467" s="1" t="s">
        <v>4</v>
      </c>
      <c r="E467" s="32">
        <v>19.76</v>
      </c>
      <c r="F467" s="32">
        <v>3.04</v>
      </c>
      <c r="G467" s="32">
        <v>-1.29</v>
      </c>
      <c r="H467" s="2">
        <v>136</v>
      </c>
      <c r="K467" s="1">
        <v>143</v>
      </c>
      <c r="L467" s="1">
        <v>1</v>
      </c>
      <c r="M467" s="1">
        <v>1</v>
      </c>
      <c r="N467" s="1">
        <v>18</v>
      </c>
      <c r="O467" s="1">
        <v>-1</v>
      </c>
      <c r="Q467" s="23">
        <f t="shared" si="8"/>
        <v>19</v>
      </c>
      <c r="U467" s="1" t="s">
        <v>20</v>
      </c>
      <c r="V467" s="1">
        <v>11</v>
      </c>
    </row>
    <row r="468" spans="1:22" ht="15.75" customHeight="1">
      <c r="A468" s="1">
        <v>2</v>
      </c>
      <c r="B468" s="3">
        <v>361</v>
      </c>
      <c r="C468" s="2">
        <v>3</v>
      </c>
      <c r="D468" s="1" t="s">
        <v>4</v>
      </c>
      <c r="E468" s="32">
        <v>17.58</v>
      </c>
      <c r="F468" s="32">
        <v>4.24</v>
      </c>
      <c r="G468" s="32">
        <v>-1.24</v>
      </c>
      <c r="H468" s="2">
        <v>157</v>
      </c>
      <c r="K468" s="1">
        <v>160</v>
      </c>
      <c r="L468" s="1">
        <v>1</v>
      </c>
      <c r="M468" s="1">
        <v>1</v>
      </c>
      <c r="N468" s="1">
        <v>21.1</v>
      </c>
      <c r="O468" s="1">
        <v>0.2</v>
      </c>
      <c r="Q468" s="23">
        <f t="shared" si="8"/>
        <v>20.900000000000002</v>
      </c>
      <c r="U468" s="1" t="s">
        <v>21</v>
      </c>
      <c r="V468" s="1">
        <v>11</v>
      </c>
    </row>
    <row r="469" spans="1:22" ht="15.75" customHeight="1">
      <c r="A469" s="1">
        <v>2</v>
      </c>
      <c r="B469" s="3">
        <v>362</v>
      </c>
      <c r="C469" s="2">
        <v>3</v>
      </c>
      <c r="D469" s="1" t="s">
        <v>4</v>
      </c>
      <c r="E469" s="32">
        <v>15.42</v>
      </c>
      <c r="F469" s="32">
        <v>4.55</v>
      </c>
      <c r="G469" s="32">
        <v>-1.14</v>
      </c>
      <c r="H469" s="2">
        <v>199</v>
      </c>
      <c r="K469" s="1">
        <v>213</v>
      </c>
      <c r="L469" s="1">
        <v>1</v>
      </c>
      <c r="M469" s="1">
        <v>1</v>
      </c>
      <c r="N469" s="1">
        <v>17.6</v>
      </c>
      <c r="O469" s="1">
        <v>-2.3</v>
      </c>
      <c r="Q469" s="23">
        <f t="shared" si="8"/>
        <v>19.900000000000002</v>
      </c>
      <c r="V469" s="1">
        <v>11</v>
      </c>
    </row>
    <row r="470" spans="1:22" ht="15.75" customHeight="1">
      <c r="A470" s="1">
        <v>2</v>
      </c>
      <c r="B470" s="3">
        <v>346</v>
      </c>
      <c r="C470" s="2">
        <v>3</v>
      </c>
      <c r="D470" s="1" t="s">
        <v>4</v>
      </c>
      <c r="E470" s="32">
        <v>13.14</v>
      </c>
      <c r="F470" s="32">
        <v>6.49</v>
      </c>
      <c r="G470" s="32">
        <v>-1.13</v>
      </c>
      <c r="H470" s="2">
        <v>193</v>
      </c>
      <c r="K470" s="1">
        <v>213</v>
      </c>
      <c r="L470" s="1">
        <v>1</v>
      </c>
      <c r="M470" s="1">
        <v>1</v>
      </c>
      <c r="N470" s="1">
        <v>18.2</v>
      </c>
      <c r="O470" s="1">
        <v>-1</v>
      </c>
      <c r="P470" s="1">
        <v>1.3</v>
      </c>
      <c r="Q470" s="23">
        <f t="shared" si="8"/>
        <v>20.5</v>
      </c>
      <c r="U470" s="1" t="s">
        <v>97</v>
      </c>
      <c r="V470" s="1">
        <v>11</v>
      </c>
    </row>
    <row r="471" spans="1:22" ht="15.75" customHeight="1">
      <c r="A471" s="1">
        <v>2</v>
      </c>
      <c r="B471" s="3">
        <v>356</v>
      </c>
      <c r="C471" s="2">
        <v>3</v>
      </c>
      <c r="D471" s="1" t="s">
        <v>4</v>
      </c>
      <c r="E471" s="32">
        <v>17.35</v>
      </c>
      <c r="F471" s="32">
        <v>8.86</v>
      </c>
      <c r="G471" s="32">
        <v>-1.53</v>
      </c>
      <c r="H471" s="2">
        <v>252</v>
      </c>
      <c r="K471" s="1">
        <v>255</v>
      </c>
      <c r="L471" s="1">
        <v>1</v>
      </c>
      <c r="M471" s="1">
        <v>1</v>
      </c>
      <c r="N471" s="1">
        <v>17.2</v>
      </c>
      <c r="O471" s="1">
        <v>-2.1</v>
      </c>
      <c r="Q471" s="23">
        <f t="shared" si="8"/>
        <v>19.3</v>
      </c>
      <c r="V471" s="1">
        <v>11</v>
      </c>
    </row>
    <row r="472" spans="1:22" ht="15.75" customHeight="1">
      <c r="A472" s="1">
        <v>2</v>
      </c>
      <c r="B472" s="3">
        <v>123</v>
      </c>
      <c r="C472" s="2">
        <v>3</v>
      </c>
      <c r="D472" s="1" t="s">
        <v>4</v>
      </c>
      <c r="E472" s="32">
        <v>17.73</v>
      </c>
      <c r="F472" s="32">
        <v>22.4</v>
      </c>
      <c r="G472" s="32">
        <v>-3.38</v>
      </c>
      <c r="H472" s="2">
        <v>124</v>
      </c>
      <c r="K472" s="1">
        <v>125</v>
      </c>
      <c r="L472" s="1">
        <v>1</v>
      </c>
      <c r="M472" s="1">
        <v>1</v>
      </c>
      <c r="N472" s="1">
        <v>14.3</v>
      </c>
      <c r="O472" s="1">
        <v>-3.2</v>
      </c>
      <c r="Q472" s="23">
        <f t="shared" si="8"/>
        <v>17.5</v>
      </c>
      <c r="V472" s="1">
        <v>11</v>
      </c>
    </row>
    <row r="473" spans="1:22" ht="15.75" customHeight="1">
      <c r="A473" s="1">
        <v>2</v>
      </c>
      <c r="B473" s="3">
        <v>118</v>
      </c>
      <c r="C473" s="2">
        <v>3</v>
      </c>
      <c r="D473" s="1" t="s">
        <v>4</v>
      </c>
      <c r="E473" s="32">
        <v>16.1</v>
      </c>
      <c r="F473" s="32">
        <v>27.66</v>
      </c>
      <c r="G473" s="32">
        <v>-3.19</v>
      </c>
      <c r="H473" s="2">
        <v>117</v>
      </c>
      <c r="I473" s="1">
        <v>10</v>
      </c>
      <c r="J473" s="1">
        <v>15.7</v>
      </c>
      <c r="K473" s="1">
        <v>124</v>
      </c>
      <c r="L473" s="1">
        <v>1</v>
      </c>
      <c r="M473" s="1">
        <v>1</v>
      </c>
      <c r="N473" s="1">
        <v>16</v>
      </c>
      <c r="O473" s="1">
        <v>-1</v>
      </c>
      <c r="Q473" s="23">
        <f t="shared" si="8"/>
        <v>17</v>
      </c>
      <c r="R473" s="23">
        <v>10.7</v>
      </c>
      <c r="S473" s="23">
        <v>3.2</v>
      </c>
      <c r="T473" s="23">
        <v>2.8</v>
      </c>
      <c r="V473" s="1">
        <v>11</v>
      </c>
    </row>
    <row r="474" spans="1:22" ht="15.75" customHeight="1">
      <c r="A474" s="1">
        <v>2</v>
      </c>
      <c r="B474" s="3">
        <v>147</v>
      </c>
      <c r="C474" s="2">
        <v>3</v>
      </c>
      <c r="D474" s="1" t="s">
        <v>4</v>
      </c>
      <c r="E474" s="32">
        <v>15.93</v>
      </c>
      <c r="F474" s="32">
        <v>32.4</v>
      </c>
      <c r="G474" s="32">
        <v>-3.01</v>
      </c>
      <c r="H474" s="2">
        <v>158</v>
      </c>
      <c r="K474" s="1">
        <v>164</v>
      </c>
      <c r="L474" s="1">
        <v>1</v>
      </c>
      <c r="M474" s="1">
        <v>1</v>
      </c>
      <c r="N474" s="1">
        <v>16.4</v>
      </c>
      <c r="O474" s="1">
        <v>-2</v>
      </c>
      <c r="Q474" s="23">
        <f t="shared" si="8"/>
        <v>18.4</v>
      </c>
      <c r="V474" s="1">
        <v>11</v>
      </c>
    </row>
    <row r="475" spans="1:22" ht="15.75" customHeight="1">
      <c r="A475" s="1">
        <v>2</v>
      </c>
      <c r="B475" s="3">
        <v>107</v>
      </c>
      <c r="C475" s="2">
        <v>3</v>
      </c>
      <c r="D475" s="1" t="s">
        <v>4</v>
      </c>
      <c r="E475" s="32">
        <v>19.41</v>
      </c>
      <c r="F475" s="32">
        <v>33.59</v>
      </c>
      <c r="G475" s="32">
        <v>-2.95</v>
      </c>
      <c r="H475" s="2">
        <v>171</v>
      </c>
      <c r="K475" s="1">
        <v>177</v>
      </c>
      <c r="L475" s="1">
        <v>1</v>
      </c>
      <c r="M475" s="1">
        <v>1</v>
      </c>
      <c r="N475" s="1">
        <v>19</v>
      </c>
      <c r="O475" s="1">
        <v>-1.7</v>
      </c>
      <c r="Q475" s="23">
        <f t="shared" si="8"/>
        <v>20.7</v>
      </c>
      <c r="V475" s="1">
        <v>11</v>
      </c>
    </row>
    <row r="476" spans="1:22" ht="15.75" customHeight="1">
      <c r="A476" s="1">
        <v>2</v>
      </c>
      <c r="B476" s="3">
        <v>240</v>
      </c>
      <c r="C476" s="2">
        <v>3</v>
      </c>
      <c r="D476" s="1" t="s">
        <v>4</v>
      </c>
      <c r="E476" s="32">
        <v>10.74</v>
      </c>
      <c r="F476" s="32">
        <v>48.62</v>
      </c>
      <c r="G476" s="32">
        <v>-2.25</v>
      </c>
      <c r="H476" s="2">
        <v>230</v>
      </c>
      <c r="I476" s="1">
        <v>18</v>
      </c>
      <c r="J476" s="1">
        <v>20.2</v>
      </c>
      <c r="K476" s="1">
        <v>245</v>
      </c>
      <c r="L476" s="1">
        <v>1</v>
      </c>
      <c r="M476" s="1">
        <v>1</v>
      </c>
      <c r="N476" s="1">
        <v>22.2</v>
      </c>
      <c r="O476" s="1">
        <v>-0.6</v>
      </c>
      <c r="Q476" s="23">
        <f t="shared" si="8"/>
        <v>22.8</v>
      </c>
      <c r="R476" s="23">
        <v>13.5</v>
      </c>
      <c r="S476" s="23">
        <v>4.4</v>
      </c>
      <c r="T476" s="23">
        <v>4.05</v>
      </c>
      <c r="V476" s="1">
        <v>11</v>
      </c>
    </row>
    <row r="477" spans="1:22" ht="15.75" customHeight="1">
      <c r="A477" s="1">
        <v>3</v>
      </c>
      <c r="B477" s="3">
        <v>401</v>
      </c>
      <c r="C477" s="2">
        <v>3</v>
      </c>
      <c r="D477" s="1" t="s">
        <v>4</v>
      </c>
      <c r="E477" s="32">
        <v>28.42</v>
      </c>
      <c r="F477" s="32">
        <v>4.93</v>
      </c>
      <c r="G477" s="32">
        <v>-1.97</v>
      </c>
      <c r="H477" s="2">
        <v>249</v>
      </c>
      <c r="K477" s="1">
        <v>268</v>
      </c>
      <c r="L477" s="1">
        <v>1</v>
      </c>
      <c r="M477" s="1">
        <v>1</v>
      </c>
      <c r="N477" s="1">
        <v>20.6</v>
      </c>
      <c r="O477" s="1">
        <v>-1</v>
      </c>
      <c r="P477" s="1">
        <v>1.3</v>
      </c>
      <c r="Q477" s="23">
        <f t="shared" si="8"/>
        <v>22.900000000000002</v>
      </c>
      <c r="V477" s="1">
        <v>11</v>
      </c>
    </row>
    <row r="478" spans="1:22" ht="15.75" customHeight="1">
      <c r="A478" s="1">
        <v>3</v>
      </c>
      <c r="B478" s="3">
        <v>390</v>
      </c>
      <c r="C478" s="2">
        <v>3</v>
      </c>
      <c r="D478" s="1" t="s">
        <v>4</v>
      </c>
      <c r="E478" s="32">
        <v>22.75</v>
      </c>
      <c r="F478" s="32">
        <v>11.14</v>
      </c>
      <c r="G478" s="32">
        <v>-2.16</v>
      </c>
      <c r="H478" s="2">
        <v>155</v>
      </c>
      <c r="K478" s="1">
        <v>160</v>
      </c>
      <c r="L478" s="1">
        <v>1</v>
      </c>
      <c r="M478" s="1">
        <v>1</v>
      </c>
      <c r="N478" s="1">
        <v>20</v>
      </c>
      <c r="O478" s="1">
        <v>0</v>
      </c>
      <c r="Q478" s="23">
        <f t="shared" si="8"/>
        <v>20</v>
      </c>
      <c r="V478" s="1">
        <v>11</v>
      </c>
    </row>
    <row r="479" spans="1:22" ht="15.75" customHeight="1">
      <c r="A479" s="1">
        <v>3</v>
      </c>
      <c r="B479" s="3">
        <v>86</v>
      </c>
      <c r="C479" s="2">
        <v>3</v>
      </c>
      <c r="D479" s="1" t="s">
        <v>4</v>
      </c>
      <c r="E479" s="32">
        <v>25.5</v>
      </c>
      <c r="F479" s="32">
        <v>35.91</v>
      </c>
      <c r="G479" s="32">
        <v>-2.89</v>
      </c>
      <c r="H479" s="2">
        <v>211</v>
      </c>
      <c r="K479" s="1">
        <v>230</v>
      </c>
      <c r="L479" s="1">
        <v>1</v>
      </c>
      <c r="M479" s="1">
        <v>1</v>
      </c>
      <c r="N479" s="1">
        <v>21.5</v>
      </c>
      <c r="O479" s="1">
        <v>0</v>
      </c>
      <c r="Q479" s="23">
        <f t="shared" si="8"/>
        <v>21.5</v>
      </c>
      <c r="V479" s="1">
        <v>11</v>
      </c>
    </row>
    <row r="480" spans="1:22" ht="15.75" customHeight="1">
      <c r="A480" s="1">
        <v>3</v>
      </c>
      <c r="B480" s="3">
        <v>103</v>
      </c>
      <c r="C480" s="2">
        <v>3</v>
      </c>
      <c r="D480" s="1" t="s">
        <v>4</v>
      </c>
      <c r="E480" s="32">
        <v>24.35</v>
      </c>
      <c r="F480" s="32">
        <v>38.02</v>
      </c>
      <c r="G480" s="32">
        <v>-2.83</v>
      </c>
      <c r="H480" s="2">
        <v>164</v>
      </c>
      <c r="K480" s="1">
        <v>167</v>
      </c>
      <c r="L480" s="1">
        <v>1</v>
      </c>
      <c r="M480" s="1">
        <v>1</v>
      </c>
      <c r="N480" s="1">
        <v>15.5</v>
      </c>
      <c r="O480" s="1">
        <v>-1.1</v>
      </c>
      <c r="Q480" s="23">
        <f t="shared" si="8"/>
        <v>16.6</v>
      </c>
      <c r="V480" s="1">
        <v>11</v>
      </c>
    </row>
    <row r="481" spans="1:22" ht="15.75" customHeight="1">
      <c r="A481" s="1">
        <v>3</v>
      </c>
      <c r="B481" s="3">
        <v>94</v>
      </c>
      <c r="C481" s="2">
        <v>3</v>
      </c>
      <c r="D481" s="1" t="s">
        <v>4</v>
      </c>
      <c r="E481" s="32">
        <v>25.51</v>
      </c>
      <c r="F481" s="32">
        <v>41.18</v>
      </c>
      <c r="G481" s="32">
        <v>-2.62</v>
      </c>
      <c r="H481" s="2">
        <v>186</v>
      </c>
      <c r="K481" s="1">
        <v>192</v>
      </c>
      <c r="L481" s="1">
        <v>1</v>
      </c>
      <c r="M481" s="1">
        <v>1</v>
      </c>
      <c r="N481" s="1">
        <v>18</v>
      </c>
      <c r="O481" s="1">
        <v>-1.3</v>
      </c>
      <c r="Q481" s="23">
        <f t="shared" si="8"/>
        <v>19.3</v>
      </c>
      <c r="U481" s="1" t="s">
        <v>21</v>
      </c>
      <c r="V481" s="1">
        <v>11</v>
      </c>
    </row>
    <row r="482" spans="1:22" ht="15.75" customHeight="1">
      <c r="A482" s="1">
        <v>3</v>
      </c>
      <c r="B482" s="3">
        <v>269</v>
      </c>
      <c r="C482" s="2">
        <v>3</v>
      </c>
      <c r="D482" s="1" t="s">
        <v>4</v>
      </c>
      <c r="E482" s="32">
        <v>27.63</v>
      </c>
      <c r="F482" s="32">
        <v>50.16</v>
      </c>
      <c r="G482" s="32">
        <v>-2.86</v>
      </c>
      <c r="H482" s="2">
        <v>188</v>
      </c>
      <c r="K482" s="1">
        <v>195</v>
      </c>
      <c r="L482" s="1">
        <v>1</v>
      </c>
      <c r="M482" s="1">
        <v>1</v>
      </c>
      <c r="N482" s="1">
        <v>16.75</v>
      </c>
      <c r="O482" s="1">
        <v>-1</v>
      </c>
      <c r="Q482" s="23">
        <f t="shared" si="8"/>
        <v>17.75</v>
      </c>
      <c r="V482" s="1">
        <v>11</v>
      </c>
    </row>
    <row r="483" spans="1:22" ht="15.75" customHeight="1">
      <c r="A483" s="1">
        <v>4</v>
      </c>
      <c r="B483" s="3">
        <v>477</v>
      </c>
      <c r="C483" s="2">
        <v>3</v>
      </c>
      <c r="D483" s="1" t="s">
        <v>4</v>
      </c>
      <c r="E483" s="32">
        <v>38.44</v>
      </c>
      <c r="F483" s="32">
        <v>30.87</v>
      </c>
      <c r="G483" s="32">
        <v>-3.85</v>
      </c>
      <c r="H483" s="2">
        <v>165</v>
      </c>
      <c r="K483" s="1">
        <v>172</v>
      </c>
      <c r="L483" s="1">
        <v>1</v>
      </c>
      <c r="M483" s="1">
        <v>1</v>
      </c>
      <c r="N483" s="1">
        <v>18.2</v>
      </c>
      <c r="O483" s="1">
        <v>1</v>
      </c>
      <c r="P483" s="1">
        <v>1.3</v>
      </c>
      <c r="Q483" s="23">
        <f t="shared" si="8"/>
        <v>18.5</v>
      </c>
      <c r="V483" s="1">
        <v>11</v>
      </c>
    </row>
    <row r="484" spans="1:22" ht="15.75" customHeight="1">
      <c r="A484" s="1">
        <v>4</v>
      </c>
      <c r="B484" s="3">
        <v>25</v>
      </c>
      <c r="C484" s="2">
        <v>3</v>
      </c>
      <c r="D484" s="1" t="s">
        <v>4</v>
      </c>
      <c r="E484" s="32">
        <v>34.63</v>
      </c>
      <c r="F484" s="32">
        <v>31.37</v>
      </c>
      <c r="G484" s="32">
        <v>-4.07</v>
      </c>
      <c r="H484" s="2">
        <v>140</v>
      </c>
      <c r="I484" s="1">
        <v>11</v>
      </c>
      <c r="J484" s="1">
        <v>16.1</v>
      </c>
      <c r="K484" s="1">
        <v>143</v>
      </c>
      <c r="L484" s="1">
        <v>1</v>
      </c>
      <c r="M484" s="1">
        <v>1</v>
      </c>
      <c r="N484" s="1">
        <v>15</v>
      </c>
      <c r="O484" s="1">
        <v>-2.9</v>
      </c>
      <c r="Q484" s="23">
        <f t="shared" si="8"/>
        <v>17.9</v>
      </c>
      <c r="V484" s="1">
        <v>11</v>
      </c>
    </row>
    <row r="485" spans="1:22" ht="15.75" customHeight="1">
      <c r="A485" s="1">
        <v>4</v>
      </c>
      <c r="B485" s="3">
        <v>285</v>
      </c>
      <c r="C485" s="2">
        <v>3</v>
      </c>
      <c r="D485" s="1" t="s">
        <v>4</v>
      </c>
      <c r="E485" s="32">
        <v>34.79</v>
      </c>
      <c r="F485" s="32">
        <v>40.92</v>
      </c>
      <c r="G485" s="32">
        <v>-3.13</v>
      </c>
      <c r="H485" s="2">
        <v>266</v>
      </c>
      <c r="K485" s="1">
        <v>282</v>
      </c>
      <c r="L485" s="1">
        <v>1</v>
      </c>
      <c r="M485" s="1">
        <v>1</v>
      </c>
      <c r="N485" s="1">
        <v>19.1</v>
      </c>
      <c r="O485" s="1">
        <v>-1.8</v>
      </c>
      <c r="Q485" s="23">
        <f t="shared" si="8"/>
        <v>20.900000000000002</v>
      </c>
      <c r="V485" s="1">
        <v>11</v>
      </c>
    </row>
    <row r="486" spans="1:22" ht="15.75" customHeight="1">
      <c r="A486" s="1">
        <v>4</v>
      </c>
      <c r="B486" s="3">
        <v>276</v>
      </c>
      <c r="C486" s="2">
        <v>3</v>
      </c>
      <c r="D486" s="1" t="s">
        <v>4</v>
      </c>
      <c r="E486" s="32">
        <v>31.46</v>
      </c>
      <c r="F486" s="32">
        <v>47.08</v>
      </c>
      <c r="G486" s="32">
        <v>-2.68</v>
      </c>
      <c r="H486" s="2">
        <v>315</v>
      </c>
      <c r="I486" s="1">
        <v>25</v>
      </c>
      <c r="J486" s="1">
        <v>21.2</v>
      </c>
      <c r="K486" s="1">
        <v>354</v>
      </c>
      <c r="L486" s="1">
        <v>1</v>
      </c>
      <c r="M486" s="1">
        <v>1</v>
      </c>
      <c r="N486" s="1">
        <v>23.2</v>
      </c>
      <c r="O486" s="1">
        <v>-0.25</v>
      </c>
      <c r="Q486" s="23">
        <f t="shared" si="8"/>
        <v>23.45</v>
      </c>
      <c r="V486" s="1">
        <v>11</v>
      </c>
    </row>
    <row r="487" spans="1:22" ht="15.75" customHeight="1">
      <c r="A487" s="1">
        <v>5</v>
      </c>
      <c r="B487" s="3">
        <v>427</v>
      </c>
      <c r="C487" s="2">
        <v>3</v>
      </c>
      <c r="D487" s="1" t="s">
        <v>4</v>
      </c>
      <c r="E487" s="32">
        <v>46.73</v>
      </c>
      <c r="F487" s="32">
        <v>6.89</v>
      </c>
      <c r="G487" s="32">
        <v>-3.74</v>
      </c>
      <c r="H487" s="2">
        <v>261</v>
      </c>
      <c r="I487" s="1">
        <v>20</v>
      </c>
      <c r="J487" s="1">
        <v>19.7</v>
      </c>
      <c r="K487" s="1">
        <v>289</v>
      </c>
      <c r="L487" s="1">
        <v>1</v>
      </c>
      <c r="M487" s="1">
        <v>1</v>
      </c>
      <c r="N487" s="1">
        <v>18.4</v>
      </c>
      <c r="O487" s="1">
        <v>-3.2</v>
      </c>
      <c r="Q487" s="23">
        <f t="shared" si="8"/>
        <v>21.599999999999998</v>
      </c>
      <c r="V487" s="1">
        <v>11</v>
      </c>
    </row>
    <row r="488" spans="1:22" ht="15.75" customHeight="1">
      <c r="A488" s="1">
        <v>5</v>
      </c>
      <c r="B488" s="3">
        <v>458</v>
      </c>
      <c r="C488" s="2">
        <v>3</v>
      </c>
      <c r="D488" s="1" t="s">
        <v>4</v>
      </c>
      <c r="E488" s="32">
        <v>42.68</v>
      </c>
      <c r="F488" s="32">
        <v>19.71</v>
      </c>
      <c r="G488" s="32">
        <v>-4.63</v>
      </c>
      <c r="H488" s="2">
        <v>215</v>
      </c>
      <c r="K488" s="1">
        <v>230</v>
      </c>
      <c r="L488" s="1">
        <v>1</v>
      </c>
      <c r="M488" s="1">
        <v>1</v>
      </c>
      <c r="N488" s="1">
        <v>21.1</v>
      </c>
      <c r="O488" s="1">
        <v>-2.2</v>
      </c>
      <c r="Q488" s="23">
        <f t="shared" si="8"/>
        <v>23.3</v>
      </c>
      <c r="V488" s="1">
        <v>11</v>
      </c>
    </row>
    <row r="489" spans="1:22" ht="15.75" customHeight="1">
      <c r="A489" s="1">
        <v>5</v>
      </c>
      <c r="B489" s="3">
        <v>470</v>
      </c>
      <c r="C489" s="2">
        <v>3</v>
      </c>
      <c r="D489" s="1" t="s">
        <v>4</v>
      </c>
      <c r="E489" s="32">
        <v>40.82</v>
      </c>
      <c r="F489" s="32">
        <v>24.91</v>
      </c>
      <c r="G489" s="32">
        <v>-4.34</v>
      </c>
      <c r="H489" s="2">
        <v>182</v>
      </c>
      <c r="K489" s="1">
        <v>188</v>
      </c>
      <c r="L489" s="1">
        <v>1</v>
      </c>
      <c r="M489" s="1">
        <v>1</v>
      </c>
      <c r="N489" s="1">
        <v>18.5</v>
      </c>
      <c r="O489" s="1">
        <v>0.8</v>
      </c>
      <c r="P489" s="1">
        <v>1.3</v>
      </c>
      <c r="Q489" s="23">
        <f t="shared" si="8"/>
        <v>19</v>
      </c>
      <c r="V489" s="1">
        <v>11</v>
      </c>
    </row>
    <row r="490" spans="1:22" ht="15.75" customHeight="1">
      <c r="A490" s="1">
        <v>5</v>
      </c>
      <c r="B490" s="3">
        <v>472</v>
      </c>
      <c r="C490" s="2">
        <v>3</v>
      </c>
      <c r="D490" s="1" t="s">
        <v>4</v>
      </c>
      <c r="E490" s="32">
        <v>47.83</v>
      </c>
      <c r="F490" s="32">
        <v>25.7</v>
      </c>
      <c r="G490" s="32">
        <v>-4.78</v>
      </c>
      <c r="H490" s="2">
        <v>143</v>
      </c>
      <c r="I490" s="1">
        <v>11</v>
      </c>
      <c r="J490" s="1">
        <v>16.5</v>
      </c>
      <c r="K490" s="1">
        <v>150</v>
      </c>
      <c r="L490" s="1">
        <v>1</v>
      </c>
      <c r="M490" s="1">
        <v>1</v>
      </c>
      <c r="N490" s="1">
        <v>14</v>
      </c>
      <c r="O490" s="1">
        <v>-3.1</v>
      </c>
      <c r="Q490" s="23">
        <f t="shared" si="8"/>
        <v>17.1</v>
      </c>
      <c r="V490" s="1">
        <v>11</v>
      </c>
    </row>
    <row r="491" spans="1:22" ht="15.75" customHeight="1">
      <c r="A491" s="1">
        <v>5</v>
      </c>
      <c r="B491" s="3">
        <v>487</v>
      </c>
      <c r="C491" s="2">
        <v>3</v>
      </c>
      <c r="D491" s="1" t="s">
        <v>4</v>
      </c>
      <c r="E491" s="32">
        <v>44.81</v>
      </c>
      <c r="F491" s="32">
        <v>31.89</v>
      </c>
      <c r="G491" s="32">
        <v>-4.05</v>
      </c>
      <c r="H491" s="2">
        <v>255</v>
      </c>
      <c r="I491" s="1">
        <v>22</v>
      </c>
      <c r="J491" s="1">
        <v>21.3</v>
      </c>
      <c r="K491" s="1">
        <v>275</v>
      </c>
      <c r="L491" s="1">
        <v>1</v>
      </c>
      <c r="M491" s="1">
        <v>1</v>
      </c>
      <c r="N491" s="1">
        <v>22.8</v>
      </c>
      <c r="O491" s="1">
        <v>-1.6</v>
      </c>
      <c r="Q491" s="23">
        <f t="shared" si="8"/>
        <v>24.400000000000002</v>
      </c>
      <c r="V491" s="1">
        <v>11</v>
      </c>
    </row>
    <row r="492" spans="1:22" ht="15.75" customHeight="1">
      <c r="A492" s="1">
        <v>5</v>
      </c>
      <c r="B492" s="3">
        <v>484</v>
      </c>
      <c r="C492" s="2">
        <v>3</v>
      </c>
      <c r="D492" s="1" t="s">
        <v>4</v>
      </c>
      <c r="E492" s="32">
        <v>49.26</v>
      </c>
      <c r="F492" s="32">
        <v>32.91</v>
      </c>
      <c r="G492" s="32">
        <v>-4.42</v>
      </c>
      <c r="H492" s="2">
        <v>220</v>
      </c>
      <c r="K492" s="1">
        <v>234</v>
      </c>
      <c r="L492" s="1">
        <v>1</v>
      </c>
      <c r="M492" s="1">
        <v>1</v>
      </c>
      <c r="N492" s="1">
        <v>21.9</v>
      </c>
      <c r="O492" s="1">
        <v>0</v>
      </c>
      <c r="P492" s="1">
        <v>1.3</v>
      </c>
      <c r="Q492" s="23">
        <f t="shared" si="8"/>
        <v>23.2</v>
      </c>
      <c r="V492" s="1">
        <v>11</v>
      </c>
    </row>
    <row r="493" spans="1:22" ht="15.75" customHeight="1">
      <c r="A493" s="1">
        <v>5</v>
      </c>
      <c r="B493" s="3">
        <v>490</v>
      </c>
      <c r="C493" s="2">
        <v>3</v>
      </c>
      <c r="D493" s="1" t="s">
        <v>4</v>
      </c>
      <c r="E493" s="32">
        <v>46.01</v>
      </c>
      <c r="F493" s="32">
        <v>34.79</v>
      </c>
      <c r="G493" s="32">
        <v>-4.31</v>
      </c>
      <c r="H493" s="2">
        <v>290</v>
      </c>
      <c r="K493" s="1">
        <v>313</v>
      </c>
      <c r="L493" s="1">
        <v>1</v>
      </c>
      <c r="M493" s="1">
        <v>1</v>
      </c>
      <c r="N493" s="1">
        <v>21.9</v>
      </c>
      <c r="O493" s="1">
        <v>-1.4</v>
      </c>
      <c r="Q493" s="23">
        <f t="shared" si="8"/>
        <v>23.299999999999997</v>
      </c>
      <c r="R493" s="23">
        <v>11.4</v>
      </c>
      <c r="S493" s="23">
        <v>6.9</v>
      </c>
      <c r="T493" s="23">
        <v>6</v>
      </c>
      <c r="V493" s="1">
        <v>11</v>
      </c>
    </row>
    <row r="494" spans="1:22" ht="15.75" customHeight="1">
      <c r="A494" s="1">
        <v>5</v>
      </c>
      <c r="B494" s="3">
        <v>520</v>
      </c>
      <c r="C494" s="2">
        <v>3</v>
      </c>
      <c r="D494" s="1" t="s">
        <v>4</v>
      </c>
      <c r="E494" s="32">
        <v>42.62</v>
      </c>
      <c r="F494" s="32">
        <v>40.05</v>
      </c>
      <c r="G494" s="32">
        <v>-3.84</v>
      </c>
      <c r="H494" s="2">
        <v>296</v>
      </c>
      <c r="I494" s="1">
        <v>24</v>
      </c>
      <c r="J494" s="1">
        <v>21.7</v>
      </c>
      <c r="K494" s="1">
        <v>314</v>
      </c>
      <c r="L494" s="1">
        <v>1</v>
      </c>
      <c r="M494" s="1">
        <v>1</v>
      </c>
      <c r="N494" s="1">
        <v>23.3</v>
      </c>
      <c r="O494" s="1">
        <v>-1.2</v>
      </c>
      <c r="Q494" s="23">
        <f t="shared" si="8"/>
        <v>24.5</v>
      </c>
      <c r="V494" s="1">
        <v>11</v>
      </c>
    </row>
    <row r="495" spans="1:22" ht="15.75" customHeight="1">
      <c r="A495" s="1">
        <v>5</v>
      </c>
      <c r="B495" s="3">
        <v>529</v>
      </c>
      <c r="C495" s="2">
        <v>3</v>
      </c>
      <c r="D495" s="1" t="s">
        <v>4</v>
      </c>
      <c r="E495" s="32">
        <v>47.18</v>
      </c>
      <c r="F495" s="32">
        <v>42.26</v>
      </c>
      <c r="G495" s="32">
        <v>-4.32</v>
      </c>
      <c r="H495" s="2">
        <v>177</v>
      </c>
      <c r="K495" s="1">
        <v>195</v>
      </c>
      <c r="L495" s="1">
        <v>1</v>
      </c>
      <c r="M495" s="1">
        <v>1</v>
      </c>
      <c r="N495" s="1">
        <v>19.6</v>
      </c>
      <c r="O495" s="1">
        <v>-2.2</v>
      </c>
      <c r="Q495" s="23">
        <f t="shared" si="8"/>
        <v>21.8</v>
      </c>
      <c r="V495" s="1">
        <v>11</v>
      </c>
    </row>
    <row r="496" spans="1:22" ht="15.75" customHeight="1">
      <c r="A496" s="1">
        <v>5</v>
      </c>
      <c r="B496" s="3">
        <v>526</v>
      </c>
      <c r="C496" s="2">
        <v>3</v>
      </c>
      <c r="D496" s="1" t="s">
        <v>4</v>
      </c>
      <c r="E496" s="32">
        <v>43.47</v>
      </c>
      <c r="F496" s="32">
        <v>42.98</v>
      </c>
      <c r="G496" s="32">
        <v>-3.84</v>
      </c>
      <c r="H496" s="2">
        <v>144</v>
      </c>
      <c r="K496" s="1">
        <v>148</v>
      </c>
      <c r="L496" s="1">
        <v>1</v>
      </c>
      <c r="M496" s="1">
        <v>1</v>
      </c>
      <c r="N496" s="1">
        <v>21.1</v>
      </c>
      <c r="O496" s="1">
        <v>0.5</v>
      </c>
      <c r="Q496" s="23">
        <f t="shared" si="8"/>
        <v>20.6</v>
      </c>
      <c r="U496" s="1" t="s">
        <v>21</v>
      </c>
      <c r="V496" s="1">
        <v>11</v>
      </c>
    </row>
    <row r="497" spans="1:22" ht="15.75" customHeight="1">
      <c r="A497" s="1">
        <v>1</v>
      </c>
      <c r="B497" s="3">
        <v>327</v>
      </c>
      <c r="C497" s="2">
        <v>16</v>
      </c>
      <c r="D497" s="1" t="s">
        <v>4</v>
      </c>
      <c r="E497" s="32">
        <v>9.85</v>
      </c>
      <c r="F497" s="32">
        <v>14.33</v>
      </c>
      <c r="G497" s="32">
        <v>-1.38</v>
      </c>
      <c r="H497" s="2">
        <v>147</v>
      </c>
      <c r="K497" s="1">
        <v>157</v>
      </c>
      <c r="L497" s="1">
        <v>1</v>
      </c>
      <c r="M497" s="1">
        <v>1</v>
      </c>
      <c r="N497" s="1">
        <v>12.8</v>
      </c>
      <c r="O497" s="1">
        <v>-0.75</v>
      </c>
      <c r="P497" s="1">
        <v>1.3</v>
      </c>
      <c r="Q497" s="23">
        <f t="shared" si="8"/>
        <v>14.850000000000001</v>
      </c>
      <c r="V497" s="1">
        <v>11</v>
      </c>
    </row>
    <row r="498" spans="1:22" ht="15.75" customHeight="1">
      <c r="A498" s="1">
        <v>2</v>
      </c>
      <c r="B498" s="3">
        <v>174</v>
      </c>
      <c r="C498" s="2">
        <v>16</v>
      </c>
      <c r="D498" s="1" t="s">
        <v>4</v>
      </c>
      <c r="E498" s="32">
        <v>11.36</v>
      </c>
      <c r="F498" s="32">
        <v>35.38</v>
      </c>
      <c r="G498" s="32">
        <v>-2.04</v>
      </c>
      <c r="H498" s="2">
        <v>65</v>
      </c>
      <c r="K498" s="1">
        <v>68</v>
      </c>
      <c r="L498" s="1">
        <v>10</v>
      </c>
      <c r="M498" s="1">
        <v>20</v>
      </c>
      <c r="N498" s="1">
        <v>23.5</v>
      </c>
      <c r="O498" s="1">
        <v>-1.1</v>
      </c>
      <c r="Q498" s="23">
        <f t="shared" si="8"/>
        <v>12.3</v>
      </c>
      <c r="V498" s="1">
        <v>11</v>
      </c>
    </row>
    <row r="499" spans="1:22" ht="15.75" customHeight="1">
      <c r="A499" s="1">
        <v>2</v>
      </c>
      <c r="B499" s="3">
        <v>173</v>
      </c>
      <c r="C499" s="2">
        <v>16</v>
      </c>
      <c r="D499" s="1" t="s">
        <v>4</v>
      </c>
      <c r="E499" s="32">
        <v>11.15</v>
      </c>
      <c r="F499" s="32">
        <v>35.55</v>
      </c>
      <c r="G499" s="32">
        <v>-1.92</v>
      </c>
      <c r="H499" s="2">
        <v>81</v>
      </c>
      <c r="K499" s="1">
        <v>84</v>
      </c>
      <c r="L499" s="1">
        <v>13.7</v>
      </c>
      <c r="M499" s="1">
        <v>15</v>
      </c>
      <c r="N499" s="1">
        <v>13</v>
      </c>
      <c r="O499" s="1">
        <v>-1.7</v>
      </c>
      <c r="Q499" s="23">
        <f t="shared" si="8"/>
        <v>13.426</v>
      </c>
      <c r="V499" s="1">
        <v>11</v>
      </c>
    </row>
    <row r="500" spans="1:22" ht="15.75" customHeight="1">
      <c r="A500" s="1">
        <v>3</v>
      </c>
      <c r="B500" s="3">
        <v>101</v>
      </c>
      <c r="C500" s="2">
        <v>16</v>
      </c>
      <c r="D500" s="1" t="s">
        <v>4</v>
      </c>
      <c r="E500" s="32">
        <v>22.63</v>
      </c>
      <c r="F500" s="32">
        <v>37.5</v>
      </c>
      <c r="G500" s="32">
        <v>-2.78</v>
      </c>
      <c r="H500" s="2">
        <v>112</v>
      </c>
      <c r="K500" s="1">
        <v>118</v>
      </c>
      <c r="L500" s="1">
        <v>1</v>
      </c>
      <c r="M500" s="1">
        <v>1</v>
      </c>
      <c r="N500" s="1">
        <v>13</v>
      </c>
      <c r="O500" s="1">
        <v>-2.5</v>
      </c>
      <c r="Q500" s="23">
        <f t="shared" si="8"/>
        <v>15.5</v>
      </c>
      <c r="V500" s="1">
        <v>11</v>
      </c>
    </row>
    <row r="501" spans="1:22" ht="15.75" customHeight="1">
      <c r="A501" s="1">
        <v>3</v>
      </c>
      <c r="B501" s="3">
        <v>89</v>
      </c>
      <c r="C501" s="2">
        <v>16</v>
      </c>
      <c r="D501" s="1" t="s">
        <v>4</v>
      </c>
      <c r="E501" s="32">
        <v>28.1</v>
      </c>
      <c r="F501" s="32">
        <v>37.56</v>
      </c>
      <c r="G501" s="32">
        <v>-3</v>
      </c>
      <c r="H501" s="2">
        <v>239</v>
      </c>
      <c r="I501" s="1">
        <v>21</v>
      </c>
      <c r="J501" s="1">
        <v>19.7</v>
      </c>
      <c r="K501" s="1">
        <v>255</v>
      </c>
      <c r="L501" s="1">
        <v>1</v>
      </c>
      <c r="M501" s="1">
        <v>1</v>
      </c>
      <c r="N501" s="1">
        <v>21.5</v>
      </c>
      <c r="O501" s="1">
        <v>1.6</v>
      </c>
      <c r="P501" s="1">
        <v>1.3</v>
      </c>
      <c r="Q501" s="23">
        <f t="shared" si="8"/>
        <v>21.2</v>
      </c>
      <c r="V501" s="1">
        <v>11</v>
      </c>
    </row>
    <row r="502" spans="1:22" ht="15.75" customHeight="1">
      <c r="A502" s="1">
        <v>3</v>
      </c>
      <c r="B502" s="3">
        <v>98</v>
      </c>
      <c r="C502" s="2">
        <v>16</v>
      </c>
      <c r="D502" s="1" t="s">
        <v>4</v>
      </c>
      <c r="E502" s="32">
        <v>21.01</v>
      </c>
      <c r="F502" s="32">
        <v>40.73</v>
      </c>
      <c r="G502" s="32">
        <v>-2.66</v>
      </c>
      <c r="H502" s="2">
        <v>120</v>
      </c>
      <c r="K502" s="1">
        <v>124</v>
      </c>
      <c r="L502" s="1">
        <v>1</v>
      </c>
      <c r="M502" s="1">
        <v>1</v>
      </c>
      <c r="N502" s="1">
        <v>11.5</v>
      </c>
      <c r="O502" s="1">
        <v>-1.1</v>
      </c>
      <c r="Q502" s="23">
        <f t="shared" si="8"/>
        <v>12.6</v>
      </c>
      <c r="V502" s="1">
        <v>11</v>
      </c>
    </row>
    <row r="503" spans="1:22" ht="15.75" customHeight="1">
      <c r="A503" s="1">
        <v>3</v>
      </c>
      <c r="B503" s="3">
        <v>272</v>
      </c>
      <c r="C503" s="2">
        <v>16</v>
      </c>
      <c r="D503" s="1" t="s">
        <v>4</v>
      </c>
      <c r="E503" s="32">
        <v>29.11</v>
      </c>
      <c r="F503" s="32">
        <v>44.88</v>
      </c>
      <c r="G503" s="32">
        <v>-2.89</v>
      </c>
      <c r="H503" s="2">
        <v>85</v>
      </c>
      <c r="K503" s="1">
        <v>90</v>
      </c>
      <c r="L503" s="1">
        <v>1</v>
      </c>
      <c r="M503" s="1">
        <v>1</v>
      </c>
      <c r="N503" s="1">
        <v>8.75</v>
      </c>
      <c r="O503" s="1">
        <v>-1.1</v>
      </c>
      <c r="Q503" s="23">
        <f t="shared" si="8"/>
        <v>9.85</v>
      </c>
      <c r="V503" s="1">
        <v>11</v>
      </c>
    </row>
    <row r="504" spans="1:22" ht="15.75" customHeight="1">
      <c r="A504" s="1">
        <v>4</v>
      </c>
      <c r="B504" s="3">
        <v>278</v>
      </c>
      <c r="C504" s="2">
        <v>16</v>
      </c>
      <c r="D504" s="1" t="s">
        <v>4</v>
      </c>
      <c r="E504" s="32">
        <v>34.39</v>
      </c>
      <c r="F504" s="32">
        <v>48.88</v>
      </c>
      <c r="G504" s="32">
        <v>-3.14</v>
      </c>
      <c r="H504" s="2">
        <v>71</v>
      </c>
      <c r="K504" s="1">
        <v>75</v>
      </c>
      <c r="L504" s="1">
        <v>1</v>
      </c>
      <c r="M504" s="1">
        <v>1</v>
      </c>
      <c r="N504" s="1">
        <v>9.3</v>
      </c>
      <c r="O504" s="1">
        <v>-1.5</v>
      </c>
      <c r="Q504" s="23">
        <f t="shared" si="8"/>
        <v>10.8</v>
      </c>
      <c r="V504" s="1">
        <v>11</v>
      </c>
    </row>
    <row r="505" spans="1:22" ht="15.75" customHeight="1">
      <c r="A505" s="1">
        <v>5</v>
      </c>
      <c r="B505" s="3">
        <v>473</v>
      </c>
      <c r="C505" s="2">
        <v>16</v>
      </c>
      <c r="D505" s="1" t="s">
        <v>4</v>
      </c>
      <c r="E505" s="32">
        <v>47.53</v>
      </c>
      <c r="F505" s="32">
        <v>27.73</v>
      </c>
      <c r="G505" s="32">
        <v>-4.6</v>
      </c>
      <c r="H505" s="2">
        <v>141</v>
      </c>
      <c r="K505" s="1">
        <v>145</v>
      </c>
      <c r="L505" s="1">
        <v>1</v>
      </c>
      <c r="M505" s="1">
        <v>1</v>
      </c>
      <c r="N505" s="1">
        <v>11.5</v>
      </c>
      <c r="O505" s="1">
        <v>-1.7</v>
      </c>
      <c r="Q505" s="23">
        <f t="shared" si="8"/>
        <v>13.2</v>
      </c>
      <c r="U505" s="1" t="s">
        <v>98</v>
      </c>
      <c r="V505" s="1">
        <v>11</v>
      </c>
    </row>
    <row r="506" spans="1:22" ht="15.75" customHeight="1">
      <c r="A506" s="1">
        <v>5</v>
      </c>
      <c r="B506" s="3">
        <v>480</v>
      </c>
      <c r="C506" s="2">
        <v>16</v>
      </c>
      <c r="D506" s="1" t="s">
        <v>4</v>
      </c>
      <c r="E506" s="32">
        <v>43.23</v>
      </c>
      <c r="F506" s="32">
        <v>29.74</v>
      </c>
      <c r="G506" s="32">
        <v>-4.43</v>
      </c>
      <c r="H506" s="2">
        <v>98</v>
      </c>
      <c r="K506" s="1">
        <v>109</v>
      </c>
      <c r="L506" s="1">
        <v>1</v>
      </c>
      <c r="M506" s="1">
        <v>1</v>
      </c>
      <c r="N506" s="1">
        <v>11.1</v>
      </c>
      <c r="O506" s="1">
        <v>-0.3</v>
      </c>
      <c r="P506" s="1">
        <v>1.3</v>
      </c>
      <c r="Q506" s="23">
        <f t="shared" si="8"/>
        <v>12.700000000000001</v>
      </c>
      <c r="V506" s="1">
        <v>11</v>
      </c>
    </row>
    <row r="507" spans="1:22" ht="15.75" customHeight="1">
      <c r="A507" s="1">
        <v>5</v>
      </c>
      <c r="B507" s="3">
        <v>504</v>
      </c>
      <c r="C507" s="2">
        <v>16</v>
      </c>
      <c r="D507" s="1" t="s">
        <v>4</v>
      </c>
      <c r="E507" s="32">
        <v>44.56</v>
      </c>
      <c r="F507" s="32">
        <v>49.01</v>
      </c>
      <c r="G507" s="32">
        <v>-4.42</v>
      </c>
      <c r="H507" s="2">
        <v>101</v>
      </c>
      <c r="K507" s="1">
        <v>104</v>
      </c>
      <c r="L507" s="1">
        <v>1</v>
      </c>
      <c r="M507" s="1">
        <v>1</v>
      </c>
      <c r="N507" s="1">
        <v>12</v>
      </c>
      <c r="O507" s="1">
        <v>-1.5</v>
      </c>
      <c r="P507" s="1">
        <v>1.3</v>
      </c>
      <c r="Q507" s="23">
        <f t="shared" si="8"/>
        <v>14.8</v>
      </c>
      <c r="R507" s="23">
        <v>6.2</v>
      </c>
      <c r="S507" s="23">
        <v>3.25</v>
      </c>
      <c r="T507" s="23">
        <v>2.9</v>
      </c>
      <c r="V507" s="1">
        <v>11</v>
      </c>
    </row>
    <row r="508" spans="1:22" ht="15.75" customHeight="1">
      <c r="A508" s="1">
        <v>3</v>
      </c>
      <c r="B508" s="3">
        <v>7</v>
      </c>
      <c r="C508" s="2">
        <v>2</v>
      </c>
      <c r="D508" s="1" t="s">
        <v>4</v>
      </c>
      <c r="E508" s="32">
        <v>28.07</v>
      </c>
      <c r="F508" s="32">
        <v>14.13</v>
      </c>
      <c r="G508" s="32">
        <v>-2.63</v>
      </c>
      <c r="H508" s="2">
        <v>155</v>
      </c>
      <c r="K508" s="1">
        <v>159</v>
      </c>
      <c r="L508" s="1">
        <v>1</v>
      </c>
      <c r="M508" s="1">
        <v>1</v>
      </c>
      <c r="N508" s="1">
        <v>12.8</v>
      </c>
      <c r="O508" s="1">
        <v>0</v>
      </c>
      <c r="Q508" s="23">
        <f t="shared" si="8"/>
        <v>12.8</v>
      </c>
      <c r="U508" s="1" t="s">
        <v>90</v>
      </c>
      <c r="V508" s="1">
        <v>12</v>
      </c>
    </row>
    <row r="509" spans="1:22" ht="15.75" customHeight="1">
      <c r="A509" s="1">
        <v>5</v>
      </c>
      <c r="B509" s="3">
        <v>423</v>
      </c>
      <c r="C509" s="2">
        <v>2</v>
      </c>
      <c r="D509" s="1" t="s">
        <v>4</v>
      </c>
      <c r="E509" s="32">
        <v>47.39</v>
      </c>
      <c r="F509" s="32">
        <v>1.65</v>
      </c>
      <c r="G509" s="32">
        <v>-3.69</v>
      </c>
      <c r="H509" s="2">
        <v>174</v>
      </c>
      <c r="K509" s="1">
        <v>187</v>
      </c>
      <c r="L509" s="1">
        <v>1</v>
      </c>
      <c r="M509" s="1">
        <v>1</v>
      </c>
      <c r="N509" s="1">
        <v>14.5</v>
      </c>
      <c r="O509" s="1">
        <v>-3</v>
      </c>
      <c r="Q509" s="23">
        <f t="shared" si="8"/>
        <v>17.5</v>
      </c>
      <c r="R509" s="23">
        <v>9</v>
      </c>
      <c r="S509" s="23">
        <v>3.05</v>
      </c>
      <c r="T509" s="23">
        <v>2.7</v>
      </c>
      <c r="U509" s="1" t="s">
        <v>41</v>
      </c>
      <c r="V509" s="1">
        <v>12</v>
      </c>
    </row>
    <row r="510" spans="1:22" ht="15.75" customHeight="1">
      <c r="A510" s="1">
        <v>2</v>
      </c>
      <c r="B510" s="3">
        <v>538</v>
      </c>
      <c r="C510" s="2">
        <v>2</v>
      </c>
      <c r="D510" s="1" t="s">
        <v>4</v>
      </c>
      <c r="E510" s="32">
        <v>15.11</v>
      </c>
      <c r="F510" s="32">
        <v>34.41</v>
      </c>
      <c r="G510" s="32">
        <v>-2.9</v>
      </c>
      <c r="H510" s="2">
        <v>26</v>
      </c>
      <c r="K510" s="1">
        <v>29</v>
      </c>
      <c r="L510" s="1">
        <v>5</v>
      </c>
      <c r="M510" s="1">
        <v>20</v>
      </c>
      <c r="N510" s="1">
        <v>5.5</v>
      </c>
      <c r="O510" s="1">
        <v>-4.2</v>
      </c>
      <c r="Q510" s="23">
        <f t="shared" si="8"/>
        <v>2.425</v>
      </c>
      <c r="U510" s="1" t="s">
        <v>36</v>
      </c>
      <c r="V510" s="1">
        <v>13</v>
      </c>
    </row>
    <row r="511" spans="1:22" ht="15.75" customHeight="1">
      <c r="A511" s="1">
        <v>2</v>
      </c>
      <c r="B511" s="3">
        <v>539</v>
      </c>
      <c r="C511" s="2">
        <v>2</v>
      </c>
      <c r="D511" s="1" t="s">
        <v>4</v>
      </c>
      <c r="E511" s="32">
        <v>14.86</v>
      </c>
      <c r="F511" s="32">
        <v>41.33</v>
      </c>
      <c r="G511" s="32">
        <v>-2.1</v>
      </c>
      <c r="H511" s="2">
        <v>40</v>
      </c>
      <c r="K511" s="1">
        <v>43</v>
      </c>
      <c r="L511" s="1">
        <v>5</v>
      </c>
      <c r="M511" s="1">
        <v>20</v>
      </c>
      <c r="N511" s="1">
        <v>7.1</v>
      </c>
      <c r="O511" s="1">
        <v>-6.2</v>
      </c>
      <c r="Q511" s="23">
        <f t="shared" si="8"/>
        <v>3.325</v>
      </c>
      <c r="U511" s="1" t="s">
        <v>36</v>
      </c>
      <c r="V511" s="1">
        <v>13</v>
      </c>
    </row>
    <row r="512" spans="1:22" ht="15.75" customHeight="1">
      <c r="A512" s="1">
        <v>2</v>
      </c>
      <c r="B512" s="3">
        <v>245</v>
      </c>
      <c r="C512" s="2">
        <v>2</v>
      </c>
      <c r="D512" s="1" t="s">
        <v>4</v>
      </c>
      <c r="E512" s="32">
        <v>16.01</v>
      </c>
      <c r="F512" s="32">
        <v>48.17</v>
      </c>
      <c r="G512" s="32">
        <v>-2.38</v>
      </c>
      <c r="H512" s="2">
        <v>85</v>
      </c>
      <c r="K512" s="1">
        <v>88</v>
      </c>
      <c r="L512" s="1">
        <v>10</v>
      </c>
      <c r="M512" s="1">
        <v>20</v>
      </c>
      <c r="N512" s="1">
        <v>12.6</v>
      </c>
      <c r="O512" s="1">
        <v>-2.8</v>
      </c>
      <c r="Q512" s="23">
        <f t="shared" si="8"/>
        <v>7.699999999999999</v>
      </c>
      <c r="U512" s="1" t="s">
        <v>99</v>
      </c>
      <c r="V512" s="1">
        <v>13</v>
      </c>
    </row>
    <row r="513" spans="1:22" ht="15.75" customHeight="1">
      <c r="A513" s="1">
        <v>3</v>
      </c>
      <c r="B513" s="3">
        <v>264</v>
      </c>
      <c r="C513" s="2">
        <v>2</v>
      </c>
      <c r="D513" s="1" t="s">
        <v>4</v>
      </c>
      <c r="E513" s="32">
        <v>27.82</v>
      </c>
      <c r="F513" s="32">
        <v>45.19</v>
      </c>
      <c r="G513" s="32">
        <v>-2.75</v>
      </c>
      <c r="H513" s="2">
        <v>26</v>
      </c>
      <c r="K513" s="1">
        <v>27</v>
      </c>
      <c r="L513" s="1">
        <v>5</v>
      </c>
      <c r="M513" s="1">
        <v>20</v>
      </c>
      <c r="N513" s="1">
        <v>6</v>
      </c>
      <c r="O513" s="1">
        <v>-5.25</v>
      </c>
      <c r="Q513" s="23">
        <f t="shared" si="8"/>
        <v>2.8125</v>
      </c>
      <c r="U513" s="1" t="s">
        <v>40</v>
      </c>
      <c r="V513" s="1">
        <v>13</v>
      </c>
    </row>
    <row r="514" spans="1:22" ht="15.75" customHeight="1">
      <c r="A514" s="1">
        <v>3</v>
      </c>
      <c r="B514" s="3">
        <v>252</v>
      </c>
      <c r="C514" s="2">
        <v>2</v>
      </c>
      <c r="D514" s="1" t="s">
        <v>4</v>
      </c>
      <c r="E514" s="32">
        <v>21.7</v>
      </c>
      <c r="F514" s="32">
        <v>46.24</v>
      </c>
      <c r="G514" s="32">
        <v>-2.37</v>
      </c>
      <c r="H514" s="2">
        <v>44</v>
      </c>
      <c r="K514" s="1">
        <v>46</v>
      </c>
      <c r="L514" s="1">
        <v>5</v>
      </c>
      <c r="M514" s="1">
        <v>20</v>
      </c>
      <c r="N514" s="1">
        <v>10.6</v>
      </c>
      <c r="O514" s="1">
        <v>-6.2</v>
      </c>
      <c r="Q514" s="23">
        <f t="shared" si="8"/>
        <v>4.2</v>
      </c>
      <c r="U514" s="1" t="s">
        <v>100</v>
      </c>
      <c r="V514" s="1">
        <v>13</v>
      </c>
    </row>
    <row r="515" spans="1:22" ht="15.75" customHeight="1">
      <c r="A515" s="1">
        <v>4</v>
      </c>
      <c r="B515" s="3">
        <v>447</v>
      </c>
      <c r="C515" s="2">
        <v>2</v>
      </c>
      <c r="D515" s="1" t="s">
        <v>4</v>
      </c>
      <c r="E515" s="32">
        <v>35.93</v>
      </c>
      <c r="F515" s="32">
        <v>11.21</v>
      </c>
      <c r="G515" s="32">
        <v>-3.31</v>
      </c>
      <c r="H515" s="2">
        <v>51</v>
      </c>
      <c r="K515" s="1">
        <v>53</v>
      </c>
      <c r="L515" s="1">
        <v>10</v>
      </c>
      <c r="M515" s="1">
        <v>20</v>
      </c>
      <c r="N515" s="1">
        <v>4.3</v>
      </c>
      <c r="O515" s="1">
        <v>-3.1</v>
      </c>
      <c r="Q515" s="23">
        <f aca="true" t="shared" si="9" ref="Q515:Q534">L515/M515*N515-L515/M515*O515+P515</f>
        <v>3.7</v>
      </c>
      <c r="U515" s="1" t="s">
        <v>40</v>
      </c>
      <c r="V515" s="1">
        <v>13</v>
      </c>
    </row>
    <row r="516" spans="1:22" ht="15.75" customHeight="1">
      <c r="A516" s="1">
        <v>1</v>
      </c>
      <c r="B516" s="3">
        <v>209</v>
      </c>
      <c r="C516" s="2">
        <v>2</v>
      </c>
      <c r="D516" s="1" t="s">
        <v>4</v>
      </c>
      <c r="E516" s="32">
        <v>3.7</v>
      </c>
      <c r="F516" s="32">
        <v>36.05</v>
      </c>
      <c r="G516" s="32">
        <v>-2.3</v>
      </c>
      <c r="H516" s="2">
        <v>42</v>
      </c>
      <c r="K516" s="1">
        <v>40</v>
      </c>
      <c r="L516" s="1">
        <v>5</v>
      </c>
      <c r="M516" s="1">
        <v>20</v>
      </c>
      <c r="N516" s="1">
        <v>8</v>
      </c>
      <c r="O516" s="1">
        <v>-5.2</v>
      </c>
      <c r="Q516" s="23">
        <f t="shared" si="9"/>
        <v>3.3</v>
      </c>
      <c r="U516" s="1" t="s">
        <v>31</v>
      </c>
      <c r="V516" s="1">
        <v>21</v>
      </c>
    </row>
    <row r="517" spans="1:22" ht="15.75" customHeight="1">
      <c r="A517" s="1">
        <v>2</v>
      </c>
      <c r="B517" s="3">
        <v>541</v>
      </c>
      <c r="C517" s="2">
        <v>2</v>
      </c>
      <c r="D517" s="1" t="s">
        <v>4</v>
      </c>
      <c r="E517" s="32">
        <v>15.27</v>
      </c>
      <c r="F517" s="32">
        <v>24.65</v>
      </c>
      <c r="G517" s="32">
        <v>-3.33</v>
      </c>
      <c r="H517" s="2">
        <v>38</v>
      </c>
      <c r="K517" s="1">
        <v>37</v>
      </c>
      <c r="L517" s="1">
        <v>5</v>
      </c>
      <c r="M517" s="1">
        <v>20</v>
      </c>
      <c r="N517" s="1">
        <v>7.8</v>
      </c>
      <c r="O517" s="1">
        <v>-8.7</v>
      </c>
      <c r="Q517" s="23">
        <f t="shared" si="9"/>
        <v>4.125</v>
      </c>
      <c r="U517" s="1" t="s">
        <v>31</v>
      </c>
      <c r="V517" s="1">
        <v>21</v>
      </c>
    </row>
    <row r="518" spans="1:22" ht="15.75" customHeight="1">
      <c r="A518" s="1">
        <v>2</v>
      </c>
      <c r="B518" s="3">
        <v>151</v>
      </c>
      <c r="C518" s="2">
        <v>2</v>
      </c>
      <c r="D518" s="1" t="s">
        <v>4</v>
      </c>
      <c r="E518" s="32">
        <v>13.6</v>
      </c>
      <c r="F518" s="32">
        <v>37.06</v>
      </c>
      <c r="G518" s="32">
        <v>-2.23</v>
      </c>
      <c r="H518" s="2">
        <v>47</v>
      </c>
      <c r="K518" s="1">
        <v>47</v>
      </c>
      <c r="L518" s="1">
        <v>5</v>
      </c>
      <c r="M518" s="1">
        <v>20</v>
      </c>
      <c r="N518" s="1">
        <v>7.9</v>
      </c>
      <c r="O518" s="1">
        <v>-5.3</v>
      </c>
      <c r="Q518" s="23">
        <f t="shared" si="9"/>
        <v>3.3</v>
      </c>
      <c r="U518" s="1" t="s">
        <v>31</v>
      </c>
      <c r="V518" s="1">
        <v>21</v>
      </c>
    </row>
    <row r="519" spans="1:22" ht="15.75" customHeight="1">
      <c r="A519" s="1">
        <v>2</v>
      </c>
      <c r="B519" s="3">
        <v>535</v>
      </c>
      <c r="C519" s="2">
        <v>2</v>
      </c>
      <c r="D519" s="1" t="s">
        <v>4</v>
      </c>
      <c r="E519" s="32">
        <v>19.43</v>
      </c>
      <c r="F519" s="32">
        <v>39.61</v>
      </c>
      <c r="G519" s="32">
        <v>-2.62</v>
      </c>
      <c r="H519" s="2">
        <v>32</v>
      </c>
      <c r="K519" s="1">
        <v>33</v>
      </c>
      <c r="L519" s="1">
        <v>5</v>
      </c>
      <c r="M519" s="1">
        <v>20</v>
      </c>
      <c r="N519" s="1">
        <v>8.3</v>
      </c>
      <c r="O519" s="1">
        <v>-5.5</v>
      </c>
      <c r="Q519" s="23">
        <f t="shared" si="9"/>
        <v>3.45</v>
      </c>
      <c r="U519" s="1" t="s">
        <v>31</v>
      </c>
      <c r="V519" s="1">
        <v>21</v>
      </c>
    </row>
    <row r="520" spans="1:22" ht="15.75" customHeight="1">
      <c r="A520" s="1">
        <v>2</v>
      </c>
      <c r="B520" s="3">
        <v>246</v>
      </c>
      <c r="C520" s="2">
        <v>2</v>
      </c>
      <c r="D520" s="1" t="s">
        <v>4</v>
      </c>
      <c r="E520" s="32">
        <v>15.62</v>
      </c>
      <c r="F520" s="32">
        <v>49.63</v>
      </c>
      <c r="G520" s="32">
        <v>-2.42</v>
      </c>
      <c r="H520" s="2">
        <v>30</v>
      </c>
      <c r="K520" s="1">
        <v>30</v>
      </c>
      <c r="L520" s="1">
        <v>5</v>
      </c>
      <c r="M520" s="1">
        <v>20</v>
      </c>
      <c r="N520" s="1">
        <v>4</v>
      </c>
      <c r="O520" s="1">
        <v>-5.5</v>
      </c>
      <c r="Q520" s="23">
        <f t="shared" si="9"/>
        <v>2.375</v>
      </c>
      <c r="U520" s="1" t="s">
        <v>31</v>
      </c>
      <c r="V520" s="1">
        <v>21</v>
      </c>
    </row>
    <row r="521" spans="1:22" ht="15.75" customHeight="1">
      <c r="A521" s="1">
        <v>3</v>
      </c>
      <c r="B521" s="3">
        <v>396</v>
      </c>
      <c r="C521" s="2">
        <v>2</v>
      </c>
      <c r="D521" s="1" t="s">
        <v>5</v>
      </c>
      <c r="E521" s="32">
        <v>27.02</v>
      </c>
      <c r="F521" s="32">
        <v>3.07</v>
      </c>
      <c r="G521" s="32">
        <v>-1.8</v>
      </c>
      <c r="H521" s="2">
        <v>30</v>
      </c>
      <c r="K521" s="1">
        <v>30</v>
      </c>
      <c r="L521" s="1">
        <v>1</v>
      </c>
      <c r="M521" s="1">
        <v>1</v>
      </c>
      <c r="N521" s="1">
        <v>3</v>
      </c>
      <c r="O521" s="1">
        <v>0</v>
      </c>
      <c r="Q521" s="23">
        <f t="shared" si="9"/>
        <v>3</v>
      </c>
      <c r="V521" s="1">
        <v>21</v>
      </c>
    </row>
    <row r="522" spans="1:22" ht="15.75" customHeight="1">
      <c r="A522" s="1">
        <v>3</v>
      </c>
      <c r="B522" s="3">
        <v>48</v>
      </c>
      <c r="C522" s="2">
        <v>2</v>
      </c>
      <c r="D522" s="1" t="s">
        <v>4</v>
      </c>
      <c r="E522" s="32">
        <v>28.8</v>
      </c>
      <c r="F522" s="32">
        <v>23.1</v>
      </c>
      <c r="G522" s="32">
        <v>-4.02</v>
      </c>
      <c r="H522" s="2">
        <v>100</v>
      </c>
      <c r="K522" s="1">
        <v>100</v>
      </c>
      <c r="L522" s="1">
        <v>1</v>
      </c>
      <c r="M522" s="1">
        <v>1</v>
      </c>
      <c r="N522" s="1">
        <v>11.5</v>
      </c>
      <c r="O522" s="1">
        <v>-2.75</v>
      </c>
      <c r="Q522" s="23">
        <f t="shared" si="9"/>
        <v>14.25</v>
      </c>
      <c r="U522" s="1" t="s">
        <v>39</v>
      </c>
      <c r="V522" s="1">
        <v>21</v>
      </c>
    </row>
    <row r="523" spans="1:22" ht="15.75" customHeight="1">
      <c r="A523" s="1">
        <v>3</v>
      </c>
      <c r="B523" s="3">
        <v>47</v>
      </c>
      <c r="C523" s="2">
        <v>2</v>
      </c>
      <c r="D523" s="1" t="s">
        <v>4</v>
      </c>
      <c r="E523" s="32">
        <v>26.93</v>
      </c>
      <c r="F523" s="32">
        <v>23.69</v>
      </c>
      <c r="G523" s="32">
        <v>-3.98</v>
      </c>
      <c r="H523" s="2">
        <v>164</v>
      </c>
      <c r="K523" s="1">
        <v>164</v>
      </c>
      <c r="L523" s="1">
        <v>1</v>
      </c>
      <c r="M523" s="1">
        <v>1</v>
      </c>
      <c r="N523" s="1">
        <v>16</v>
      </c>
      <c r="O523" s="1">
        <v>-1.4</v>
      </c>
      <c r="Q523" s="23">
        <f t="shared" si="9"/>
        <v>17.4</v>
      </c>
      <c r="U523" s="1" t="s">
        <v>101</v>
      </c>
      <c r="V523" s="1">
        <v>21</v>
      </c>
    </row>
    <row r="524" spans="1:22" ht="15.75" customHeight="1">
      <c r="A524" s="1">
        <v>3</v>
      </c>
      <c r="B524" s="3">
        <v>43</v>
      </c>
      <c r="C524" s="2">
        <v>2</v>
      </c>
      <c r="D524" s="1" t="s">
        <v>4</v>
      </c>
      <c r="E524" s="32">
        <v>29.08</v>
      </c>
      <c r="F524" s="32">
        <v>25.69</v>
      </c>
      <c r="G524" s="32">
        <v>-3.54</v>
      </c>
      <c r="H524" s="2">
        <v>101</v>
      </c>
      <c r="K524" s="1">
        <v>102</v>
      </c>
      <c r="L524" s="1">
        <v>10</v>
      </c>
      <c r="M524" s="1">
        <v>20</v>
      </c>
      <c r="N524" s="1">
        <v>23.5</v>
      </c>
      <c r="O524" s="1">
        <v>-1.5</v>
      </c>
      <c r="Q524" s="23">
        <f t="shared" si="9"/>
        <v>12.5</v>
      </c>
      <c r="U524" s="1" t="s">
        <v>39</v>
      </c>
      <c r="V524" s="1">
        <v>21</v>
      </c>
    </row>
    <row r="525" spans="1:22" ht="15.75" customHeight="1">
      <c r="A525" s="1">
        <v>4</v>
      </c>
      <c r="B525" s="3">
        <v>18</v>
      </c>
      <c r="C525" s="2">
        <v>2</v>
      </c>
      <c r="D525" s="1" t="s">
        <v>4</v>
      </c>
      <c r="E525" s="32">
        <v>30.21</v>
      </c>
      <c r="F525" s="32">
        <v>23.37</v>
      </c>
      <c r="G525" s="32">
        <v>-3.98</v>
      </c>
      <c r="H525" s="2">
        <v>220</v>
      </c>
      <c r="K525" s="1">
        <v>224</v>
      </c>
      <c r="L525" s="1">
        <v>1</v>
      </c>
      <c r="M525" s="1">
        <v>1</v>
      </c>
      <c r="N525" s="1">
        <v>15.6</v>
      </c>
      <c r="O525" s="1">
        <v>-3</v>
      </c>
      <c r="Q525" s="23">
        <f t="shared" si="9"/>
        <v>18.6</v>
      </c>
      <c r="U525" s="1" t="s">
        <v>39</v>
      </c>
      <c r="V525" s="1">
        <v>21</v>
      </c>
    </row>
    <row r="526" spans="1:22" ht="15.75" customHeight="1">
      <c r="A526" s="1">
        <v>5</v>
      </c>
      <c r="B526" s="3">
        <v>478</v>
      </c>
      <c r="C526" s="2">
        <v>2</v>
      </c>
      <c r="D526" s="1" t="s">
        <v>4</v>
      </c>
      <c r="E526" s="32">
        <v>40.5</v>
      </c>
      <c r="F526" s="32">
        <v>30.51</v>
      </c>
      <c r="G526" s="32">
        <v>-4.02</v>
      </c>
      <c r="H526" s="2">
        <v>210</v>
      </c>
      <c r="K526" s="1">
        <v>213</v>
      </c>
      <c r="L526" s="1">
        <v>1</v>
      </c>
      <c r="M526" s="1">
        <v>1</v>
      </c>
      <c r="N526" s="1">
        <v>17.5</v>
      </c>
      <c r="O526" s="1">
        <v>-1.1</v>
      </c>
      <c r="Q526" s="23">
        <f t="shared" si="9"/>
        <v>18.6</v>
      </c>
      <c r="U526" s="1" t="s">
        <v>39</v>
      </c>
      <c r="V526" s="1">
        <v>21</v>
      </c>
    </row>
    <row r="527" spans="1:22" ht="15.75" customHeight="1">
      <c r="A527" s="1">
        <v>5</v>
      </c>
      <c r="B527" s="3">
        <v>497</v>
      </c>
      <c r="C527" s="2">
        <v>2</v>
      </c>
      <c r="D527" s="1" t="s">
        <v>4</v>
      </c>
      <c r="E527" s="32">
        <v>41.17</v>
      </c>
      <c r="F527" s="32">
        <v>33.34</v>
      </c>
      <c r="G527" s="32">
        <v>-4.05</v>
      </c>
      <c r="H527" s="2">
        <v>56</v>
      </c>
      <c r="K527" s="1">
        <v>60</v>
      </c>
      <c r="L527" s="1">
        <v>5</v>
      </c>
      <c r="M527" s="1">
        <v>20</v>
      </c>
      <c r="N527" s="1">
        <v>11.8</v>
      </c>
      <c r="O527" s="1">
        <v>-6.5</v>
      </c>
      <c r="Q527" s="23">
        <f t="shared" si="9"/>
        <v>4.575</v>
      </c>
      <c r="U527" s="1" t="s">
        <v>39</v>
      </c>
      <c r="V527" s="1">
        <v>21</v>
      </c>
    </row>
    <row r="528" spans="1:22" ht="15.75" customHeight="1">
      <c r="A528" s="1">
        <v>5</v>
      </c>
      <c r="B528" s="3">
        <v>508</v>
      </c>
      <c r="C528" s="2">
        <v>2</v>
      </c>
      <c r="D528" s="1" t="s">
        <v>4</v>
      </c>
      <c r="E528" s="32">
        <v>44.85</v>
      </c>
      <c r="F528" s="32">
        <v>44.89</v>
      </c>
      <c r="G528" s="32">
        <v>-4.18</v>
      </c>
      <c r="H528" s="2">
        <v>31</v>
      </c>
      <c r="K528" s="1">
        <v>32</v>
      </c>
      <c r="L528" s="1">
        <v>5</v>
      </c>
      <c r="M528" s="1">
        <v>20</v>
      </c>
      <c r="N528" s="1">
        <v>5.5</v>
      </c>
      <c r="O528" s="1">
        <v>-5.75</v>
      </c>
      <c r="Q528" s="23">
        <f t="shared" si="9"/>
        <v>2.8125</v>
      </c>
      <c r="U528" s="1" t="s">
        <v>102</v>
      </c>
      <c r="V528" s="1">
        <v>21</v>
      </c>
    </row>
    <row r="529" spans="1:22" ht="15.75" customHeight="1">
      <c r="A529" s="1">
        <v>1</v>
      </c>
      <c r="B529" s="3">
        <v>239</v>
      </c>
      <c r="C529" s="2">
        <v>2</v>
      </c>
      <c r="D529" s="1" t="s">
        <v>5</v>
      </c>
      <c r="E529" s="32">
        <v>7.57</v>
      </c>
      <c r="F529" s="32">
        <v>48.55</v>
      </c>
      <c r="G529" s="32">
        <v>-2.05</v>
      </c>
      <c r="H529" s="2">
        <v>97</v>
      </c>
      <c r="K529" s="1">
        <v>97</v>
      </c>
      <c r="L529" s="1">
        <v>1</v>
      </c>
      <c r="M529" s="1">
        <v>1</v>
      </c>
      <c r="N529" s="1">
        <v>1.8</v>
      </c>
      <c r="O529" s="1">
        <v>0</v>
      </c>
      <c r="Q529" s="23">
        <f t="shared" si="9"/>
        <v>1.8</v>
      </c>
      <c r="U529" s="1" t="s">
        <v>33</v>
      </c>
      <c r="V529" s="1">
        <v>22</v>
      </c>
    </row>
    <row r="530" spans="1:22" ht="15.75" customHeight="1">
      <c r="A530" s="1">
        <v>2</v>
      </c>
      <c r="B530" s="3">
        <v>244</v>
      </c>
      <c r="C530" s="2">
        <v>2</v>
      </c>
      <c r="D530" s="1" t="s">
        <v>5</v>
      </c>
      <c r="E530" s="32">
        <v>14.64</v>
      </c>
      <c r="F530" s="32">
        <v>48.5</v>
      </c>
      <c r="G530" s="32">
        <v>-2.46</v>
      </c>
      <c r="H530" s="2">
        <v>79</v>
      </c>
      <c r="K530" s="1">
        <v>79</v>
      </c>
      <c r="L530" s="1">
        <v>1</v>
      </c>
      <c r="M530" s="1">
        <v>1</v>
      </c>
      <c r="N530" s="1">
        <v>5.6</v>
      </c>
      <c r="O530" s="1">
        <v>0</v>
      </c>
      <c r="Q530" s="23">
        <f t="shared" si="9"/>
        <v>5.6</v>
      </c>
      <c r="U530" s="1" t="s">
        <v>103</v>
      </c>
      <c r="V530" s="1">
        <v>22</v>
      </c>
    </row>
    <row r="531" spans="1:22" ht="15.75" customHeight="1">
      <c r="A531" s="1">
        <v>2</v>
      </c>
      <c r="B531" s="3">
        <v>255</v>
      </c>
      <c r="C531" s="2">
        <v>2</v>
      </c>
      <c r="D531" s="1" t="s">
        <v>4</v>
      </c>
      <c r="E531" s="32">
        <v>19.88</v>
      </c>
      <c r="F531" s="32">
        <v>48.79</v>
      </c>
      <c r="G531" s="32">
        <v>-2.46</v>
      </c>
      <c r="H531" s="2">
        <v>107</v>
      </c>
      <c r="K531" s="1">
        <v>108</v>
      </c>
      <c r="L531" s="1">
        <v>1</v>
      </c>
      <c r="M531" s="1">
        <v>1</v>
      </c>
      <c r="N531" s="1">
        <v>7.3</v>
      </c>
      <c r="O531" s="1">
        <v>-1.2</v>
      </c>
      <c r="Q531" s="23">
        <f t="shared" si="9"/>
        <v>8.5</v>
      </c>
      <c r="U531" s="1" t="s">
        <v>104</v>
      </c>
      <c r="V531" s="1">
        <v>22</v>
      </c>
    </row>
    <row r="532" spans="1:22" ht="15.75" customHeight="1">
      <c r="A532" s="1">
        <v>4</v>
      </c>
      <c r="B532" s="3">
        <v>476</v>
      </c>
      <c r="C532" s="2">
        <v>2</v>
      </c>
      <c r="D532" s="1" t="s">
        <v>4</v>
      </c>
      <c r="E532" s="32">
        <v>37.94</v>
      </c>
      <c r="F532" s="32">
        <v>29.6</v>
      </c>
      <c r="G532" s="32">
        <v>-4.16</v>
      </c>
      <c r="H532" s="2">
        <v>115</v>
      </c>
      <c r="K532" s="1">
        <v>113</v>
      </c>
      <c r="L532" s="1">
        <v>10</v>
      </c>
      <c r="M532" s="1">
        <v>20</v>
      </c>
      <c r="N532" s="1">
        <v>14.9</v>
      </c>
      <c r="O532" s="1">
        <v>-3.1</v>
      </c>
      <c r="Q532" s="23">
        <f t="shared" si="9"/>
        <v>9</v>
      </c>
      <c r="U532" s="1" t="s">
        <v>105</v>
      </c>
      <c r="V532" s="1">
        <v>22</v>
      </c>
    </row>
    <row r="533" spans="1:22" ht="15.75" customHeight="1">
      <c r="A533" s="1">
        <v>2</v>
      </c>
      <c r="B533" s="3">
        <v>367</v>
      </c>
      <c r="C533" s="2">
        <v>3</v>
      </c>
      <c r="D533" s="1" t="s">
        <v>4</v>
      </c>
      <c r="E533" s="32">
        <v>16.23</v>
      </c>
      <c r="F533" s="32">
        <v>1.32</v>
      </c>
      <c r="G533" s="32">
        <v>-1</v>
      </c>
      <c r="H533" s="2">
        <v>179</v>
      </c>
      <c r="K533" s="1">
        <v>182</v>
      </c>
      <c r="L533" s="1">
        <v>1</v>
      </c>
      <c r="M533" s="1">
        <v>1</v>
      </c>
      <c r="N533" s="1">
        <v>6.75</v>
      </c>
      <c r="O533" s="1">
        <v>-2</v>
      </c>
      <c r="Q533" s="23">
        <f t="shared" si="9"/>
        <v>8.75</v>
      </c>
      <c r="U533" s="1" t="s">
        <v>106</v>
      </c>
      <c r="V533" s="1">
        <v>22</v>
      </c>
    </row>
    <row r="534" spans="1:22" ht="15.75" customHeight="1">
      <c r="A534" s="1">
        <v>2</v>
      </c>
      <c r="B534" s="3">
        <v>545</v>
      </c>
      <c r="C534" s="2">
        <v>16</v>
      </c>
      <c r="D534" s="1" t="s">
        <v>4</v>
      </c>
      <c r="E534" s="32">
        <v>11.48</v>
      </c>
      <c r="F534" s="32">
        <v>35.37</v>
      </c>
      <c r="G534" s="32">
        <v>-1.91</v>
      </c>
      <c r="H534" s="2">
        <v>29</v>
      </c>
      <c r="K534" s="1">
        <v>29</v>
      </c>
      <c r="L534" s="1">
        <v>1</v>
      </c>
      <c r="M534" s="1">
        <v>1</v>
      </c>
      <c r="N534" s="1">
        <v>1.3</v>
      </c>
      <c r="O534" s="1">
        <v>0</v>
      </c>
      <c r="Q534" s="23">
        <f t="shared" si="9"/>
        <v>1.3</v>
      </c>
      <c r="U534" s="1" t="s">
        <v>107</v>
      </c>
      <c r="V534" s="1">
        <v>22</v>
      </c>
    </row>
    <row r="535" spans="1:22" ht="15.75" customHeight="1">
      <c r="A535" s="1">
        <v>1</v>
      </c>
      <c r="B535" s="3">
        <v>236</v>
      </c>
      <c r="C535" s="2">
        <v>2</v>
      </c>
      <c r="D535" s="1" t="s">
        <v>4</v>
      </c>
      <c r="E535" s="32">
        <v>2.68</v>
      </c>
      <c r="F535" s="32">
        <v>48.36</v>
      </c>
      <c r="G535" s="32">
        <v>-1.15</v>
      </c>
      <c r="H535" s="2">
        <v>37</v>
      </c>
      <c r="U535" s="1" t="s">
        <v>19</v>
      </c>
      <c r="V535" s="1">
        <v>23</v>
      </c>
    </row>
    <row r="536" spans="1:22" ht="15.75" customHeight="1">
      <c r="A536" s="1">
        <v>2</v>
      </c>
      <c r="B536" s="3">
        <v>540</v>
      </c>
      <c r="C536" s="2">
        <v>2</v>
      </c>
      <c r="D536" s="1" t="s">
        <v>5</v>
      </c>
      <c r="E536" s="32">
        <v>16.83</v>
      </c>
      <c r="F536" s="32">
        <v>29.92</v>
      </c>
      <c r="G536" s="32">
        <v>-3.08</v>
      </c>
      <c r="H536" s="2">
        <v>30</v>
      </c>
      <c r="K536" s="1">
        <v>30</v>
      </c>
      <c r="L536" s="1">
        <v>1</v>
      </c>
      <c r="M536" s="1">
        <v>1</v>
      </c>
      <c r="N536" s="1">
        <v>1.5</v>
      </c>
      <c r="O536" s="1">
        <v>0</v>
      </c>
      <c r="Q536" s="23">
        <f aca="true" t="shared" si="10" ref="Q536:Q545">L536/M536*N536-L536/M536*O536+P536</f>
        <v>1.5</v>
      </c>
      <c r="U536" s="1" t="s">
        <v>26</v>
      </c>
      <c r="V536" s="1">
        <v>23</v>
      </c>
    </row>
    <row r="537" spans="1:22" ht="15.75" customHeight="1">
      <c r="A537" s="1">
        <v>3</v>
      </c>
      <c r="B537" s="3">
        <v>546</v>
      </c>
      <c r="C537" s="2">
        <v>2</v>
      </c>
      <c r="D537" s="1" t="s">
        <v>5</v>
      </c>
      <c r="E537" s="32">
        <v>23.82</v>
      </c>
      <c r="F537" s="32">
        <v>16.5</v>
      </c>
      <c r="G537" s="32">
        <v>-2.61</v>
      </c>
      <c r="H537" s="2">
        <v>36</v>
      </c>
      <c r="K537" s="1">
        <v>36</v>
      </c>
      <c r="L537" s="1">
        <v>1</v>
      </c>
      <c r="M537" s="1">
        <v>1</v>
      </c>
      <c r="N537" s="1">
        <v>2.5</v>
      </c>
      <c r="O537" s="1">
        <v>0</v>
      </c>
      <c r="Q537" s="23">
        <f t="shared" si="10"/>
        <v>2.5</v>
      </c>
      <c r="U537" s="1" t="s">
        <v>26</v>
      </c>
      <c r="V537" s="1">
        <v>23</v>
      </c>
    </row>
    <row r="538" spans="1:22" ht="15.75" customHeight="1">
      <c r="A538" s="1">
        <v>3</v>
      </c>
      <c r="B538" s="3">
        <v>104</v>
      </c>
      <c r="C538" s="2">
        <v>2</v>
      </c>
      <c r="D538" s="1" t="s">
        <v>5</v>
      </c>
      <c r="E538" s="32">
        <v>22.95</v>
      </c>
      <c r="F538" s="32">
        <v>34.29</v>
      </c>
      <c r="G538" s="32">
        <v>-3.08</v>
      </c>
      <c r="H538" s="2">
        <v>104</v>
      </c>
      <c r="K538" s="1">
        <v>104</v>
      </c>
      <c r="L538" s="1">
        <v>1</v>
      </c>
      <c r="M538" s="1">
        <v>1</v>
      </c>
      <c r="N538" s="1">
        <v>3.9</v>
      </c>
      <c r="O538" s="1">
        <v>0</v>
      </c>
      <c r="Q538" s="23">
        <f t="shared" si="10"/>
        <v>3.9</v>
      </c>
      <c r="U538" s="1" t="s">
        <v>108</v>
      </c>
      <c r="V538" s="1">
        <v>23</v>
      </c>
    </row>
    <row r="539" spans="1:22" ht="15.75" customHeight="1">
      <c r="A539" s="1">
        <v>3</v>
      </c>
      <c r="B539" s="3">
        <v>533</v>
      </c>
      <c r="C539" s="2">
        <v>2</v>
      </c>
      <c r="D539" s="1" t="s">
        <v>5</v>
      </c>
      <c r="E539" s="32">
        <v>23.08</v>
      </c>
      <c r="F539" s="32">
        <v>39.86</v>
      </c>
      <c r="G539" s="32">
        <v>-2.78</v>
      </c>
      <c r="H539" s="2">
        <v>42</v>
      </c>
      <c r="K539" s="1">
        <v>42</v>
      </c>
      <c r="L539" s="1">
        <v>1</v>
      </c>
      <c r="M539" s="1">
        <v>1</v>
      </c>
      <c r="N539" s="1">
        <v>1.4</v>
      </c>
      <c r="O539" s="1">
        <v>0</v>
      </c>
      <c r="Q539" s="23">
        <f t="shared" si="10"/>
        <v>1.4</v>
      </c>
      <c r="U539" s="1" t="s">
        <v>26</v>
      </c>
      <c r="V539" s="1">
        <v>23</v>
      </c>
    </row>
    <row r="540" spans="1:22" ht="15.75" customHeight="1">
      <c r="A540" s="1">
        <v>3</v>
      </c>
      <c r="B540" s="3">
        <v>267</v>
      </c>
      <c r="C540" s="2">
        <v>2</v>
      </c>
      <c r="D540" s="1" t="s">
        <v>4</v>
      </c>
      <c r="E540" s="32">
        <v>26.34</v>
      </c>
      <c r="F540" s="32">
        <v>49.02</v>
      </c>
      <c r="G540" s="32">
        <v>-2.77</v>
      </c>
      <c r="H540" s="2">
        <v>57</v>
      </c>
      <c r="K540" s="1">
        <v>58</v>
      </c>
      <c r="L540" s="1">
        <v>1</v>
      </c>
      <c r="M540" s="1">
        <v>1</v>
      </c>
      <c r="N540" s="1">
        <v>6.1</v>
      </c>
      <c r="O540" s="1">
        <v>0</v>
      </c>
      <c r="Q540" s="23">
        <f t="shared" si="10"/>
        <v>6.1</v>
      </c>
      <c r="U540" s="1" t="s">
        <v>26</v>
      </c>
      <c r="V540" s="1">
        <v>23</v>
      </c>
    </row>
    <row r="541" spans="1:22" ht="15.75" customHeight="1">
      <c r="A541" s="1">
        <v>4</v>
      </c>
      <c r="B541" s="3">
        <v>449</v>
      </c>
      <c r="C541" s="2">
        <v>2</v>
      </c>
      <c r="D541" s="1" t="s">
        <v>5</v>
      </c>
      <c r="E541" s="32">
        <v>34.05</v>
      </c>
      <c r="F541" s="32">
        <v>14.07</v>
      </c>
      <c r="G541" s="32">
        <v>-3.24</v>
      </c>
      <c r="H541" s="2">
        <v>95</v>
      </c>
      <c r="K541" s="1">
        <v>95</v>
      </c>
      <c r="L541" s="1">
        <v>1</v>
      </c>
      <c r="M541" s="1">
        <v>1</v>
      </c>
      <c r="N541" s="1">
        <v>5.7</v>
      </c>
      <c r="O541" s="1">
        <v>0</v>
      </c>
      <c r="Q541" s="23">
        <f t="shared" si="10"/>
        <v>5.7</v>
      </c>
      <c r="U541" s="1" t="s">
        <v>108</v>
      </c>
      <c r="V541" s="1">
        <v>23</v>
      </c>
    </row>
    <row r="542" spans="1:22" ht="15.75" customHeight="1">
      <c r="A542" s="1">
        <v>4</v>
      </c>
      <c r="B542" s="3">
        <v>453</v>
      </c>
      <c r="C542" s="2">
        <v>2</v>
      </c>
      <c r="D542" s="1" t="s">
        <v>5</v>
      </c>
      <c r="E542" s="32">
        <v>34.11</v>
      </c>
      <c r="F542" s="32">
        <v>18.21</v>
      </c>
      <c r="G542" s="32">
        <v>-4.12</v>
      </c>
      <c r="H542" s="2">
        <v>115</v>
      </c>
      <c r="K542" s="1">
        <v>115</v>
      </c>
      <c r="L542" s="1">
        <v>1</v>
      </c>
      <c r="M542" s="1">
        <v>1</v>
      </c>
      <c r="N542" s="1">
        <v>0.6</v>
      </c>
      <c r="O542" s="1">
        <v>0</v>
      </c>
      <c r="Q542" s="23">
        <f t="shared" si="10"/>
        <v>0.6</v>
      </c>
      <c r="U542" s="1" t="s">
        <v>109</v>
      </c>
      <c r="V542" s="1">
        <v>23</v>
      </c>
    </row>
    <row r="543" spans="1:22" ht="15.75" customHeight="1">
      <c r="A543" s="1">
        <v>4</v>
      </c>
      <c r="B543" s="3">
        <v>19</v>
      </c>
      <c r="C543" s="2">
        <v>2</v>
      </c>
      <c r="D543" s="1" t="s">
        <v>5</v>
      </c>
      <c r="E543" s="32">
        <v>31.89</v>
      </c>
      <c r="F543" s="32">
        <v>24.24</v>
      </c>
      <c r="G543" s="32">
        <v>-4.15</v>
      </c>
      <c r="H543" s="2">
        <v>54</v>
      </c>
      <c r="K543" s="1">
        <v>54</v>
      </c>
      <c r="L543" s="1">
        <v>1</v>
      </c>
      <c r="M543" s="1">
        <v>1</v>
      </c>
      <c r="N543" s="1">
        <v>4.3</v>
      </c>
      <c r="O543" s="1">
        <v>0</v>
      </c>
      <c r="Q543" s="23">
        <f t="shared" si="10"/>
        <v>4.3</v>
      </c>
      <c r="U543" s="1" t="s">
        <v>108</v>
      </c>
      <c r="V543" s="1">
        <v>23</v>
      </c>
    </row>
    <row r="544" spans="1:22" ht="15.75" customHeight="1">
      <c r="A544" s="1">
        <v>4</v>
      </c>
      <c r="B544" s="3">
        <v>294</v>
      </c>
      <c r="C544" s="2">
        <v>2</v>
      </c>
      <c r="D544" s="1" t="s">
        <v>5</v>
      </c>
      <c r="E544" s="32">
        <v>35.79</v>
      </c>
      <c r="F544" s="32">
        <v>47.32</v>
      </c>
      <c r="G544" s="32">
        <v>-3.18</v>
      </c>
      <c r="H544" s="2">
        <v>36</v>
      </c>
      <c r="K544" s="1">
        <v>36</v>
      </c>
      <c r="L544" s="1">
        <v>1</v>
      </c>
      <c r="M544" s="1">
        <v>1</v>
      </c>
      <c r="N544" s="1">
        <v>3</v>
      </c>
      <c r="O544" s="1">
        <v>0</v>
      </c>
      <c r="Q544" s="23">
        <f t="shared" si="10"/>
        <v>3</v>
      </c>
      <c r="U544" s="1" t="s">
        <v>26</v>
      </c>
      <c r="V544" s="1">
        <v>23</v>
      </c>
    </row>
    <row r="545" spans="1:22" ht="15.75" customHeight="1">
      <c r="A545" s="1">
        <v>5</v>
      </c>
      <c r="B545" s="3">
        <v>483</v>
      </c>
      <c r="C545" s="2">
        <v>2</v>
      </c>
      <c r="D545" s="1" t="s">
        <v>5</v>
      </c>
      <c r="E545" s="32">
        <v>48.01</v>
      </c>
      <c r="F545" s="32">
        <v>31.6</v>
      </c>
      <c r="G545" s="32">
        <v>-4.41</v>
      </c>
      <c r="H545" s="2">
        <v>48</v>
      </c>
      <c r="K545" s="1">
        <v>48</v>
      </c>
      <c r="L545" s="1">
        <v>1</v>
      </c>
      <c r="M545" s="1">
        <v>1</v>
      </c>
      <c r="N545" s="1">
        <v>4.6</v>
      </c>
      <c r="O545" s="1">
        <v>0</v>
      </c>
      <c r="Q545" s="23">
        <f t="shared" si="10"/>
        <v>4.6</v>
      </c>
      <c r="U545" s="1" t="s">
        <v>26</v>
      </c>
      <c r="V545" s="1">
        <v>23</v>
      </c>
    </row>
    <row r="546" spans="1:22" ht="15.75" customHeight="1">
      <c r="A546" s="1">
        <v>3</v>
      </c>
      <c r="B546" s="3">
        <v>111</v>
      </c>
      <c r="C546" s="2">
        <v>3</v>
      </c>
      <c r="D546" s="1" t="s">
        <v>5</v>
      </c>
      <c r="E546" s="32">
        <v>20.73</v>
      </c>
      <c r="F546" s="32">
        <v>31.52</v>
      </c>
      <c r="G546" s="32">
        <v>-3.08</v>
      </c>
      <c r="H546" s="2">
        <v>128</v>
      </c>
      <c r="U546" s="1" t="s">
        <v>110</v>
      </c>
      <c r="V546" s="1">
        <v>23</v>
      </c>
    </row>
    <row r="547" spans="1:22" ht="15.75" customHeight="1">
      <c r="A547" s="1">
        <v>1</v>
      </c>
      <c r="B547" s="3">
        <v>225</v>
      </c>
      <c r="C547" s="2">
        <v>5</v>
      </c>
      <c r="D547" s="1" t="s">
        <v>4</v>
      </c>
      <c r="E547" s="32">
        <v>4.36</v>
      </c>
      <c r="F547" s="32">
        <v>42.28</v>
      </c>
      <c r="G547" s="32">
        <v>-1.48</v>
      </c>
      <c r="H547" s="2">
        <v>44</v>
      </c>
      <c r="K547" s="1">
        <v>45</v>
      </c>
      <c r="L547" s="1">
        <v>1</v>
      </c>
      <c r="M547" s="1">
        <v>1</v>
      </c>
      <c r="N547" s="1">
        <v>7.9</v>
      </c>
      <c r="O547" s="1">
        <v>0</v>
      </c>
      <c r="Q547" s="23">
        <f>L547/M547*N547-L547/M547*O547+P547</f>
        <v>7.9</v>
      </c>
      <c r="U547" s="1" t="s">
        <v>32</v>
      </c>
      <c r="V547" s="1">
        <v>23</v>
      </c>
    </row>
    <row r="548" spans="1:22" ht="15.75" customHeight="1">
      <c r="A548" s="1">
        <v>2</v>
      </c>
      <c r="B548" s="3">
        <v>536</v>
      </c>
      <c r="C548" s="2">
        <v>2</v>
      </c>
      <c r="D548" s="1" t="s">
        <v>4</v>
      </c>
      <c r="E548" s="32">
        <v>17.61</v>
      </c>
      <c r="F548" s="32">
        <v>38.04</v>
      </c>
      <c r="G548" s="32">
        <v>-2.55</v>
      </c>
      <c r="H548" s="2">
        <v>25</v>
      </c>
      <c r="K548" s="1">
        <v>33</v>
      </c>
      <c r="L548" s="1">
        <v>1</v>
      </c>
      <c r="M548" s="1">
        <v>1</v>
      </c>
      <c r="N548" s="1">
        <v>0.1</v>
      </c>
      <c r="Q548" s="23">
        <f>L548/M548*N548-L548/M548*O548+P548</f>
        <v>0.1</v>
      </c>
      <c r="U548" s="1" t="s">
        <v>27</v>
      </c>
      <c r="V548" s="1">
        <v>31</v>
      </c>
    </row>
  </sheetData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workbookViewId="0" topLeftCell="A1">
      <selection activeCell="AC22" sqref="AC22"/>
    </sheetView>
  </sheetViews>
  <sheetFormatPr defaultColWidth="9.140625" defaultRowHeight="12.75"/>
  <cols>
    <col min="1" max="1" width="6.28125" style="0" bestFit="1" customWidth="1"/>
    <col min="2" max="2" width="4.00390625" style="5" bestFit="1" customWidth="1"/>
    <col min="3" max="3" width="4.00390625" style="0" bestFit="1" customWidth="1"/>
    <col min="4" max="4" width="6.421875" style="0" bestFit="1" customWidth="1"/>
    <col min="5" max="6" width="4.57421875" style="6" bestFit="1" customWidth="1"/>
    <col min="7" max="7" width="4.28125" style="6" bestFit="1" customWidth="1"/>
    <col min="8" max="8" width="4.00390625" style="0" bestFit="1" customWidth="1"/>
    <col min="9" max="9" width="3.00390625" style="0" bestFit="1" customWidth="1"/>
    <col min="10" max="10" width="5.140625" style="0" bestFit="1" customWidth="1"/>
    <col min="11" max="11" width="4.00390625" style="5" bestFit="1" customWidth="1"/>
    <col min="12" max="12" width="8.57421875" style="5" bestFit="1" customWidth="1"/>
    <col min="13" max="13" width="5.421875" style="5" bestFit="1" customWidth="1"/>
    <col min="14" max="14" width="6.421875" style="5" bestFit="1" customWidth="1"/>
    <col min="15" max="15" width="9.28125" style="5" bestFit="1" customWidth="1"/>
    <col min="16" max="16" width="8.00390625" style="5" bestFit="1" customWidth="1"/>
    <col min="17" max="17" width="6.8515625" style="5" bestFit="1" customWidth="1"/>
    <col min="18" max="18" width="10.00390625" style="5" bestFit="1" customWidth="1"/>
    <col min="19" max="19" width="5.7109375" style="0" bestFit="1" customWidth="1"/>
    <col min="20" max="20" width="5.00390625" style="0" bestFit="1" customWidth="1"/>
    <col min="21" max="21" width="5.8515625" style="0" bestFit="1" customWidth="1"/>
    <col min="22" max="22" width="8.7109375" style="0" bestFit="1" customWidth="1"/>
    <col min="23" max="23" width="7.421875" style="0" bestFit="1" customWidth="1"/>
    <col min="24" max="24" width="6.28125" style="0" bestFit="1" customWidth="1"/>
    <col min="25" max="25" width="9.421875" style="0" bestFit="1" customWidth="1"/>
    <col min="26" max="26" width="7.8515625" style="0" customWidth="1"/>
  </cols>
  <sheetData>
    <row r="1" spans="1:26" s="5" customFormat="1" ht="12.75">
      <c r="A1" s="8" t="s">
        <v>6</v>
      </c>
      <c r="B1" s="8" t="s">
        <v>0</v>
      </c>
      <c r="C1" s="8" t="s">
        <v>7</v>
      </c>
      <c r="D1" s="8" t="s">
        <v>44</v>
      </c>
      <c r="E1" s="10" t="s">
        <v>1</v>
      </c>
      <c r="F1" s="10" t="s">
        <v>2</v>
      </c>
      <c r="G1" s="10" t="s">
        <v>3</v>
      </c>
      <c r="H1" s="8" t="s">
        <v>8</v>
      </c>
      <c r="I1" s="8" t="s">
        <v>9</v>
      </c>
      <c r="J1" s="8" t="s">
        <v>10</v>
      </c>
      <c r="K1" s="8" t="s">
        <v>0</v>
      </c>
      <c r="L1" s="12" t="s">
        <v>49</v>
      </c>
      <c r="M1" s="13" t="s">
        <v>51</v>
      </c>
      <c r="N1" s="13" t="s">
        <v>52</v>
      </c>
      <c r="O1" s="13" t="s">
        <v>53</v>
      </c>
      <c r="P1" s="13" t="s">
        <v>54</v>
      </c>
      <c r="Q1" s="13" t="s">
        <v>55</v>
      </c>
      <c r="R1" s="14" t="s">
        <v>56</v>
      </c>
      <c r="S1" s="12" t="s">
        <v>57</v>
      </c>
      <c r="T1" s="13" t="s">
        <v>58</v>
      </c>
      <c r="U1" s="13" t="s">
        <v>59</v>
      </c>
      <c r="V1" s="13" t="s">
        <v>60</v>
      </c>
      <c r="W1" s="13" t="s">
        <v>61</v>
      </c>
      <c r="X1" s="13" t="s">
        <v>62</v>
      </c>
      <c r="Y1" s="14" t="s">
        <v>63</v>
      </c>
      <c r="Z1" s="8"/>
    </row>
    <row r="2" spans="1:26" ht="12.75">
      <c r="A2" s="1">
        <v>4</v>
      </c>
      <c r="B2" s="8">
        <v>11</v>
      </c>
      <c r="C2" s="1">
        <v>2</v>
      </c>
      <c r="D2" s="1" t="s">
        <v>4</v>
      </c>
      <c r="E2" s="11">
        <v>31.18</v>
      </c>
      <c r="F2" s="11">
        <v>16.32</v>
      </c>
      <c r="G2" s="11">
        <v>-3.52</v>
      </c>
      <c r="H2" s="1">
        <v>204</v>
      </c>
      <c r="I2" s="1"/>
      <c r="J2" s="1"/>
      <c r="K2" s="8">
        <v>11</v>
      </c>
      <c r="L2" s="15">
        <v>217</v>
      </c>
      <c r="M2" s="1"/>
      <c r="N2" s="1"/>
      <c r="O2" s="1">
        <v>17.5</v>
      </c>
      <c r="P2" s="1">
        <v>-1.25</v>
      </c>
      <c r="Q2" s="1"/>
      <c r="R2" s="16">
        <f>O2-P2+Q2</f>
        <v>18.75</v>
      </c>
      <c r="S2" s="15">
        <v>217</v>
      </c>
      <c r="T2" s="1"/>
      <c r="U2" s="1"/>
      <c r="V2" s="1">
        <v>17.8</v>
      </c>
      <c r="W2" s="1">
        <v>-1.5</v>
      </c>
      <c r="X2" s="1"/>
      <c r="Y2" s="16">
        <f>V2-W2+X2</f>
        <v>19.3</v>
      </c>
      <c r="Z2" s="1"/>
    </row>
    <row r="3" spans="1:26" ht="12.75">
      <c r="A3" s="1">
        <v>4</v>
      </c>
      <c r="B3" s="8">
        <v>28</v>
      </c>
      <c r="C3" s="1">
        <v>2</v>
      </c>
      <c r="D3" s="1" t="s">
        <v>4</v>
      </c>
      <c r="E3" s="11">
        <v>35.88</v>
      </c>
      <c r="F3" s="11">
        <v>33.9</v>
      </c>
      <c r="G3" s="11">
        <v>-3.62</v>
      </c>
      <c r="H3" s="1">
        <v>147</v>
      </c>
      <c r="I3" s="1"/>
      <c r="J3" s="1"/>
      <c r="K3" s="8">
        <v>28</v>
      </c>
      <c r="L3" s="15">
        <v>154</v>
      </c>
      <c r="M3" s="1"/>
      <c r="N3" s="1"/>
      <c r="O3" s="1">
        <v>15</v>
      </c>
      <c r="P3" s="1">
        <v>0</v>
      </c>
      <c r="Q3" s="1">
        <v>1.3</v>
      </c>
      <c r="R3" s="16">
        <f>O3-P3+Q3</f>
        <v>16.3</v>
      </c>
      <c r="S3" s="15">
        <v>154</v>
      </c>
      <c r="T3" s="1"/>
      <c r="U3" s="1"/>
      <c r="V3" s="1">
        <v>16.25</v>
      </c>
      <c r="W3" s="1">
        <v>0.75</v>
      </c>
      <c r="X3" s="1">
        <v>1.3</v>
      </c>
      <c r="Y3" s="16">
        <f>V3-W3+X3</f>
        <v>16.8</v>
      </c>
      <c r="Z3" s="1"/>
    </row>
    <row r="4" spans="1:26" ht="12.75">
      <c r="A4" s="1">
        <v>4</v>
      </c>
      <c r="B4" s="8">
        <v>31</v>
      </c>
      <c r="C4" s="1">
        <v>2</v>
      </c>
      <c r="D4" s="1" t="s">
        <v>4</v>
      </c>
      <c r="E4" s="11">
        <v>30.84</v>
      </c>
      <c r="F4" s="11">
        <v>40.05</v>
      </c>
      <c r="G4" s="11">
        <v>-3.06</v>
      </c>
      <c r="H4" s="1">
        <v>69</v>
      </c>
      <c r="I4" s="1"/>
      <c r="J4" s="1"/>
      <c r="K4" s="8">
        <v>31</v>
      </c>
      <c r="L4" s="15">
        <v>72</v>
      </c>
      <c r="M4" s="1">
        <v>10</v>
      </c>
      <c r="N4" s="1">
        <v>20</v>
      </c>
      <c r="O4" s="1">
        <v>7.6</v>
      </c>
      <c r="P4" s="1">
        <v>-4.1</v>
      </c>
      <c r="Q4" s="1"/>
      <c r="R4" s="16">
        <f>M4/N4*O4-M4/N4*P4+Q4</f>
        <v>5.85</v>
      </c>
      <c r="S4" s="15">
        <v>72</v>
      </c>
      <c r="T4" s="1">
        <v>10</v>
      </c>
      <c r="U4" s="1">
        <v>20</v>
      </c>
      <c r="V4" s="1">
        <v>11.6</v>
      </c>
      <c r="W4" s="1">
        <v>-0.7</v>
      </c>
      <c r="X4" s="1"/>
      <c r="Y4" s="16">
        <f>T4/U4*V4-T4/U4*W4+X4</f>
        <v>6.1499999999999995</v>
      </c>
      <c r="Z4" s="1"/>
    </row>
    <row r="5" spans="1:26" ht="12.75">
      <c r="A5" s="1">
        <v>2</v>
      </c>
      <c r="B5" s="8">
        <v>66</v>
      </c>
      <c r="C5" s="1">
        <v>2</v>
      </c>
      <c r="D5" s="1" t="s">
        <v>4</v>
      </c>
      <c r="E5" s="11">
        <v>19.17</v>
      </c>
      <c r="F5" s="11">
        <v>17.97</v>
      </c>
      <c r="G5" s="11">
        <v>-2.18</v>
      </c>
      <c r="H5" s="1">
        <v>252</v>
      </c>
      <c r="I5" s="1"/>
      <c r="J5" s="1"/>
      <c r="K5" s="8">
        <v>66</v>
      </c>
      <c r="L5" s="15">
        <v>258</v>
      </c>
      <c r="M5" s="1"/>
      <c r="N5" s="1"/>
      <c r="O5" s="1">
        <v>19.4</v>
      </c>
      <c r="P5" s="1">
        <v>-1.1</v>
      </c>
      <c r="Q5" s="1"/>
      <c r="R5" s="16">
        <f>O5-P5+Q5</f>
        <v>20.5</v>
      </c>
      <c r="S5" s="15">
        <v>258</v>
      </c>
      <c r="T5" s="1"/>
      <c r="U5" s="1"/>
      <c r="V5" s="1">
        <v>21.25</v>
      </c>
      <c r="W5" s="1">
        <v>0.75</v>
      </c>
      <c r="X5" s="1"/>
      <c r="Y5" s="16">
        <f>V5-W5+X5</f>
        <v>20.5</v>
      </c>
      <c r="Z5" s="1"/>
    </row>
    <row r="6" spans="1:26" ht="12.75">
      <c r="A6" s="1">
        <v>2</v>
      </c>
      <c r="B6" s="8">
        <v>107</v>
      </c>
      <c r="C6" s="1">
        <v>3</v>
      </c>
      <c r="D6" s="1" t="s">
        <v>4</v>
      </c>
      <c r="E6" s="11">
        <v>19.41</v>
      </c>
      <c r="F6" s="11">
        <v>33.59</v>
      </c>
      <c r="G6" s="11">
        <v>-2.95</v>
      </c>
      <c r="H6" s="1">
        <v>171</v>
      </c>
      <c r="I6" s="1"/>
      <c r="J6" s="1"/>
      <c r="K6" s="8">
        <v>107</v>
      </c>
      <c r="L6" s="15">
        <v>177</v>
      </c>
      <c r="M6" s="1"/>
      <c r="N6" s="1"/>
      <c r="O6" s="1">
        <v>19</v>
      </c>
      <c r="P6" s="1">
        <v>-1.7</v>
      </c>
      <c r="Q6" s="1"/>
      <c r="R6" s="16">
        <f>O6-P6+Q6</f>
        <v>20.7</v>
      </c>
      <c r="S6" s="15">
        <v>177</v>
      </c>
      <c r="T6" s="1"/>
      <c r="U6" s="1"/>
      <c r="V6" s="1">
        <v>19</v>
      </c>
      <c r="W6" s="1">
        <v>1.3</v>
      </c>
      <c r="X6" s="1">
        <v>1.3</v>
      </c>
      <c r="Y6" s="16">
        <f>V6-W6+X6</f>
        <v>19</v>
      </c>
      <c r="Z6" s="1"/>
    </row>
    <row r="7" spans="1:26" ht="12.75">
      <c r="A7" s="1">
        <v>2</v>
      </c>
      <c r="B7" s="8">
        <v>138</v>
      </c>
      <c r="C7" s="1">
        <v>2</v>
      </c>
      <c r="D7" s="1" t="s">
        <v>4</v>
      </c>
      <c r="E7" s="11">
        <v>10.07</v>
      </c>
      <c r="F7" s="11">
        <v>26.98</v>
      </c>
      <c r="G7" s="11">
        <v>-2.81</v>
      </c>
      <c r="H7" s="1">
        <v>181</v>
      </c>
      <c r="I7" s="1"/>
      <c r="J7" s="1"/>
      <c r="K7" s="8">
        <v>138</v>
      </c>
      <c r="L7" s="15">
        <v>187</v>
      </c>
      <c r="M7" s="1">
        <v>17.4</v>
      </c>
      <c r="N7" s="1">
        <v>20</v>
      </c>
      <c r="O7" s="1">
        <v>18.6</v>
      </c>
      <c r="P7" s="1">
        <v>-2.4</v>
      </c>
      <c r="Q7" s="1"/>
      <c r="R7" s="16">
        <f>M7/N7*O7-M7/N7*P7+Q7</f>
        <v>18.27</v>
      </c>
      <c r="S7" s="15">
        <v>187</v>
      </c>
      <c r="T7" s="1"/>
      <c r="U7" s="1"/>
      <c r="V7" s="1">
        <v>16.2</v>
      </c>
      <c r="W7" s="1">
        <v>-2.4</v>
      </c>
      <c r="X7" s="1"/>
      <c r="Y7" s="16">
        <f>V7-W7+X7</f>
        <v>18.599999999999998</v>
      </c>
      <c r="Z7" s="1"/>
    </row>
    <row r="8" spans="1:26" ht="12.75">
      <c r="A8" s="1">
        <v>2</v>
      </c>
      <c r="B8" s="8">
        <v>152</v>
      </c>
      <c r="C8" s="1">
        <v>2</v>
      </c>
      <c r="D8" s="1" t="s">
        <v>4</v>
      </c>
      <c r="E8" s="11">
        <v>14.68</v>
      </c>
      <c r="F8" s="11">
        <v>39.23</v>
      </c>
      <c r="G8" s="11">
        <v>-1.95</v>
      </c>
      <c r="H8" s="1">
        <v>114</v>
      </c>
      <c r="I8" s="1"/>
      <c r="J8" s="1"/>
      <c r="K8" s="8">
        <v>152</v>
      </c>
      <c r="L8" s="15">
        <v>124</v>
      </c>
      <c r="M8" s="1"/>
      <c r="N8" s="1"/>
      <c r="O8" s="1">
        <v>15.9</v>
      </c>
      <c r="P8" s="1">
        <v>-0.4</v>
      </c>
      <c r="Q8" s="1"/>
      <c r="R8" s="16">
        <f>O8-P8+Q8</f>
        <v>16.3</v>
      </c>
      <c r="S8" s="15">
        <v>124</v>
      </c>
      <c r="T8" s="1"/>
      <c r="U8" s="1"/>
      <c r="V8" s="1">
        <v>16</v>
      </c>
      <c r="W8" s="1">
        <v>-0.8</v>
      </c>
      <c r="X8" s="1"/>
      <c r="Y8" s="16">
        <f>V8-W8+X8</f>
        <v>16.8</v>
      </c>
      <c r="Z8" s="1"/>
    </row>
    <row r="9" spans="1:26" ht="12.75">
      <c r="A9" s="1">
        <v>1</v>
      </c>
      <c r="B9" s="8">
        <v>182</v>
      </c>
      <c r="C9" s="1">
        <v>2</v>
      </c>
      <c r="D9" s="1" t="s">
        <v>4</v>
      </c>
      <c r="E9" s="11">
        <v>6.65</v>
      </c>
      <c r="F9" s="11">
        <v>27.46</v>
      </c>
      <c r="G9" s="11">
        <v>-2.59</v>
      </c>
      <c r="H9" s="1">
        <v>159</v>
      </c>
      <c r="I9" s="1"/>
      <c r="J9" s="1"/>
      <c r="K9" s="8">
        <v>182</v>
      </c>
      <c r="L9" s="15">
        <v>163</v>
      </c>
      <c r="M9" s="1"/>
      <c r="N9" s="1"/>
      <c r="O9" s="1">
        <v>15.1</v>
      </c>
      <c r="P9" s="1">
        <v>-2.1</v>
      </c>
      <c r="Q9" s="1"/>
      <c r="R9" s="16">
        <f>O9-P9+Q9</f>
        <v>17.2</v>
      </c>
      <c r="S9" s="15">
        <v>165</v>
      </c>
      <c r="T9" s="1"/>
      <c r="U9" s="1"/>
      <c r="V9" s="1">
        <v>14.9</v>
      </c>
      <c r="W9" s="1">
        <v>-2.25</v>
      </c>
      <c r="X9" s="1"/>
      <c r="Y9" s="16">
        <f>V9-W9+X9</f>
        <v>17.15</v>
      </c>
      <c r="Z9" s="1"/>
    </row>
    <row r="10" spans="1:26" ht="12.75">
      <c r="A10" s="1">
        <v>1</v>
      </c>
      <c r="B10" s="8">
        <v>197</v>
      </c>
      <c r="C10" s="1">
        <v>2</v>
      </c>
      <c r="D10" s="1" t="s">
        <v>4</v>
      </c>
      <c r="E10" s="11">
        <v>0.81</v>
      </c>
      <c r="F10" s="11">
        <v>27.39</v>
      </c>
      <c r="G10" s="11">
        <v>-2.18</v>
      </c>
      <c r="H10" s="1">
        <v>251</v>
      </c>
      <c r="I10" s="1"/>
      <c r="J10" s="1"/>
      <c r="K10" s="8">
        <v>197</v>
      </c>
      <c r="L10" s="15">
        <v>272</v>
      </c>
      <c r="M10" s="1"/>
      <c r="N10" s="1"/>
      <c r="O10" s="1">
        <v>19.25</v>
      </c>
      <c r="P10" s="1">
        <v>-2.2</v>
      </c>
      <c r="Q10" s="1"/>
      <c r="R10" s="16">
        <f>O10-P10+Q10</f>
        <v>21.45</v>
      </c>
      <c r="S10" s="15">
        <v>268</v>
      </c>
      <c r="T10" s="1">
        <v>18.7</v>
      </c>
      <c r="U10" s="1">
        <v>20</v>
      </c>
      <c r="V10" s="1">
        <v>20.9</v>
      </c>
      <c r="W10" s="1">
        <v>-1</v>
      </c>
      <c r="X10" s="1">
        <v>1.3</v>
      </c>
      <c r="Y10" s="16">
        <f>T10/U10*V10-T10/U10*W10+X10</f>
        <v>21.7765</v>
      </c>
      <c r="Z10" s="1"/>
    </row>
    <row r="11" spans="1:26" ht="12.75">
      <c r="A11" s="1">
        <v>1</v>
      </c>
      <c r="B11" s="8">
        <v>230</v>
      </c>
      <c r="C11" s="1">
        <v>2</v>
      </c>
      <c r="D11" s="1" t="s">
        <v>4</v>
      </c>
      <c r="E11" s="11">
        <v>5.63</v>
      </c>
      <c r="F11" s="11">
        <v>42.51</v>
      </c>
      <c r="G11" s="11">
        <v>-1.52</v>
      </c>
      <c r="H11" s="1">
        <v>223</v>
      </c>
      <c r="I11" s="1"/>
      <c r="J11" s="1"/>
      <c r="K11" s="8">
        <v>230</v>
      </c>
      <c r="L11" s="15">
        <v>242</v>
      </c>
      <c r="M11" s="1"/>
      <c r="N11" s="1"/>
      <c r="O11" s="1">
        <v>17</v>
      </c>
      <c r="P11" s="1">
        <v>-2.25</v>
      </c>
      <c r="Q11" s="1"/>
      <c r="R11" s="16">
        <f>O11-P11+Q11</f>
        <v>19.25</v>
      </c>
      <c r="S11" s="15">
        <v>243</v>
      </c>
      <c r="T11" s="1"/>
      <c r="U11" s="1"/>
      <c r="V11" s="1">
        <v>18.25</v>
      </c>
      <c r="W11" s="1">
        <v>-0.75</v>
      </c>
      <c r="X11" s="1">
        <v>0.5</v>
      </c>
      <c r="Y11" s="16">
        <f>V11-W11+X11</f>
        <v>19.5</v>
      </c>
      <c r="Z11" s="1"/>
    </row>
    <row r="12" spans="1:26" ht="12.75">
      <c r="A12" s="1">
        <v>3</v>
      </c>
      <c r="B12" s="8">
        <v>258</v>
      </c>
      <c r="C12" s="1">
        <v>2</v>
      </c>
      <c r="D12" s="1" t="s">
        <v>4</v>
      </c>
      <c r="E12" s="11">
        <v>23.27</v>
      </c>
      <c r="F12" s="11">
        <v>47.64</v>
      </c>
      <c r="G12" s="11">
        <v>-2.57</v>
      </c>
      <c r="H12" s="1">
        <v>181</v>
      </c>
      <c r="I12" s="1"/>
      <c r="J12" s="1"/>
      <c r="K12" s="8">
        <v>258</v>
      </c>
      <c r="L12" s="15">
        <v>194</v>
      </c>
      <c r="M12" s="1">
        <v>19.1</v>
      </c>
      <c r="N12" s="1">
        <v>20</v>
      </c>
      <c r="O12" s="1">
        <v>16.6</v>
      </c>
      <c r="P12" s="1">
        <v>-1</v>
      </c>
      <c r="Q12" s="1"/>
      <c r="R12" s="16">
        <f>M12/N12*O12-M12/N12*P12+Q12</f>
        <v>16.808000000000003</v>
      </c>
      <c r="S12" s="15">
        <v>194</v>
      </c>
      <c r="T12" s="1">
        <v>19</v>
      </c>
      <c r="U12" s="1">
        <v>20</v>
      </c>
      <c r="V12" s="1">
        <v>16.75</v>
      </c>
      <c r="W12" s="1">
        <v>-1</v>
      </c>
      <c r="X12" s="1"/>
      <c r="Y12" s="16">
        <f>T12/U12*V12-T12/U12*W12+X12</f>
        <v>16.8625</v>
      </c>
      <c r="Z12" s="1"/>
    </row>
    <row r="13" spans="1:26" ht="12.75">
      <c r="A13" s="1">
        <v>4</v>
      </c>
      <c r="B13" s="8">
        <v>292</v>
      </c>
      <c r="C13" s="1">
        <v>2</v>
      </c>
      <c r="D13" s="1" t="s">
        <v>4</v>
      </c>
      <c r="E13" s="11">
        <v>34.59</v>
      </c>
      <c r="F13" s="11">
        <v>44.26</v>
      </c>
      <c r="G13" s="11">
        <v>-3.04</v>
      </c>
      <c r="H13" s="1">
        <v>135</v>
      </c>
      <c r="I13" s="1"/>
      <c r="J13" s="1"/>
      <c r="K13" s="8">
        <v>292</v>
      </c>
      <c r="L13" s="15">
        <v>141</v>
      </c>
      <c r="M13" s="1"/>
      <c r="N13" s="1"/>
      <c r="O13" s="1">
        <v>14</v>
      </c>
      <c r="P13" s="1">
        <v>-1.3</v>
      </c>
      <c r="Q13" s="1"/>
      <c r="R13" s="16">
        <f>O13-P13+Q13</f>
        <v>15.3</v>
      </c>
      <c r="S13" s="15">
        <v>142</v>
      </c>
      <c r="T13" s="1"/>
      <c r="U13" s="1"/>
      <c r="V13" s="1">
        <v>14</v>
      </c>
      <c r="W13" s="1">
        <v>-1.25</v>
      </c>
      <c r="X13" s="1"/>
      <c r="Y13" s="16">
        <f aca="true" t="shared" si="0" ref="Y13:Y23">V13-W13+X13</f>
        <v>15.25</v>
      </c>
      <c r="Z13" s="1"/>
    </row>
    <row r="14" spans="1:26" ht="12.75">
      <c r="A14" s="1">
        <v>1</v>
      </c>
      <c r="B14" s="8">
        <v>314</v>
      </c>
      <c r="C14" s="1">
        <v>2</v>
      </c>
      <c r="D14" s="1" t="s">
        <v>4</v>
      </c>
      <c r="E14" s="11">
        <v>3.76</v>
      </c>
      <c r="F14" s="11">
        <v>6.94</v>
      </c>
      <c r="G14" s="11">
        <v>-0.51</v>
      </c>
      <c r="H14" s="1">
        <v>188</v>
      </c>
      <c r="I14" s="1"/>
      <c r="J14" s="1"/>
      <c r="K14" s="8">
        <v>314</v>
      </c>
      <c r="L14" s="15">
        <v>198</v>
      </c>
      <c r="M14" s="1"/>
      <c r="N14" s="1"/>
      <c r="O14" s="1">
        <v>16.1</v>
      </c>
      <c r="P14" s="1">
        <v>-2</v>
      </c>
      <c r="Q14" s="1"/>
      <c r="R14" s="16">
        <f aca="true" t="shared" si="1" ref="R14:R23">O14-P14+Q14</f>
        <v>18.1</v>
      </c>
      <c r="S14" s="15">
        <v>200</v>
      </c>
      <c r="T14" s="1"/>
      <c r="U14" s="1"/>
      <c r="V14" s="1">
        <v>16.25</v>
      </c>
      <c r="W14" s="1">
        <v>-1</v>
      </c>
      <c r="X14" s="1">
        <v>1.3</v>
      </c>
      <c r="Y14" s="16">
        <f t="shared" si="0"/>
        <v>18.55</v>
      </c>
      <c r="Z14" s="1"/>
    </row>
    <row r="15" spans="1:26" ht="12.75">
      <c r="A15" s="1">
        <v>2</v>
      </c>
      <c r="B15" s="8">
        <v>346</v>
      </c>
      <c r="C15" s="1">
        <v>3</v>
      </c>
      <c r="D15" s="1" t="s">
        <v>4</v>
      </c>
      <c r="E15" s="11">
        <v>13.14</v>
      </c>
      <c r="F15" s="11">
        <v>6.49</v>
      </c>
      <c r="G15" s="11">
        <v>-1.13</v>
      </c>
      <c r="H15" s="1">
        <v>193</v>
      </c>
      <c r="I15" s="1"/>
      <c r="J15" s="1"/>
      <c r="K15" s="8">
        <v>346</v>
      </c>
      <c r="L15" s="15">
        <v>213</v>
      </c>
      <c r="M15" s="1"/>
      <c r="N15" s="1"/>
      <c r="O15" s="1">
        <v>18.2</v>
      </c>
      <c r="P15" s="1">
        <v>-1</v>
      </c>
      <c r="Q15" s="1">
        <v>1.3</v>
      </c>
      <c r="R15" s="16">
        <f t="shared" si="1"/>
        <v>20.5</v>
      </c>
      <c r="S15" s="15">
        <v>215</v>
      </c>
      <c r="T15" s="1"/>
      <c r="U15" s="1"/>
      <c r="V15" s="1">
        <v>18.3</v>
      </c>
      <c r="W15" s="1">
        <v>-1.1</v>
      </c>
      <c r="X15" s="1">
        <v>1.3</v>
      </c>
      <c r="Y15" s="16">
        <f t="shared" si="0"/>
        <v>20.700000000000003</v>
      </c>
      <c r="Z15" s="1"/>
    </row>
    <row r="16" spans="1:26" ht="12.75">
      <c r="A16" s="1">
        <v>3</v>
      </c>
      <c r="B16" s="8">
        <v>392</v>
      </c>
      <c r="C16" s="1">
        <v>2</v>
      </c>
      <c r="D16" s="1" t="s">
        <v>4</v>
      </c>
      <c r="E16" s="11">
        <v>24.1</v>
      </c>
      <c r="F16" s="11">
        <v>8.71</v>
      </c>
      <c r="G16" s="11">
        <v>-2.04</v>
      </c>
      <c r="H16" s="1">
        <v>200</v>
      </c>
      <c r="I16" s="1"/>
      <c r="J16" s="1"/>
      <c r="K16" s="8">
        <v>392</v>
      </c>
      <c r="L16" s="15">
        <v>207</v>
      </c>
      <c r="M16" s="1">
        <v>18.4</v>
      </c>
      <c r="N16" s="1">
        <v>20</v>
      </c>
      <c r="O16" s="1">
        <v>17.5</v>
      </c>
      <c r="P16" s="1">
        <v>-1.75</v>
      </c>
      <c r="Q16" s="1">
        <v>1.3</v>
      </c>
      <c r="R16" s="16">
        <f>M16/N16*O16-M16/N16*P16+Q16</f>
        <v>19.009999999999998</v>
      </c>
      <c r="S16" s="15">
        <v>208</v>
      </c>
      <c r="T16" s="1"/>
      <c r="U16" s="1"/>
      <c r="V16" s="1">
        <v>19</v>
      </c>
      <c r="W16" s="1">
        <v>0.2</v>
      </c>
      <c r="X16" s="1"/>
      <c r="Y16" s="16">
        <f t="shared" si="0"/>
        <v>18.8</v>
      </c>
      <c r="Z16" s="1"/>
    </row>
    <row r="17" spans="1:26" ht="12.75">
      <c r="A17" s="1">
        <v>3</v>
      </c>
      <c r="B17" s="8">
        <v>395</v>
      </c>
      <c r="C17" s="1">
        <v>2</v>
      </c>
      <c r="D17" s="1" t="s">
        <v>4</v>
      </c>
      <c r="E17" s="11">
        <v>26.39</v>
      </c>
      <c r="F17" s="11">
        <v>5.74</v>
      </c>
      <c r="G17" s="11">
        <v>-1.8</v>
      </c>
      <c r="H17" s="1">
        <v>263</v>
      </c>
      <c r="I17" s="1"/>
      <c r="J17" s="1"/>
      <c r="K17" s="8">
        <v>395</v>
      </c>
      <c r="L17" s="15">
        <v>279</v>
      </c>
      <c r="M17" s="1"/>
      <c r="N17" s="1"/>
      <c r="O17" s="1">
        <v>22</v>
      </c>
      <c r="P17" s="1">
        <v>0.6</v>
      </c>
      <c r="Q17" s="1"/>
      <c r="R17" s="16">
        <f t="shared" si="1"/>
        <v>21.4</v>
      </c>
      <c r="S17" s="15">
        <v>279</v>
      </c>
      <c r="T17" s="1"/>
      <c r="U17" s="1"/>
      <c r="V17" s="1">
        <v>19.25</v>
      </c>
      <c r="W17" s="1">
        <v>-1</v>
      </c>
      <c r="X17" s="1">
        <v>1.3</v>
      </c>
      <c r="Y17" s="16">
        <f t="shared" si="0"/>
        <v>21.55</v>
      </c>
      <c r="Z17" s="1"/>
    </row>
    <row r="18" spans="1:26" ht="12.75">
      <c r="A18" s="1">
        <v>4</v>
      </c>
      <c r="B18" s="8">
        <v>412</v>
      </c>
      <c r="C18" s="1">
        <v>2</v>
      </c>
      <c r="D18" s="1" t="s">
        <v>4</v>
      </c>
      <c r="E18" s="11">
        <v>34.68</v>
      </c>
      <c r="F18" s="11">
        <v>2.01</v>
      </c>
      <c r="G18" s="11">
        <v>-2.31</v>
      </c>
      <c r="H18" s="1">
        <v>239</v>
      </c>
      <c r="I18" s="1"/>
      <c r="J18" s="1"/>
      <c r="K18" s="8">
        <v>412</v>
      </c>
      <c r="L18" s="15">
        <v>252</v>
      </c>
      <c r="M18" s="1"/>
      <c r="N18" s="1"/>
      <c r="O18" s="1">
        <v>20.2</v>
      </c>
      <c r="P18" s="1">
        <v>-1.3</v>
      </c>
      <c r="Q18" s="1"/>
      <c r="R18" s="16">
        <f t="shared" si="1"/>
        <v>21.5</v>
      </c>
      <c r="S18" s="15">
        <v>252</v>
      </c>
      <c r="T18" s="1"/>
      <c r="U18" s="1"/>
      <c r="V18" s="1">
        <v>21.5</v>
      </c>
      <c r="W18" s="1">
        <v>-1</v>
      </c>
      <c r="X18" s="1"/>
      <c r="Y18" s="16">
        <f t="shared" si="0"/>
        <v>22.5</v>
      </c>
      <c r="Z18" s="1"/>
    </row>
    <row r="19" spans="1:26" ht="12.75">
      <c r="A19" s="1">
        <v>4</v>
      </c>
      <c r="B19" s="8">
        <v>417</v>
      </c>
      <c r="C19" s="1">
        <v>2</v>
      </c>
      <c r="D19" s="1" t="s">
        <v>4</v>
      </c>
      <c r="E19" s="11">
        <v>37.36</v>
      </c>
      <c r="F19" s="11">
        <v>0.38</v>
      </c>
      <c r="G19" s="11">
        <v>-2.57</v>
      </c>
      <c r="H19" s="1">
        <v>209</v>
      </c>
      <c r="I19" s="1"/>
      <c r="J19" s="1"/>
      <c r="K19" s="8">
        <v>417</v>
      </c>
      <c r="L19" s="15">
        <v>223</v>
      </c>
      <c r="M19" s="1"/>
      <c r="N19" s="1"/>
      <c r="O19" s="1">
        <v>20.6</v>
      </c>
      <c r="P19" s="1">
        <v>-1.5</v>
      </c>
      <c r="Q19" s="1"/>
      <c r="R19" s="16">
        <f t="shared" si="1"/>
        <v>22.1</v>
      </c>
      <c r="S19" s="15">
        <v>224</v>
      </c>
      <c r="T19" s="1"/>
      <c r="U19" s="1"/>
      <c r="V19" s="1">
        <v>20.1</v>
      </c>
      <c r="W19" s="1">
        <v>-1.2</v>
      </c>
      <c r="X19" s="1">
        <v>1.3</v>
      </c>
      <c r="Y19" s="16">
        <f t="shared" si="0"/>
        <v>22.6</v>
      </c>
      <c r="Z19" s="1"/>
    </row>
    <row r="20" spans="1:26" ht="12.75">
      <c r="A20" s="1">
        <v>5</v>
      </c>
      <c r="B20" s="8">
        <v>475</v>
      </c>
      <c r="C20" s="1">
        <v>2</v>
      </c>
      <c r="D20" s="1" t="s">
        <v>4</v>
      </c>
      <c r="E20" s="11">
        <v>43.04</v>
      </c>
      <c r="F20" s="11">
        <v>27.24</v>
      </c>
      <c r="G20" s="11">
        <v>-4.26</v>
      </c>
      <c r="H20" s="1">
        <v>156</v>
      </c>
      <c r="I20" s="1"/>
      <c r="J20" s="1"/>
      <c r="K20" s="8">
        <v>475</v>
      </c>
      <c r="L20" s="15">
        <v>170</v>
      </c>
      <c r="M20" s="1">
        <v>19.4</v>
      </c>
      <c r="N20" s="1">
        <v>20</v>
      </c>
      <c r="O20" s="1">
        <v>16</v>
      </c>
      <c r="P20" s="1">
        <v>-2.4</v>
      </c>
      <c r="Q20" s="1"/>
      <c r="R20" s="16">
        <f>M20/N20*O20-M20/N20*P20+Q20</f>
        <v>17.848</v>
      </c>
      <c r="S20" s="15">
        <v>172</v>
      </c>
      <c r="T20" s="1"/>
      <c r="U20" s="1"/>
      <c r="V20" s="1">
        <v>17.9</v>
      </c>
      <c r="W20" s="1">
        <v>-2.4</v>
      </c>
      <c r="X20" s="1"/>
      <c r="Y20" s="16">
        <f t="shared" si="0"/>
        <v>20.299999999999997</v>
      </c>
      <c r="Z20" s="1"/>
    </row>
    <row r="21" spans="1:26" ht="12.75">
      <c r="A21" s="1">
        <v>5</v>
      </c>
      <c r="B21" s="8">
        <v>484</v>
      </c>
      <c r="C21" s="1">
        <v>3</v>
      </c>
      <c r="D21" s="1" t="s">
        <v>4</v>
      </c>
      <c r="E21" s="11">
        <v>49.26</v>
      </c>
      <c r="F21" s="11">
        <v>32.91</v>
      </c>
      <c r="G21" s="11">
        <v>-4.42</v>
      </c>
      <c r="H21" s="1">
        <v>220</v>
      </c>
      <c r="I21" s="1"/>
      <c r="J21" s="1"/>
      <c r="K21" s="8">
        <v>484</v>
      </c>
      <c r="L21" s="15">
        <v>234</v>
      </c>
      <c r="M21" s="1"/>
      <c r="N21" s="1"/>
      <c r="O21" s="1">
        <v>21.9</v>
      </c>
      <c r="P21" s="1">
        <v>0</v>
      </c>
      <c r="Q21" s="1">
        <v>1.3</v>
      </c>
      <c r="R21" s="16">
        <f t="shared" si="1"/>
        <v>23.2</v>
      </c>
      <c r="S21" s="15">
        <v>234</v>
      </c>
      <c r="T21" s="1"/>
      <c r="U21" s="1"/>
      <c r="V21" s="1">
        <v>21.6</v>
      </c>
      <c r="W21" s="1">
        <v>-1.4</v>
      </c>
      <c r="X21" s="1"/>
      <c r="Y21" s="16">
        <f t="shared" si="0"/>
        <v>23</v>
      </c>
      <c r="Z21" s="1"/>
    </row>
    <row r="22" spans="1:26" ht="12.75">
      <c r="A22" s="1">
        <v>5</v>
      </c>
      <c r="B22" s="8">
        <v>504</v>
      </c>
      <c r="C22" s="1">
        <v>16</v>
      </c>
      <c r="D22" s="1" t="s">
        <v>4</v>
      </c>
      <c r="E22" s="11">
        <v>44.56</v>
      </c>
      <c r="F22" s="11">
        <v>49.01</v>
      </c>
      <c r="G22" s="11">
        <v>-4.42</v>
      </c>
      <c r="H22" s="1">
        <v>101</v>
      </c>
      <c r="I22" s="1"/>
      <c r="J22" s="1"/>
      <c r="K22" s="8">
        <v>504</v>
      </c>
      <c r="L22" s="15">
        <v>104</v>
      </c>
      <c r="M22" s="1"/>
      <c r="N22" s="1"/>
      <c r="O22" s="1">
        <v>12</v>
      </c>
      <c r="P22" s="1">
        <v>-1.5</v>
      </c>
      <c r="Q22" s="1">
        <v>1.3</v>
      </c>
      <c r="R22" s="16">
        <f t="shared" si="1"/>
        <v>14.8</v>
      </c>
      <c r="S22" s="15">
        <v>104</v>
      </c>
      <c r="T22" s="1"/>
      <c r="U22" s="1"/>
      <c r="V22" s="1">
        <v>12.1</v>
      </c>
      <c r="W22" s="1">
        <v>-2</v>
      </c>
      <c r="X22" s="1"/>
      <c r="Y22" s="16">
        <f t="shared" si="0"/>
        <v>14.1</v>
      </c>
      <c r="Z22" s="1"/>
    </row>
    <row r="23" spans="1:26" ht="13.5" thickBot="1">
      <c r="A23" s="1">
        <v>5</v>
      </c>
      <c r="B23" s="8">
        <v>520</v>
      </c>
      <c r="C23" s="1">
        <v>3</v>
      </c>
      <c r="D23" s="1" t="s">
        <v>4</v>
      </c>
      <c r="E23" s="11">
        <v>42.62</v>
      </c>
      <c r="F23" s="11">
        <v>40.05</v>
      </c>
      <c r="G23" s="11">
        <v>-3.84</v>
      </c>
      <c r="H23" s="1">
        <v>296</v>
      </c>
      <c r="I23" s="1">
        <v>24</v>
      </c>
      <c r="J23" s="1">
        <v>217</v>
      </c>
      <c r="K23" s="8">
        <v>520</v>
      </c>
      <c r="L23" s="17">
        <v>314</v>
      </c>
      <c r="M23" s="18"/>
      <c r="N23" s="18"/>
      <c r="O23" s="18">
        <v>23.3</v>
      </c>
      <c r="P23" s="18">
        <v>-1.2</v>
      </c>
      <c r="Q23" s="18"/>
      <c r="R23" s="19">
        <f t="shared" si="1"/>
        <v>24.5</v>
      </c>
      <c r="S23" s="17">
        <v>314</v>
      </c>
      <c r="T23" s="18"/>
      <c r="U23" s="18"/>
      <c r="V23" s="18">
        <v>22.9</v>
      </c>
      <c r="W23" s="18">
        <v>-1.5</v>
      </c>
      <c r="X23" s="18"/>
      <c r="Y23" s="19">
        <f t="shared" si="0"/>
        <v>24.4</v>
      </c>
      <c r="Z23" s="1"/>
    </row>
    <row r="25" ht="12.75">
      <c r="B25"/>
    </row>
    <row r="26" spans="1:18" ht="12.75">
      <c r="A26" s="20" t="s">
        <v>64</v>
      </c>
      <c r="B26" s="1"/>
      <c r="C26" s="1"/>
      <c r="D26" s="1"/>
      <c r="E26" s="1"/>
      <c r="F26" s="1"/>
      <c r="G26" s="1"/>
      <c r="J26" s="1"/>
      <c r="K26" s="1"/>
      <c r="L26" s="8" t="s">
        <v>65</v>
      </c>
      <c r="M26" s="1"/>
      <c r="N26" s="1"/>
      <c r="O26" s="1"/>
      <c r="P26" s="8" t="s">
        <v>66</v>
      </c>
      <c r="Q26" s="1"/>
      <c r="R26" s="1"/>
    </row>
    <row r="27" spans="1:18" ht="12.75">
      <c r="A27" s="3"/>
      <c r="B27" s="1"/>
      <c r="C27" s="1"/>
      <c r="D27" s="1"/>
      <c r="E27" s="1"/>
      <c r="F27" s="1"/>
      <c r="G27" s="1"/>
      <c r="J27" s="1" t="s">
        <v>67</v>
      </c>
      <c r="K27" s="1"/>
      <c r="L27" s="21" t="s">
        <v>68</v>
      </c>
      <c r="M27" s="1" t="s">
        <v>69</v>
      </c>
      <c r="N27" s="1" t="s">
        <v>70</v>
      </c>
      <c r="O27" s="1"/>
      <c r="P27" s="1" t="s">
        <v>68</v>
      </c>
      <c r="Q27" s="1" t="s">
        <v>69</v>
      </c>
      <c r="R27" s="1" t="s">
        <v>70</v>
      </c>
    </row>
    <row r="28" spans="1:22" ht="12.75">
      <c r="A28" s="3"/>
      <c r="B28" s="1"/>
      <c r="C28" s="1"/>
      <c r="D28" s="1"/>
      <c r="E28" s="1"/>
      <c r="F28" s="1"/>
      <c r="G28" s="1"/>
      <c r="J28" s="8">
        <v>11</v>
      </c>
      <c r="K28" s="1"/>
      <c r="L28" s="22">
        <f>R2</f>
        <v>18.75</v>
      </c>
      <c r="M28" s="1">
        <f>Y2</f>
        <v>19.3</v>
      </c>
      <c r="N28" s="23">
        <f>L28-M28</f>
        <v>-0.5500000000000007</v>
      </c>
      <c r="O28" s="1"/>
      <c r="P28" s="1">
        <f>L2</f>
        <v>217</v>
      </c>
      <c r="Q28" s="1">
        <f>S2</f>
        <v>217</v>
      </c>
      <c r="R28" s="1">
        <f aca="true" t="shared" si="2" ref="R28:R49">P28-Q28</f>
        <v>0</v>
      </c>
      <c r="U28">
        <f>P28/10</f>
        <v>21.7</v>
      </c>
      <c r="V28">
        <f aca="true" t="shared" si="3" ref="V28:V49">Q28/10</f>
        <v>21.7</v>
      </c>
    </row>
    <row r="29" spans="1:22" ht="12.75">
      <c r="A29" s="3"/>
      <c r="B29" s="1"/>
      <c r="C29" s="1"/>
      <c r="D29" s="1"/>
      <c r="E29" s="1"/>
      <c r="F29" s="1"/>
      <c r="G29" s="1"/>
      <c r="J29" s="8">
        <v>28</v>
      </c>
      <c r="K29" s="1"/>
      <c r="L29" s="22">
        <f aca="true" t="shared" si="4" ref="L29:L49">R3</f>
        <v>16.3</v>
      </c>
      <c r="M29" s="1">
        <f aca="true" t="shared" si="5" ref="M29:M49">Y3</f>
        <v>16.8</v>
      </c>
      <c r="N29" s="1">
        <f aca="true" t="shared" si="6" ref="N29:N49">L29-M29</f>
        <v>-0.5</v>
      </c>
      <c r="O29" s="1"/>
      <c r="P29" s="1">
        <f aca="true" t="shared" si="7" ref="P29:P49">L3</f>
        <v>154</v>
      </c>
      <c r="Q29" s="1">
        <f aca="true" t="shared" si="8" ref="Q29:Q49">S3</f>
        <v>154</v>
      </c>
      <c r="R29" s="1">
        <f t="shared" si="2"/>
        <v>0</v>
      </c>
      <c r="U29">
        <f aca="true" t="shared" si="9" ref="U29:U49">P29/10</f>
        <v>15.4</v>
      </c>
      <c r="V29">
        <f t="shared" si="3"/>
        <v>15.4</v>
      </c>
    </row>
    <row r="30" spans="1:22" ht="12.75">
      <c r="A30" s="3"/>
      <c r="B30" s="1"/>
      <c r="C30" s="1"/>
      <c r="D30" s="1"/>
      <c r="E30" s="1"/>
      <c r="F30" s="1"/>
      <c r="G30" s="1"/>
      <c r="J30" s="8">
        <v>31</v>
      </c>
      <c r="K30" s="1"/>
      <c r="L30" s="22">
        <f t="shared" si="4"/>
        <v>5.85</v>
      </c>
      <c r="M30" s="1">
        <f t="shared" si="5"/>
        <v>6.1499999999999995</v>
      </c>
      <c r="N30" s="1">
        <f t="shared" si="6"/>
        <v>-0.2999999999999998</v>
      </c>
      <c r="O30" s="1"/>
      <c r="P30" s="1">
        <f t="shared" si="7"/>
        <v>72</v>
      </c>
      <c r="Q30" s="1">
        <f t="shared" si="8"/>
        <v>72</v>
      </c>
      <c r="R30" s="1">
        <f t="shared" si="2"/>
        <v>0</v>
      </c>
      <c r="U30">
        <f t="shared" si="9"/>
        <v>7.2</v>
      </c>
      <c r="V30">
        <f t="shared" si="3"/>
        <v>7.2</v>
      </c>
    </row>
    <row r="31" spans="1:22" ht="12.75">
      <c r="A31" s="3"/>
      <c r="B31" s="1"/>
      <c r="C31" s="1"/>
      <c r="D31" s="1"/>
      <c r="E31" s="1"/>
      <c r="F31" s="1"/>
      <c r="G31" s="1"/>
      <c r="J31" s="8">
        <v>66</v>
      </c>
      <c r="K31" s="1"/>
      <c r="L31" s="22">
        <f t="shared" si="4"/>
        <v>20.5</v>
      </c>
      <c r="M31" s="1">
        <f t="shared" si="5"/>
        <v>20.5</v>
      </c>
      <c r="N31" s="1">
        <f t="shared" si="6"/>
        <v>0</v>
      </c>
      <c r="O31" s="1"/>
      <c r="P31" s="1">
        <f t="shared" si="7"/>
        <v>258</v>
      </c>
      <c r="Q31" s="1">
        <f t="shared" si="8"/>
        <v>258</v>
      </c>
      <c r="R31" s="1">
        <f t="shared" si="2"/>
        <v>0</v>
      </c>
      <c r="U31">
        <f t="shared" si="9"/>
        <v>25.8</v>
      </c>
      <c r="V31">
        <f t="shared" si="3"/>
        <v>25.8</v>
      </c>
    </row>
    <row r="32" spans="1:22" ht="12.75">
      <c r="A32" s="3"/>
      <c r="B32" s="1"/>
      <c r="C32" s="1"/>
      <c r="D32" s="1"/>
      <c r="E32" s="1"/>
      <c r="F32" s="1"/>
      <c r="G32" s="1"/>
      <c r="J32" s="8">
        <v>107</v>
      </c>
      <c r="K32" s="1"/>
      <c r="L32" s="22">
        <f t="shared" si="4"/>
        <v>20.7</v>
      </c>
      <c r="M32" s="1">
        <f t="shared" si="5"/>
        <v>19</v>
      </c>
      <c r="N32" s="1">
        <f t="shared" si="6"/>
        <v>1.6999999999999993</v>
      </c>
      <c r="O32" s="1"/>
      <c r="P32" s="1">
        <f t="shared" si="7"/>
        <v>177</v>
      </c>
      <c r="Q32" s="1">
        <f t="shared" si="8"/>
        <v>177</v>
      </c>
      <c r="R32" s="1">
        <f t="shared" si="2"/>
        <v>0</v>
      </c>
      <c r="U32">
        <f t="shared" si="9"/>
        <v>17.7</v>
      </c>
      <c r="V32">
        <f t="shared" si="3"/>
        <v>17.7</v>
      </c>
    </row>
    <row r="33" spans="1:22" ht="12.75">
      <c r="A33" s="3"/>
      <c r="B33" s="1"/>
      <c r="C33" s="1"/>
      <c r="D33" s="1"/>
      <c r="E33" s="1"/>
      <c r="F33" s="1"/>
      <c r="G33" s="1"/>
      <c r="J33" s="8">
        <v>138</v>
      </c>
      <c r="K33" s="1"/>
      <c r="L33" s="22">
        <f t="shared" si="4"/>
        <v>18.27</v>
      </c>
      <c r="M33" s="1">
        <f t="shared" si="5"/>
        <v>18.599999999999998</v>
      </c>
      <c r="N33" s="1">
        <f t="shared" si="6"/>
        <v>-0.3299999999999983</v>
      </c>
      <c r="O33" s="1"/>
      <c r="P33" s="1">
        <f t="shared" si="7"/>
        <v>187</v>
      </c>
      <c r="Q33" s="1">
        <f t="shared" si="8"/>
        <v>187</v>
      </c>
      <c r="R33" s="1">
        <f t="shared" si="2"/>
        <v>0</v>
      </c>
      <c r="U33">
        <f t="shared" si="9"/>
        <v>18.7</v>
      </c>
      <c r="V33">
        <f t="shared" si="3"/>
        <v>18.7</v>
      </c>
    </row>
    <row r="34" spans="1:22" ht="12.75">
      <c r="A34" s="3"/>
      <c r="B34" s="1"/>
      <c r="C34" s="1"/>
      <c r="D34" s="1"/>
      <c r="E34" s="1"/>
      <c r="F34" s="1"/>
      <c r="G34" s="1"/>
      <c r="J34" s="8">
        <v>152</v>
      </c>
      <c r="K34" s="1"/>
      <c r="L34" s="22">
        <f t="shared" si="4"/>
        <v>16.3</v>
      </c>
      <c r="M34" s="1">
        <f t="shared" si="5"/>
        <v>16.8</v>
      </c>
      <c r="N34" s="1">
        <f t="shared" si="6"/>
        <v>-0.5</v>
      </c>
      <c r="O34" s="1"/>
      <c r="P34" s="1">
        <f t="shared" si="7"/>
        <v>124</v>
      </c>
      <c r="Q34" s="1">
        <f t="shared" si="8"/>
        <v>124</v>
      </c>
      <c r="R34" s="1">
        <f t="shared" si="2"/>
        <v>0</v>
      </c>
      <c r="U34">
        <f t="shared" si="9"/>
        <v>12.4</v>
      </c>
      <c r="V34">
        <f t="shared" si="3"/>
        <v>12.4</v>
      </c>
    </row>
    <row r="35" spans="1:22" ht="12.75">
      <c r="A35" s="3"/>
      <c r="B35" s="1"/>
      <c r="C35" s="1"/>
      <c r="D35" s="1"/>
      <c r="E35" s="1"/>
      <c r="F35" s="1"/>
      <c r="G35" s="1"/>
      <c r="J35" s="8">
        <v>182</v>
      </c>
      <c r="K35" s="1"/>
      <c r="L35" s="22">
        <f t="shared" si="4"/>
        <v>17.2</v>
      </c>
      <c r="M35" s="1">
        <f t="shared" si="5"/>
        <v>17.15</v>
      </c>
      <c r="N35" s="1">
        <f t="shared" si="6"/>
        <v>0.05000000000000071</v>
      </c>
      <c r="O35" s="1"/>
      <c r="P35" s="1">
        <f t="shared" si="7"/>
        <v>163</v>
      </c>
      <c r="Q35" s="1">
        <f t="shared" si="8"/>
        <v>165</v>
      </c>
      <c r="R35" s="1">
        <f t="shared" si="2"/>
        <v>-2</v>
      </c>
      <c r="U35">
        <f t="shared" si="9"/>
        <v>16.3</v>
      </c>
      <c r="V35">
        <f t="shared" si="3"/>
        <v>16.5</v>
      </c>
    </row>
    <row r="36" spans="1:22" ht="12.75">
      <c r="A36" s="3"/>
      <c r="B36" s="1"/>
      <c r="C36" s="1"/>
      <c r="D36" s="1"/>
      <c r="E36" s="1"/>
      <c r="F36" s="1"/>
      <c r="G36" s="1"/>
      <c r="J36" s="8">
        <v>197</v>
      </c>
      <c r="K36" s="1"/>
      <c r="L36" s="22">
        <f t="shared" si="4"/>
        <v>21.45</v>
      </c>
      <c r="M36" s="1">
        <f t="shared" si="5"/>
        <v>21.7765</v>
      </c>
      <c r="N36" s="1">
        <f t="shared" si="6"/>
        <v>-0.32649999999999935</v>
      </c>
      <c r="O36" s="1"/>
      <c r="P36" s="1">
        <f t="shared" si="7"/>
        <v>272</v>
      </c>
      <c r="Q36" s="1">
        <f t="shared" si="8"/>
        <v>268</v>
      </c>
      <c r="R36" s="1">
        <f t="shared" si="2"/>
        <v>4</v>
      </c>
      <c r="U36">
        <f t="shared" si="9"/>
        <v>27.2</v>
      </c>
      <c r="V36">
        <f t="shared" si="3"/>
        <v>26.8</v>
      </c>
    </row>
    <row r="37" spans="1:22" ht="12.75">
      <c r="A37" s="3"/>
      <c r="B37" s="1"/>
      <c r="C37" s="1"/>
      <c r="D37" s="1"/>
      <c r="E37" s="1"/>
      <c r="F37" s="1"/>
      <c r="G37" s="1"/>
      <c r="J37" s="8">
        <v>230</v>
      </c>
      <c r="K37" s="1"/>
      <c r="L37" s="22">
        <f t="shared" si="4"/>
        <v>19.25</v>
      </c>
      <c r="M37" s="1">
        <f t="shared" si="5"/>
        <v>19.5</v>
      </c>
      <c r="N37" s="1">
        <f t="shared" si="6"/>
        <v>-0.25</v>
      </c>
      <c r="O37" s="1"/>
      <c r="P37" s="1">
        <f t="shared" si="7"/>
        <v>242</v>
      </c>
      <c r="Q37" s="1">
        <f t="shared" si="8"/>
        <v>243</v>
      </c>
      <c r="R37" s="1">
        <f t="shared" si="2"/>
        <v>-1</v>
      </c>
      <c r="U37">
        <f t="shared" si="9"/>
        <v>24.2</v>
      </c>
      <c r="V37">
        <f t="shared" si="3"/>
        <v>24.3</v>
      </c>
    </row>
    <row r="38" spans="1:22" ht="12.75">
      <c r="A38" s="3"/>
      <c r="B38" s="1"/>
      <c r="C38" s="1"/>
      <c r="D38" s="1"/>
      <c r="E38" s="1"/>
      <c r="F38" s="1"/>
      <c r="G38" s="1"/>
      <c r="J38" s="8">
        <v>258</v>
      </c>
      <c r="K38" s="1"/>
      <c r="L38" s="22">
        <f t="shared" si="4"/>
        <v>16.808000000000003</v>
      </c>
      <c r="M38" s="1">
        <f t="shared" si="5"/>
        <v>16.8625</v>
      </c>
      <c r="N38" s="1">
        <f t="shared" si="6"/>
        <v>-0.05449999999999733</v>
      </c>
      <c r="O38" s="1"/>
      <c r="P38" s="1">
        <f t="shared" si="7"/>
        <v>194</v>
      </c>
      <c r="Q38" s="1">
        <f t="shared" si="8"/>
        <v>194</v>
      </c>
      <c r="R38" s="1">
        <f t="shared" si="2"/>
        <v>0</v>
      </c>
      <c r="U38">
        <f t="shared" si="9"/>
        <v>19.4</v>
      </c>
      <c r="V38">
        <f t="shared" si="3"/>
        <v>19.4</v>
      </c>
    </row>
    <row r="39" spans="1:22" ht="12.75">
      <c r="A39" s="3"/>
      <c r="B39" s="1"/>
      <c r="C39" s="1"/>
      <c r="D39" s="1"/>
      <c r="E39" s="1"/>
      <c r="F39" s="1"/>
      <c r="G39" s="1"/>
      <c r="J39" s="8">
        <v>292</v>
      </c>
      <c r="K39" s="1"/>
      <c r="L39" s="22">
        <f t="shared" si="4"/>
        <v>15.3</v>
      </c>
      <c r="M39" s="1">
        <f t="shared" si="5"/>
        <v>15.25</v>
      </c>
      <c r="N39" s="1">
        <f t="shared" si="6"/>
        <v>0.05000000000000071</v>
      </c>
      <c r="O39" s="1"/>
      <c r="P39" s="1">
        <f t="shared" si="7"/>
        <v>141</v>
      </c>
      <c r="Q39" s="1">
        <f t="shared" si="8"/>
        <v>142</v>
      </c>
      <c r="R39" s="1">
        <f t="shared" si="2"/>
        <v>-1</v>
      </c>
      <c r="U39">
        <f t="shared" si="9"/>
        <v>14.1</v>
      </c>
      <c r="V39">
        <f t="shared" si="3"/>
        <v>14.2</v>
      </c>
    </row>
    <row r="40" spans="1:22" ht="12.75">
      <c r="A40" s="3"/>
      <c r="B40" s="1"/>
      <c r="C40" s="1"/>
      <c r="D40" s="1"/>
      <c r="E40" s="1"/>
      <c r="F40" s="1"/>
      <c r="G40" s="1"/>
      <c r="J40" s="8">
        <v>314</v>
      </c>
      <c r="K40" s="1"/>
      <c r="L40" s="22">
        <f t="shared" si="4"/>
        <v>18.1</v>
      </c>
      <c r="M40" s="1">
        <f t="shared" si="5"/>
        <v>18.55</v>
      </c>
      <c r="N40" s="1">
        <f t="shared" si="6"/>
        <v>-0.4499999999999993</v>
      </c>
      <c r="O40" s="1"/>
      <c r="P40" s="1">
        <f t="shared" si="7"/>
        <v>198</v>
      </c>
      <c r="Q40" s="1">
        <f t="shared" si="8"/>
        <v>200</v>
      </c>
      <c r="R40" s="1">
        <f t="shared" si="2"/>
        <v>-2</v>
      </c>
      <c r="U40">
        <f t="shared" si="9"/>
        <v>19.8</v>
      </c>
      <c r="V40">
        <f t="shared" si="3"/>
        <v>20</v>
      </c>
    </row>
    <row r="41" spans="1:22" ht="12.75">
      <c r="A41" s="3"/>
      <c r="B41" s="1"/>
      <c r="C41" s="1"/>
      <c r="D41" s="1"/>
      <c r="E41" s="1"/>
      <c r="F41" s="1"/>
      <c r="G41" s="1"/>
      <c r="J41" s="8">
        <v>346</v>
      </c>
      <c r="K41" s="1"/>
      <c r="L41" s="22">
        <f t="shared" si="4"/>
        <v>20.5</v>
      </c>
      <c r="M41" s="1">
        <f t="shared" si="5"/>
        <v>20.700000000000003</v>
      </c>
      <c r="N41" s="1">
        <f t="shared" si="6"/>
        <v>-0.20000000000000284</v>
      </c>
      <c r="O41" s="1"/>
      <c r="P41" s="1">
        <f t="shared" si="7"/>
        <v>213</v>
      </c>
      <c r="Q41" s="1">
        <f t="shared" si="8"/>
        <v>215</v>
      </c>
      <c r="R41" s="1">
        <f t="shared" si="2"/>
        <v>-2</v>
      </c>
      <c r="U41">
        <f t="shared" si="9"/>
        <v>21.3</v>
      </c>
      <c r="V41">
        <f t="shared" si="3"/>
        <v>21.5</v>
      </c>
    </row>
    <row r="42" spans="1:22" ht="12.75">
      <c r="A42" s="3"/>
      <c r="B42" s="1"/>
      <c r="C42" s="1"/>
      <c r="D42" s="1"/>
      <c r="E42" s="1"/>
      <c r="F42" s="1"/>
      <c r="G42" s="1"/>
      <c r="J42" s="8">
        <v>392</v>
      </c>
      <c r="K42" s="8"/>
      <c r="L42" s="22">
        <f t="shared" si="4"/>
        <v>19.009999999999998</v>
      </c>
      <c r="M42" s="1">
        <f t="shared" si="5"/>
        <v>18.8</v>
      </c>
      <c r="N42" s="1">
        <f t="shared" si="6"/>
        <v>0.2099999999999973</v>
      </c>
      <c r="O42" s="1"/>
      <c r="P42" s="1">
        <f t="shared" si="7"/>
        <v>207</v>
      </c>
      <c r="Q42" s="1">
        <f t="shared" si="8"/>
        <v>208</v>
      </c>
      <c r="R42" s="1">
        <f t="shared" si="2"/>
        <v>-1</v>
      </c>
      <c r="U42">
        <f t="shared" si="9"/>
        <v>20.7</v>
      </c>
      <c r="V42">
        <f t="shared" si="3"/>
        <v>20.8</v>
      </c>
    </row>
    <row r="43" spans="1:22" ht="12.75">
      <c r="A43" s="3"/>
      <c r="B43" s="1"/>
      <c r="C43" s="1"/>
      <c r="D43" s="1"/>
      <c r="E43" s="1"/>
      <c r="F43" s="1"/>
      <c r="G43" s="1"/>
      <c r="J43" s="8">
        <v>395</v>
      </c>
      <c r="K43" s="8"/>
      <c r="L43" s="22">
        <f t="shared" si="4"/>
        <v>21.4</v>
      </c>
      <c r="M43" s="1">
        <f t="shared" si="5"/>
        <v>21.55</v>
      </c>
      <c r="N43" s="1">
        <f t="shared" si="6"/>
        <v>-0.15000000000000213</v>
      </c>
      <c r="O43" s="1"/>
      <c r="P43" s="1">
        <f t="shared" si="7"/>
        <v>279</v>
      </c>
      <c r="Q43" s="1">
        <f t="shared" si="8"/>
        <v>279</v>
      </c>
      <c r="R43" s="1">
        <f t="shared" si="2"/>
        <v>0</v>
      </c>
      <c r="U43">
        <f t="shared" si="9"/>
        <v>27.9</v>
      </c>
      <c r="V43">
        <f t="shared" si="3"/>
        <v>27.9</v>
      </c>
    </row>
    <row r="44" spans="1:22" ht="12.75">
      <c r="A44" s="3"/>
      <c r="B44" s="1"/>
      <c r="C44" s="1"/>
      <c r="D44" s="1"/>
      <c r="E44" s="1"/>
      <c r="F44" s="1"/>
      <c r="G44" s="1"/>
      <c r="J44" s="8">
        <v>412</v>
      </c>
      <c r="K44" s="8"/>
      <c r="L44" s="22">
        <f t="shared" si="4"/>
        <v>21.5</v>
      </c>
      <c r="M44" s="1">
        <f t="shared" si="5"/>
        <v>22.5</v>
      </c>
      <c r="N44" s="1">
        <f t="shared" si="6"/>
        <v>-1</v>
      </c>
      <c r="O44" s="1"/>
      <c r="P44" s="1">
        <f t="shared" si="7"/>
        <v>252</v>
      </c>
      <c r="Q44" s="1">
        <f t="shared" si="8"/>
        <v>252</v>
      </c>
      <c r="R44" s="1">
        <f t="shared" si="2"/>
        <v>0</v>
      </c>
      <c r="U44">
        <f t="shared" si="9"/>
        <v>25.2</v>
      </c>
      <c r="V44">
        <f t="shared" si="3"/>
        <v>25.2</v>
      </c>
    </row>
    <row r="45" spans="1:22" ht="12.75">
      <c r="A45" s="3"/>
      <c r="B45" s="1"/>
      <c r="C45" s="1"/>
      <c r="D45" s="1"/>
      <c r="E45" s="1"/>
      <c r="F45" s="1"/>
      <c r="G45" s="1"/>
      <c r="J45" s="8">
        <v>417</v>
      </c>
      <c r="K45" s="8"/>
      <c r="L45" s="22">
        <f t="shared" si="4"/>
        <v>22.1</v>
      </c>
      <c r="M45" s="1">
        <f t="shared" si="5"/>
        <v>22.6</v>
      </c>
      <c r="N45" s="1">
        <f t="shared" si="6"/>
        <v>-0.5</v>
      </c>
      <c r="O45" s="1"/>
      <c r="P45" s="1">
        <f t="shared" si="7"/>
        <v>223</v>
      </c>
      <c r="Q45" s="1">
        <f t="shared" si="8"/>
        <v>224</v>
      </c>
      <c r="R45" s="1">
        <f t="shared" si="2"/>
        <v>-1</v>
      </c>
      <c r="U45">
        <f t="shared" si="9"/>
        <v>22.3</v>
      </c>
      <c r="V45">
        <f t="shared" si="3"/>
        <v>22.4</v>
      </c>
    </row>
    <row r="46" spans="1:22" ht="12.75">
      <c r="A46" s="3"/>
      <c r="B46" s="1"/>
      <c r="C46" s="1"/>
      <c r="D46" s="1"/>
      <c r="E46" s="1"/>
      <c r="F46" s="1"/>
      <c r="G46" s="1"/>
      <c r="J46" s="8">
        <v>475</v>
      </c>
      <c r="K46" s="8"/>
      <c r="L46" s="22">
        <f t="shared" si="4"/>
        <v>17.848</v>
      </c>
      <c r="M46" s="1">
        <f t="shared" si="5"/>
        <v>20.299999999999997</v>
      </c>
      <c r="N46" s="1">
        <f t="shared" si="6"/>
        <v>-2.451999999999998</v>
      </c>
      <c r="O46" s="1"/>
      <c r="P46" s="1">
        <f t="shared" si="7"/>
        <v>170</v>
      </c>
      <c r="Q46" s="1">
        <f t="shared" si="8"/>
        <v>172</v>
      </c>
      <c r="R46" s="1">
        <f t="shared" si="2"/>
        <v>-2</v>
      </c>
      <c r="U46">
        <f t="shared" si="9"/>
        <v>17</v>
      </c>
      <c r="V46">
        <f t="shared" si="3"/>
        <v>17.2</v>
      </c>
    </row>
    <row r="47" spans="1:22" ht="12.75">
      <c r="A47" s="1"/>
      <c r="B47" s="8"/>
      <c r="C47" s="1"/>
      <c r="D47" s="2"/>
      <c r="E47" s="2"/>
      <c r="F47" s="2"/>
      <c r="G47" s="1"/>
      <c r="J47" s="8">
        <v>484</v>
      </c>
      <c r="K47" s="8"/>
      <c r="L47" s="22">
        <f t="shared" si="4"/>
        <v>23.2</v>
      </c>
      <c r="M47" s="1">
        <f t="shared" si="5"/>
        <v>23</v>
      </c>
      <c r="N47" s="1">
        <f t="shared" si="6"/>
        <v>0.1999999999999993</v>
      </c>
      <c r="O47" s="1"/>
      <c r="P47" s="1">
        <f t="shared" si="7"/>
        <v>234</v>
      </c>
      <c r="Q47" s="1">
        <f t="shared" si="8"/>
        <v>234</v>
      </c>
      <c r="R47" s="1">
        <f t="shared" si="2"/>
        <v>0</v>
      </c>
      <c r="U47">
        <f t="shared" si="9"/>
        <v>23.4</v>
      </c>
      <c r="V47">
        <f t="shared" si="3"/>
        <v>23.4</v>
      </c>
    </row>
    <row r="48" spans="1:22" ht="12.75">
      <c r="A48" s="1"/>
      <c r="B48" s="8"/>
      <c r="C48" s="1"/>
      <c r="D48" s="2"/>
      <c r="E48" s="2"/>
      <c r="F48" s="2"/>
      <c r="G48" s="1"/>
      <c r="J48" s="8">
        <v>504</v>
      </c>
      <c r="K48" s="8"/>
      <c r="L48" s="22">
        <f t="shared" si="4"/>
        <v>14.8</v>
      </c>
      <c r="M48" s="1">
        <f t="shared" si="5"/>
        <v>14.1</v>
      </c>
      <c r="N48" s="1">
        <f t="shared" si="6"/>
        <v>0.7000000000000011</v>
      </c>
      <c r="O48" s="1"/>
      <c r="P48" s="1">
        <f t="shared" si="7"/>
        <v>104</v>
      </c>
      <c r="Q48" s="1">
        <f t="shared" si="8"/>
        <v>104</v>
      </c>
      <c r="R48" s="1">
        <f t="shared" si="2"/>
        <v>0</v>
      </c>
      <c r="U48">
        <f t="shared" si="9"/>
        <v>10.4</v>
      </c>
      <c r="V48">
        <f t="shared" si="3"/>
        <v>10.4</v>
      </c>
    </row>
    <row r="49" spans="1:22" ht="12.75">
      <c r="A49" s="1"/>
      <c r="B49" s="8"/>
      <c r="C49" s="1"/>
      <c r="D49" s="2"/>
      <c r="E49" s="2"/>
      <c r="F49" s="2"/>
      <c r="G49" s="1"/>
      <c r="J49" s="8">
        <v>520</v>
      </c>
      <c r="K49" s="8"/>
      <c r="L49" s="22">
        <f t="shared" si="4"/>
        <v>24.5</v>
      </c>
      <c r="M49" s="1">
        <f t="shared" si="5"/>
        <v>24.4</v>
      </c>
      <c r="N49" s="1">
        <f t="shared" si="6"/>
        <v>0.10000000000000142</v>
      </c>
      <c r="O49" s="1"/>
      <c r="P49" s="1">
        <f t="shared" si="7"/>
        <v>314</v>
      </c>
      <c r="Q49" s="1">
        <f t="shared" si="8"/>
        <v>314</v>
      </c>
      <c r="R49" s="1">
        <f t="shared" si="2"/>
        <v>0</v>
      </c>
      <c r="U49">
        <f t="shared" si="9"/>
        <v>31.4</v>
      </c>
      <c r="V49">
        <f t="shared" si="3"/>
        <v>31.4</v>
      </c>
    </row>
    <row r="50" spans="1:18" ht="12.75">
      <c r="A50" s="1"/>
      <c r="B50" s="8"/>
      <c r="C50" s="1"/>
      <c r="D50" s="2"/>
      <c r="E50" s="2"/>
      <c r="F50" s="2"/>
      <c r="G50" s="1"/>
      <c r="J50" s="1"/>
      <c r="K50" s="1"/>
      <c r="L50" s="8"/>
      <c r="M50" s="1" t="s">
        <v>71</v>
      </c>
      <c r="N50" s="1">
        <f>STDEVP(N28:N49)</f>
        <v>0.7147031314578817</v>
      </c>
      <c r="O50" s="1"/>
      <c r="P50" s="1"/>
      <c r="Q50" s="1" t="s">
        <v>71</v>
      </c>
      <c r="R50" s="1">
        <f>STDEVP(R28:R49)</f>
        <v>1.2264306875665492</v>
      </c>
    </row>
    <row r="51" spans="1:18" ht="12.75">
      <c r="A51" s="1"/>
      <c r="B51" s="8"/>
      <c r="C51" s="1"/>
      <c r="D51" s="2"/>
      <c r="E51" s="2"/>
      <c r="F51" s="2"/>
      <c r="G51" s="1"/>
      <c r="J51" s="1"/>
      <c r="K51" s="1"/>
      <c r="L51" s="8"/>
      <c r="M51" s="1" t="s">
        <v>72</v>
      </c>
      <c r="N51" s="1">
        <f>AVERAGE(N28:N49)</f>
        <v>-0.20695454545454536</v>
      </c>
      <c r="O51" s="1"/>
      <c r="P51" s="1"/>
      <c r="Q51" s="1" t="s">
        <v>72</v>
      </c>
      <c r="R51" s="1">
        <f>AVERAGE(R28:R49)</f>
        <v>-0.36363636363636365</v>
      </c>
    </row>
    <row r="52" spans="1:18" ht="12.75">
      <c r="A52" s="1"/>
      <c r="B52" s="8"/>
      <c r="C52" s="1"/>
      <c r="D52" s="2"/>
      <c r="E52" s="2"/>
      <c r="F52" s="2"/>
      <c r="G52" s="1"/>
      <c r="J52" s="1"/>
      <c r="K52" s="1"/>
      <c r="L52" s="8"/>
      <c r="M52" s="1" t="s">
        <v>73</v>
      </c>
      <c r="N52" s="1">
        <f>N50/SQRT(30)</f>
        <v>0.13048634233968728</v>
      </c>
      <c r="O52" s="1"/>
      <c r="P52" s="1"/>
      <c r="Q52" s="1" t="s">
        <v>73</v>
      </c>
      <c r="R52" s="1">
        <f>R50/SQRT(30)</f>
        <v>0.22391458426558988</v>
      </c>
    </row>
    <row r="53" spans="1:18" ht="12.75">
      <c r="A53" s="1"/>
      <c r="B53" s="8"/>
      <c r="C53" s="1"/>
      <c r="D53" s="2"/>
      <c r="E53" s="2"/>
      <c r="F53" s="2"/>
      <c r="G53" s="1"/>
      <c r="J53" s="1"/>
      <c r="K53" s="1"/>
      <c r="L53" s="8"/>
      <c r="M53" s="1" t="s">
        <v>74</v>
      </c>
      <c r="N53" s="1">
        <f>N51-2*N52</f>
        <v>-0.4679272301339199</v>
      </c>
      <c r="O53" s="1"/>
      <c r="P53" s="1"/>
      <c r="Q53" s="1" t="s">
        <v>74</v>
      </c>
      <c r="R53" s="1">
        <f>R51-2*R52</f>
        <v>-0.8114655321675435</v>
      </c>
    </row>
    <row r="54" spans="1:18" ht="12.75">
      <c r="A54" s="1"/>
      <c r="B54" s="8"/>
      <c r="C54" s="1"/>
      <c r="D54" s="2"/>
      <c r="E54" s="2"/>
      <c r="F54" s="2"/>
      <c r="G54" s="1"/>
      <c r="J54" s="1"/>
      <c r="K54" s="1"/>
      <c r="L54" s="8"/>
      <c r="M54" s="1" t="s">
        <v>75</v>
      </c>
      <c r="N54" s="1">
        <f>N51+2*N52</f>
        <v>0.054018139224829204</v>
      </c>
      <c r="O54" s="1"/>
      <c r="P54" s="1"/>
      <c r="Q54" s="1" t="s">
        <v>75</v>
      </c>
      <c r="R54" s="1">
        <f>R51+2*R52</f>
        <v>0.08419280489481612</v>
      </c>
    </row>
    <row r="55" spans="1:18" ht="12.75">
      <c r="A55" s="1"/>
      <c r="B55" s="8"/>
      <c r="C55" s="1"/>
      <c r="D55" s="2"/>
      <c r="E55" s="2"/>
      <c r="F55" s="2"/>
      <c r="G55" s="1"/>
      <c r="J55" s="1"/>
      <c r="K55" s="1"/>
      <c r="L55" s="8"/>
      <c r="M55" s="1" t="s">
        <v>76</v>
      </c>
      <c r="N55" s="1">
        <f>TTEST(L28:L49,M28:M49,2,1)</f>
        <v>0.19876933784192785</v>
      </c>
      <c r="O55" s="1"/>
      <c r="P55" s="1"/>
      <c r="Q55" s="1" t="s">
        <v>76</v>
      </c>
      <c r="R55" s="1">
        <f>TTEST(P28:P49,Q28:Q49,2,1)</f>
        <v>0.18864789826999573</v>
      </c>
    </row>
    <row r="56" spans="13:18" ht="12.75">
      <c r="M56" s="5" t="s">
        <v>91</v>
      </c>
      <c r="N56" s="31">
        <f>MIN(N28:N49)</f>
        <v>-2.451999999999998</v>
      </c>
      <c r="Q56" s="5" t="s">
        <v>91</v>
      </c>
      <c r="R56" s="31">
        <f>MIN(R28:R49)</f>
        <v>-2</v>
      </c>
    </row>
    <row r="57" spans="13:18" ht="12.75">
      <c r="M57" s="5" t="s">
        <v>92</v>
      </c>
      <c r="N57" s="31">
        <f>MAX(N28:N49)</f>
        <v>1.6999999999999993</v>
      </c>
      <c r="Q57" s="5" t="s">
        <v>92</v>
      </c>
      <c r="R57" s="31">
        <f>MAX(R28:R49)</f>
        <v>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56"/>
  <sheetViews>
    <sheetView workbookViewId="0" topLeftCell="L1">
      <pane ySplit="2" topLeftCell="BM3" activePane="bottomLeft" state="frozen"/>
      <selection pane="topLeft" activeCell="B1" sqref="B1"/>
      <selection pane="bottomLeft" activeCell="AM36" sqref="AM36"/>
    </sheetView>
  </sheetViews>
  <sheetFormatPr defaultColWidth="9.140625" defaultRowHeight="12.75"/>
  <cols>
    <col min="1" max="11" width="5.140625" style="0" customWidth="1"/>
    <col min="12" max="12" width="6.00390625" style="0" customWidth="1"/>
    <col min="13" max="23" width="6.28125" style="0" customWidth="1"/>
    <col min="25" max="35" width="5.421875" style="0" customWidth="1"/>
    <col min="37" max="47" width="6.00390625" style="0" customWidth="1"/>
  </cols>
  <sheetData>
    <row r="1" spans="1:37" ht="12.75">
      <c r="A1" s="5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M1" s="5" t="s">
        <v>88</v>
      </c>
      <c r="N1" s="5"/>
      <c r="O1" s="5"/>
      <c r="P1" s="5"/>
      <c r="Q1" s="5"/>
      <c r="R1" s="5"/>
      <c r="S1" s="5"/>
      <c r="T1" s="5"/>
      <c r="U1" s="5"/>
      <c r="V1" s="5"/>
      <c r="W1" s="5"/>
      <c r="Y1" s="5" t="s">
        <v>89</v>
      </c>
      <c r="Z1" s="5"/>
      <c r="AA1" s="5"/>
      <c r="AB1" s="5"/>
      <c r="AC1" s="5"/>
      <c r="AD1" s="5"/>
      <c r="AE1" s="5"/>
      <c r="AF1" s="5"/>
      <c r="AG1" s="5"/>
      <c r="AH1" s="5"/>
      <c r="AI1" s="5"/>
      <c r="AK1" t="s">
        <v>89</v>
      </c>
    </row>
    <row r="2" spans="1:47" ht="12.75">
      <c r="A2" s="5" t="s">
        <v>0</v>
      </c>
      <c r="B2" s="5" t="s">
        <v>49</v>
      </c>
      <c r="C2" s="5" t="s">
        <v>11</v>
      </c>
      <c r="D2" s="5" t="s">
        <v>12</v>
      </c>
      <c r="E2" s="5" t="s">
        <v>16</v>
      </c>
      <c r="F2" s="5" t="s">
        <v>13</v>
      </c>
      <c r="G2" s="5" t="s">
        <v>15</v>
      </c>
      <c r="H2" s="5" t="s">
        <v>43</v>
      </c>
      <c r="I2" s="5" t="s">
        <v>85</v>
      </c>
      <c r="J2" s="5" t="s">
        <v>86</v>
      </c>
      <c r="K2" s="5" t="s">
        <v>84</v>
      </c>
      <c r="M2" s="5" t="s">
        <v>0</v>
      </c>
      <c r="N2" s="5" t="s">
        <v>49</v>
      </c>
      <c r="O2" s="5" t="s">
        <v>11</v>
      </c>
      <c r="P2" s="5" t="s">
        <v>12</v>
      </c>
      <c r="Q2" s="5" t="s">
        <v>16</v>
      </c>
      <c r="R2" s="5" t="s">
        <v>13</v>
      </c>
      <c r="S2" s="5" t="s">
        <v>15</v>
      </c>
      <c r="T2" s="5" t="s">
        <v>43</v>
      </c>
      <c r="U2" s="5" t="s">
        <v>85</v>
      </c>
      <c r="V2" s="5" t="s">
        <v>86</v>
      </c>
      <c r="W2" s="5" t="s">
        <v>84</v>
      </c>
      <c r="Y2" s="5" t="s">
        <v>0</v>
      </c>
      <c r="Z2" s="5" t="s">
        <v>49</v>
      </c>
      <c r="AA2" s="5" t="s">
        <v>11</v>
      </c>
      <c r="AB2" s="5" t="s">
        <v>12</v>
      </c>
      <c r="AC2" s="5" t="s">
        <v>16</v>
      </c>
      <c r="AD2" s="5" t="s">
        <v>13</v>
      </c>
      <c r="AE2" s="5" t="s">
        <v>15</v>
      </c>
      <c r="AF2" s="5" t="s">
        <v>43</v>
      </c>
      <c r="AG2" s="5" t="s">
        <v>85</v>
      </c>
      <c r="AH2" s="5" t="s">
        <v>86</v>
      </c>
      <c r="AI2" s="5" t="s">
        <v>84</v>
      </c>
      <c r="AK2" t="s">
        <v>0</v>
      </c>
      <c r="AL2" t="s">
        <v>49</v>
      </c>
      <c r="AM2" t="s">
        <v>11</v>
      </c>
      <c r="AN2" t="s">
        <v>12</v>
      </c>
      <c r="AO2" t="s">
        <v>16</v>
      </c>
      <c r="AP2" t="s">
        <v>13</v>
      </c>
      <c r="AQ2" t="s">
        <v>15</v>
      </c>
      <c r="AR2" t="s">
        <v>43</v>
      </c>
      <c r="AS2" t="s">
        <v>85</v>
      </c>
      <c r="AT2" t="s">
        <v>86</v>
      </c>
      <c r="AU2" t="s">
        <v>84</v>
      </c>
    </row>
    <row r="3" spans="1:47" ht="12.75">
      <c r="A3" s="5">
        <v>155</v>
      </c>
      <c r="B3">
        <v>255</v>
      </c>
      <c r="C3">
        <v>1</v>
      </c>
      <c r="D3">
        <v>1</v>
      </c>
      <c r="E3">
        <v>18.3</v>
      </c>
      <c r="F3">
        <v>-1.1</v>
      </c>
      <c r="H3">
        <v>19.4</v>
      </c>
      <c r="I3">
        <v>18</v>
      </c>
      <c r="J3" t="e">
        <f>NA()</f>
        <v>#N/A</v>
      </c>
      <c r="K3">
        <v>11</v>
      </c>
      <c r="M3">
        <v>10</v>
      </c>
      <c r="N3">
        <v>53</v>
      </c>
      <c r="O3">
        <v>7.5</v>
      </c>
      <c r="P3">
        <v>15</v>
      </c>
      <c r="Q3">
        <v>10.6</v>
      </c>
      <c r="R3">
        <v>-1.5</v>
      </c>
      <c r="T3">
        <v>6.05</v>
      </c>
      <c r="U3">
        <v>0</v>
      </c>
      <c r="V3">
        <v>-0.15</v>
      </c>
      <c r="W3">
        <v>11</v>
      </c>
      <c r="Y3">
        <v>472</v>
      </c>
      <c r="Z3">
        <v>150</v>
      </c>
      <c r="AA3">
        <v>1</v>
      </c>
      <c r="AB3">
        <v>1</v>
      </c>
      <c r="AC3">
        <v>14</v>
      </c>
      <c r="AD3">
        <v>-3.1</v>
      </c>
      <c r="AF3">
        <v>17.1</v>
      </c>
      <c r="AG3">
        <v>7</v>
      </c>
      <c r="AH3">
        <v>0.6000000000000014</v>
      </c>
      <c r="AI3">
        <v>11</v>
      </c>
      <c r="AK3">
        <v>89</v>
      </c>
      <c r="AL3">
        <v>255</v>
      </c>
      <c r="AM3">
        <v>1</v>
      </c>
      <c r="AN3">
        <v>1</v>
      </c>
      <c r="AO3">
        <v>21.5</v>
      </c>
      <c r="AP3">
        <v>1.6</v>
      </c>
      <c r="AQ3">
        <v>1.3</v>
      </c>
      <c r="AR3">
        <v>21.2</v>
      </c>
      <c r="AS3">
        <v>16</v>
      </c>
      <c r="AT3">
        <v>1.5</v>
      </c>
      <c r="AU3">
        <v>11</v>
      </c>
    </row>
    <row r="4" spans="13:47" ht="12.75">
      <c r="M4">
        <v>210</v>
      </c>
      <c r="N4">
        <v>30</v>
      </c>
      <c r="O4">
        <v>5</v>
      </c>
      <c r="P4">
        <v>20</v>
      </c>
      <c r="Q4">
        <v>3.5</v>
      </c>
      <c r="R4">
        <v>-7</v>
      </c>
      <c r="T4">
        <v>2.625</v>
      </c>
      <c r="U4">
        <v>0</v>
      </c>
      <c r="V4">
        <v>-0.07500000000000018</v>
      </c>
      <c r="W4">
        <v>11</v>
      </c>
      <c r="Y4">
        <v>118</v>
      </c>
      <c r="Z4">
        <v>124</v>
      </c>
      <c r="AA4">
        <v>1</v>
      </c>
      <c r="AB4">
        <v>1</v>
      </c>
      <c r="AC4">
        <v>16</v>
      </c>
      <c r="AD4">
        <v>-1</v>
      </c>
      <c r="AF4">
        <v>17</v>
      </c>
      <c r="AG4">
        <v>7</v>
      </c>
      <c r="AH4">
        <v>1.3</v>
      </c>
      <c r="AI4">
        <v>11</v>
      </c>
      <c r="AK4">
        <v>327</v>
      </c>
      <c r="AL4">
        <v>157</v>
      </c>
      <c r="AM4">
        <v>1</v>
      </c>
      <c r="AN4">
        <v>1</v>
      </c>
      <c r="AO4">
        <v>12.8</v>
      </c>
      <c r="AP4">
        <v>-0.75</v>
      </c>
      <c r="AQ4">
        <v>1.3</v>
      </c>
      <c r="AR4">
        <v>14.85</v>
      </c>
      <c r="AS4">
        <v>10</v>
      </c>
      <c r="AU4">
        <v>11</v>
      </c>
    </row>
    <row r="5" spans="13:47" ht="12.75">
      <c r="M5">
        <v>293</v>
      </c>
      <c r="N5">
        <v>86</v>
      </c>
      <c r="O5">
        <v>10</v>
      </c>
      <c r="P5">
        <v>20</v>
      </c>
      <c r="Q5">
        <v>12.2</v>
      </c>
      <c r="R5">
        <v>-2.3</v>
      </c>
      <c r="T5">
        <v>7.25</v>
      </c>
      <c r="U5">
        <v>10</v>
      </c>
      <c r="V5">
        <v>0.15</v>
      </c>
      <c r="W5">
        <v>11</v>
      </c>
      <c r="Y5">
        <v>25</v>
      </c>
      <c r="Z5">
        <v>143</v>
      </c>
      <c r="AA5">
        <v>1</v>
      </c>
      <c r="AB5">
        <v>1</v>
      </c>
      <c r="AC5">
        <v>15</v>
      </c>
      <c r="AD5">
        <v>-2.9</v>
      </c>
      <c r="AF5">
        <v>17.9</v>
      </c>
      <c r="AG5">
        <v>3</v>
      </c>
      <c r="AH5">
        <v>1.8</v>
      </c>
      <c r="AI5">
        <v>11</v>
      </c>
      <c r="AK5">
        <v>174</v>
      </c>
      <c r="AL5">
        <v>68</v>
      </c>
      <c r="AM5">
        <v>10</v>
      </c>
      <c r="AN5">
        <v>20</v>
      </c>
      <c r="AO5">
        <v>23.5</v>
      </c>
      <c r="AP5">
        <v>-1.1</v>
      </c>
      <c r="AR5">
        <v>12.3</v>
      </c>
      <c r="AS5">
        <v>3</v>
      </c>
      <c r="AU5">
        <v>11</v>
      </c>
    </row>
    <row r="6" spans="13:47" ht="12.75">
      <c r="M6">
        <v>110</v>
      </c>
      <c r="N6">
        <v>73</v>
      </c>
      <c r="O6">
        <v>1</v>
      </c>
      <c r="P6">
        <v>1</v>
      </c>
      <c r="Q6">
        <v>7.2</v>
      </c>
      <c r="R6">
        <v>-0.6</v>
      </c>
      <c r="T6">
        <v>7.8</v>
      </c>
      <c r="U6">
        <v>3</v>
      </c>
      <c r="V6">
        <v>0.2</v>
      </c>
      <c r="W6">
        <v>11</v>
      </c>
      <c r="Y6">
        <v>427</v>
      </c>
      <c r="Z6">
        <v>289</v>
      </c>
      <c r="AA6">
        <v>1</v>
      </c>
      <c r="AB6">
        <v>1</v>
      </c>
      <c r="AC6">
        <v>18.4</v>
      </c>
      <c r="AD6">
        <v>-3.2</v>
      </c>
      <c r="AF6">
        <v>21.6</v>
      </c>
      <c r="AG6">
        <v>28</v>
      </c>
      <c r="AH6">
        <v>1.9</v>
      </c>
      <c r="AI6">
        <v>11</v>
      </c>
      <c r="AK6">
        <v>173</v>
      </c>
      <c r="AL6">
        <v>84</v>
      </c>
      <c r="AM6">
        <v>13.7</v>
      </c>
      <c r="AN6">
        <v>15</v>
      </c>
      <c r="AO6">
        <v>13</v>
      </c>
      <c r="AP6">
        <v>-1.7</v>
      </c>
      <c r="AR6">
        <v>13.426</v>
      </c>
      <c r="AS6">
        <v>3</v>
      </c>
      <c r="AU6">
        <v>11</v>
      </c>
    </row>
    <row r="7" spans="13:47" ht="12.75">
      <c r="M7">
        <v>193</v>
      </c>
      <c r="N7">
        <v>267</v>
      </c>
      <c r="O7">
        <v>1</v>
      </c>
      <c r="P7">
        <v>1</v>
      </c>
      <c r="Q7">
        <v>16.2</v>
      </c>
      <c r="R7">
        <v>-1.25</v>
      </c>
      <c r="S7">
        <v>1.3</v>
      </c>
      <c r="T7">
        <v>18.75</v>
      </c>
      <c r="U7">
        <v>14</v>
      </c>
      <c r="V7">
        <v>0.5500000000000007</v>
      </c>
      <c r="W7">
        <v>11</v>
      </c>
      <c r="Y7">
        <v>201</v>
      </c>
      <c r="Z7">
        <v>227</v>
      </c>
      <c r="AA7">
        <v>1</v>
      </c>
      <c r="AB7">
        <v>1</v>
      </c>
      <c r="AC7">
        <v>17.5</v>
      </c>
      <c r="AD7">
        <v>-2.4</v>
      </c>
      <c r="AF7">
        <v>19.9</v>
      </c>
      <c r="AG7">
        <v>7</v>
      </c>
      <c r="AH7">
        <v>2.1</v>
      </c>
      <c r="AI7">
        <v>11</v>
      </c>
      <c r="AK7">
        <v>101</v>
      </c>
      <c r="AL7">
        <v>118</v>
      </c>
      <c r="AM7">
        <v>1</v>
      </c>
      <c r="AN7">
        <v>1</v>
      </c>
      <c r="AO7">
        <v>13</v>
      </c>
      <c r="AP7">
        <v>-2.5</v>
      </c>
      <c r="AR7">
        <v>15.5</v>
      </c>
      <c r="AS7">
        <v>6</v>
      </c>
      <c r="AU7">
        <v>11</v>
      </c>
    </row>
    <row r="8" spans="13:47" ht="12.75">
      <c r="M8">
        <v>233</v>
      </c>
      <c r="N8">
        <v>198</v>
      </c>
      <c r="O8">
        <v>1</v>
      </c>
      <c r="P8">
        <v>1</v>
      </c>
      <c r="Q8">
        <v>14.5</v>
      </c>
      <c r="R8">
        <v>-1.75</v>
      </c>
      <c r="T8">
        <v>16.25</v>
      </c>
      <c r="U8">
        <v>22</v>
      </c>
      <c r="V8">
        <v>0.5500000000000007</v>
      </c>
      <c r="W8">
        <v>11</v>
      </c>
      <c r="Y8">
        <v>276</v>
      </c>
      <c r="Z8">
        <v>354</v>
      </c>
      <c r="AA8">
        <v>1</v>
      </c>
      <c r="AB8">
        <v>1</v>
      </c>
      <c r="AC8">
        <v>23.2</v>
      </c>
      <c r="AD8">
        <v>-0.25</v>
      </c>
      <c r="AF8">
        <v>23.45</v>
      </c>
      <c r="AG8">
        <v>39</v>
      </c>
      <c r="AH8">
        <v>2.25</v>
      </c>
      <c r="AI8">
        <v>11</v>
      </c>
      <c r="AK8">
        <v>98</v>
      </c>
      <c r="AL8">
        <v>124</v>
      </c>
      <c r="AM8">
        <v>1</v>
      </c>
      <c r="AN8">
        <v>1</v>
      </c>
      <c r="AO8">
        <v>11.5</v>
      </c>
      <c r="AP8">
        <v>-1.1</v>
      </c>
      <c r="AR8">
        <v>12.6</v>
      </c>
      <c r="AS8">
        <v>4</v>
      </c>
      <c r="AU8">
        <v>11</v>
      </c>
    </row>
    <row r="9" spans="13:47" ht="12.75">
      <c r="M9">
        <v>62</v>
      </c>
      <c r="N9">
        <v>218</v>
      </c>
      <c r="O9">
        <v>1</v>
      </c>
      <c r="P9">
        <v>1</v>
      </c>
      <c r="Q9">
        <v>21.3</v>
      </c>
      <c r="R9">
        <v>-0.7</v>
      </c>
      <c r="T9">
        <v>22</v>
      </c>
      <c r="U9">
        <v>11</v>
      </c>
      <c r="V9">
        <v>0.6000000000000014</v>
      </c>
      <c r="W9">
        <v>11</v>
      </c>
      <c r="Y9">
        <v>240</v>
      </c>
      <c r="Z9">
        <v>245</v>
      </c>
      <c r="AA9">
        <v>1</v>
      </c>
      <c r="AB9">
        <v>1</v>
      </c>
      <c r="AC9">
        <v>22.2</v>
      </c>
      <c r="AD9">
        <v>-0.6</v>
      </c>
      <c r="AF9">
        <v>22.8</v>
      </c>
      <c r="AG9">
        <v>15</v>
      </c>
      <c r="AH9">
        <v>2.6</v>
      </c>
      <c r="AI9">
        <v>11</v>
      </c>
      <c r="AK9">
        <v>272</v>
      </c>
      <c r="AL9">
        <v>90</v>
      </c>
      <c r="AM9">
        <v>1</v>
      </c>
      <c r="AN9">
        <v>1</v>
      </c>
      <c r="AO9">
        <v>8.75</v>
      </c>
      <c r="AP9">
        <v>-1.1</v>
      </c>
      <c r="AR9">
        <v>9.85</v>
      </c>
      <c r="AS9">
        <v>5</v>
      </c>
      <c r="AU9">
        <v>11</v>
      </c>
    </row>
    <row r="10" spans="13:47" ht="12.75">
      <c r="M10">
        <v>416</v>
      </c>
      <c r="N10">
        <v>214</v>
      </c>
      <c r="O10">
        <v>1</v>
      </c>
      <c r="P10">
        <v>1</v>
      </c>
      <c r="Q10">
        <v>17.3</v>
      </c>
      <c r="R10">
        <v>-2</v>
      </c>
      <c r="T10">
        <v>19.3</v>
      </c>
      <c r="U10">
        <v>9</v>
      </c>
      <c r="V10">
        <v>0.6999999999999993</v>
      </c>
      <c r="W10">
        <v>11</v>
      </c>
      <c r="Y10">
        <v>520</v>
      </c>
      <c r="Z10">
        <v>314</v>
      </c>
      <c r="AA10">
        <v>1</v>
      </c>
      <c r="AB10">
        <v>1</v>
      </c>
      <c r="AC10">
        <v>23.3</v>
      </c>
      <c r="AD10">
        <v>-1.2</v>
      </c>
      <c r="AF10">
        <v>24.5</v>
      </c>
      <c r="AG10">
        <v>18</v>
      </c>
      <c r="AH10">
        <v>2.8</v>
      </c>
      <c r="AI10">
        <v>11</v>
      </c>
      <c r="AK10">
        <v>278</v>
      </c>
      <c r="AL10">
        <v>75</v>
      </c>
      <c r="AM10">
        <v>1</v>
      </c>
      <c r="AN10">
        <v>1</v>
      </c>
      <c r="AO10">
        <v>9.3</v>
      </c>
      <c r="AP10">
        <v>-1.5</v>
      </c>
      <c r="AR10">
        <v>10.8</v>
      </c>
      <c r="AS10">
        <v>4</v>
      </c>
      <c r="AU10">
        <v>11</v>
      </c>
    </row>
    <row r="11" spans="13:47" ht="12.75">
      <c r="M11">
        <v>39</v>
      </c>
      <c r="N11">
        <v>155</v>
      </c>
      <c r="O11">
        <v>1</v>
      </c>
      <c r="P11">
        <v>1</v>
      </c>
      <c r="Q11">
        <v>13.25</v>
      </c>
      <c r="R11">
        <v>-2.4</v>
      </c>
      <c r="T11">
        <v>15.65</v>
      </c>
      <c r="U11">
        <v>13</v>
      </c>
      <c r="V11">
        <v>0.75</v>
      </c>
      <c r="W11">
        <v>11</v>
      </c>
      <c r="Y11">
        <v>487</v>
      </c>
      <c r="Z11">
        <v>275</v>
      </c>
      <c r="AA11">
        <v>1</v>
      </c>
      <c r="AB11">
        <v>1</v>
      </c>
      <c r="AC11">
        <v>22.8</v>
      </c>
      <c r="AD11">
        <v>-1.6</v>
      </c>
      <c r="AF11">
        <v>24.4</v>
      </c>
      <c r="AG11">
        <v>20</v>
      </c>
      <c r="AH11">
        <v>3.1</v>
      </c>
      <c r="AI11">
        <v>11</v>
      </c>
      <c r="AK11">
        <v>473</v>
      </c>
      <c r="AL11">
        <v>145</v>
      </c>
      <c r="AM11">
        <v>1</v>
      </c>
      <c r="AN11">
        <v>1</v>
      </c>
      <c r="AO11">
        <v>11.5</v>
      </c>
      <c r="AP11">
        <v>-1.7</v>
      </c>
      <c r="AR11">
        <v>13.2</v>
      </c>
      <c r="AS11">
        <v>4</v>
      </c>
      <c r="AU11">
        <v>11</v>
      </c>
    </row>
    <row r="12" spans="13:47" ht="12.75">
      <c r="M12">
        <v>140</v>
      </c>
      <c r="N12">
        <v>245</v>
      </c>
      <c r="O12">
        <v>1</v>
      </c>
      <c r="P12">
        <v>1</v>
      </c>
      <c r="Q12">
        <v>16</v>
      </c>
      <c r="R12">
        <v>-3.3</v>
      </c>
      <c r="T12">
        <v>19.3</v>
      </c>
      <c r="U12">
        <v>10</v>
      </c>
      <c r="V12">
        <v>0.8000000000000007</v>
      </c>
      <c r="W12">
        <v>11</v>
      </c>
      <c r="Y12">
        <v>338</v>
      </c>
      <c r="Z12">
        <v>237</v>
      </c>
      <c r="AA12">
        <v>1</v>
      </c>
      <c r="AB12">
        <v>1</v>
      </c>
      <c r="AC12">
        <v>19</v>
      </c>
      <c r="AD12">
        <v>-1.6</v>
      </c>
      <c r="AE12">
        <v>1.3</v>
      </c>
      <c r="AF12">
        <v>21.9</v>
      </c>
      <c r="AG12">
        <v>10</v>
      </c>
      <c r="AH12">
        <v>4.2</v>
      </c>
      <c r="AI12">
        <v>11</v>
      </c>
      <c r="AK12">
        <v>480</v>
      </c>
      <c r="AL12">
        <v>109</v>
      </c>
      <c r="AM12">
        <v>1</v>
      </c>
      <c r="AN12">
        <v>1</v>
      </c>
      <c r="AO12">
        <v>11.1</v>
      </c>
      <c r="AP12">
        <v>-0.3</v>
      </c>
      <c r="AQ12">
        <v>1.3</v>
      </c>
      <c r="AR12">
        <v>12.7</v>
      </c>
      <c r="AS12">
        <v>11</v>
      </c>
      <c r="AU12">
        <v>11</v>
      </c>
    </row>
    <row r="13" spans="13:47" ht="12.75">
      <c r="M13">
        <v>468</v>
      </c>
      <c r="N13">
        <v>235</v>
      </c>
      <c r="O13">
        <v>1</v>
      </c>
      <c r="P13">
        <v>1</v>
      </c>
      <c r="Q13">
        <v>16.4</v>
      </c>
      <c r="R13">
        <v>-3.3</v>
      </c>
      <c r="T13">
        <v>19.7</v>
      </c>
      <c r="U13">
        <v>17</v>
      </c>
      <c r="V13">
        <v>0.8999999999999986</v>
      </c>
      <c r="W13">
        <v>11</v>
      </c>
      <c r="Y13">
        <v>310</v>
      </c>
      <c r="Z13">
        <v>188</v>
      </c>
      <c r="AA13">
        <v>1</v>
      </c>
      <c r="AB13">
        <v>1</v>
      </c>
      <c r="AC13">
        <v>15.75</v>
      </c>
      <c r="AD13">
        <v>-1.9</v>
      </c>
      <c r="AF13">
        <v>17.65</v>
      </c>
      <c r="AG13">
        <v>18</v>
      </c>
      <c r="AI13">
        <v>11</v>
      </c>
      <c r="AK13">
        <v>504</v>
      </c>
      <c r="AL13">
        <v>104</v>
      </c>
      <c r="AM13">
        <v>1</v>
      </c>
      <c r="AN13">
        <v>1</v>
      </c>
      <c r="AO13">
        <v>12</v>
      </c>
      <c r="AP13">
        <v>-1.5</v>
      </c>
      <c r="AQ13">
        <v>1.3</v>
      </c>
      <c r="AR13">
        <v>14.8</v>
      </c>
      <c r="AS13">
        <v>3</v>
      </c>
      <c r="AU13">
        <v>11</v>
      </c>
    </row>
    <row r="14" spans="13:35" ht="12.75">
      <c r="M14">
        <v>50</v>
      </c>
      <c r="N14">
        <v>131</v>
      </c>
      <c r="O14">
        <v>1</v>
      </c>
      <c r="P14">
        <v>1</v>
      </c>
      <c r="Q14">
        <v>13</v>
      </c>
      <c r="R14">
        <v>-2.1</v>
      </c>
      <c r="S14">
        <v>1.3</v>
      </c>
      <c r="T14">
        <v>16.4</v>
      </c>
      <c r="U14">
        <v>1</v>
      </c>
      <c r="V14">
        <v>0.9999999999999982</v>
      </c>
      <c r="W14">
        <v>11</v>
      </c>
      <c r="Y14">
        <v>311</v>
      </c>
      <c r="Z14">
        <v>159</v>
      </c>
      <c r="AA14">
        <v>1</v>
      </c>
      <c r="AB14">
        <v>1</v>
      </c>
      <c r="AC14">
        <v>16</v>
      </c>
      <c r="AD14">
        <v>-1.9</v>
      </c>
      <c r="AF14">
        <v>17.9</v>
      </c>
      <c r="AG14">
        <v>14</v>
      </c>
      <c r="AI14">
        <v>11</v>
      </c>
    </row>
    <row r="15" spans="13:35" ht="12.75">
      <c r="M15">
        <v>341</v>
      </c>
      <c r="N15">
        <v>121</v>
      </c>
      <c r="O15">
        <v>1</v>
      </c>
      <c r="P15">
        <v>1</v>
      </c>
      <c r="Q15">
        <v>10.2</v>
      </c>
      <c r="R15">
        <v>-2.5</v>
      </c>
      <c r="T15">
        <v>12.7</v>
      </c>
      <c r="U15">
        <v>4</v>
      </c>
      <c r="V15">
        <v>1</v>
      </c>
      <c r="W15">
        <v>11</v>
      </c>
      <c r="Y15">
        <v>192</v>
      </c>
      <c r="Z15">
        <v>121</v>
      </c>
      <c r="AA15">
        <v>1</v>
      </c>
      <c r="AB15">
        <v>1</v>
      </c>
      <c r="AC15">
        <v>13.9</v>
      </c>
      <c r="AD15">
        <v>-2.25</v>
      </c>
      <c r="AF15">
        <v>16.15</v>
      </c>
      <c r="AG15">
        <v>11</v>
      </c>
      <c r="AI15">
        <v>11</v>
      </c>
    </row>
    <row r="16" spans="13:35" ht="12.75">
      <c r="M16">
        <v>72</v>
      </c>
      <c r="N16">
        <v>180</v>
      </c>
      <c r="O16">
        <v>19</v>
      </c>
      <c r="P16">
        <v>20</v>
      </c>
      <c r="Q16">
        <v>16.5</v>
      </c>
      <c r="R16">
        <v>-1.5</v>
      </c>
      <c r="S16">
        <v>1.3</v>
      </c>
      <c r="T16">
        <v>18.4</v>
      </c>
      <c r="U16">
        <v>10</v>
      </c>
      <c r="V16">
        <v>1</v>
      </c>
      <c r="W16">
        <v>11</v>
      </c>
      <c r="Y16">
        <v>183</v>
      </c>
      <c r="Z16">
        <v>123</v>
      </c>
      <c r="AA16">
        <v>1</v>
      </c>
      <c r="AB16">
        <v>1</v>
      </c>
      <c r="AC16">
        <v>16.7</v>
      </c>
      <c r="AD16">
        <v>-2.6</v>
      </c>
      <c r="AF16">
        <v>19.3</v>
      </c>
      <c r="AG16">
        <v>3</v>
      </c>
      <c r="AI16">
        <v>11</v>
      </c>
    </row>
    <row r="17" spans="13:35" ht="12.75">
      <c r="M17">
        <v>426</v>
      </c>
      <c r="N17">
        <v>124</v>
      </c>
      <c r="O17">
        <v>1</v>
      </c>
      <c r="P17">
        <v>1</v>
      </c>
      <c r="Q17">
        <v>10</v>
      </c>
      <c r="R17">
        <v>-1.8</v>
      </c>
      <c r="S17">
        <v>1.3</v>
      </c>
      <c r="T17">
        <v>13.1</v>
      </c>
      <c r="U17">
        <v>9</v>
      </c>
      <c r="V17">
        <v>1</v>
      </c>
      <c r="W17">
        <v>11</v>
      </c>
      <c r="Y17">
        <v>177</v>
      </c>
      <c r="Z17">
        <v>178</v>
      </c>
      <c r="AA17">
        <v>1</v>
      </c>
      <c r="AB17">
        <v>1</v>
      </c>
      <c r="AC17">
        <v>19</v>
      </c>
      <c r="AD17">
        <v>-1.25</v>
      </c>
      <c r="AF17">
        <v>20.25</v>
      </c>
      <c r="AG17">
        <v>6</v>
      </c>
      <c r="AI17">
        <v>11</v>
      </c>
    </row>
    <row r="18" spans="13:35" ht="12.75">
      <c r="M18">
        <v>501</v>
      </c>
      <c r="N18">
        <v>190</v>
      </c>
      <c r="O18">
        <v>1</v>
      </c>
      <c r="P18">
        <v>1</v>
      </c>
      <c r="Q18">
        <v>15</v>
      </c>
      <c r="R18">
        <v>-1.8</v>
      </c>
      <c r="T18">
        <v>16.8</v>
      </c>
      <c r="U18">
        <v>8</v>
      </c>
      <c r="V18">
        <v>1</v>
      </c>
      <c r="W18">
        <v>11</v>
      </c>
      <c r="Y18">
        <v>178</v>
      </c>
      <c r="Z18">
        <v>172</v>
      </c>
      <c r="AA18">
        <v>1</v>
      </c>
      <c r="AB18">
        <v>1</v>
      </c>
      <c r="AC18">
        <v>17.5</v>
      </c>
      <c r="AD18">
        <v>-2.6</v>
      </c>
      <c r="AF18">
        <v>20.1</v>
      </c>
      <c r="AG18">
        <v>3</v>
      </c>
      <c r="AI18">
        <v>11</v>
      </c>
    </row>
    <row r="19" spans="13:35" ht="12.75">
      <c r="M19">
        <v>389</v>
      </c>
      <c r="N19">
        <v>274</v>
      </c>
      <c r="O19">
        <v>1</v>
      </c>
      <c r="P19">
        <v>1</v>
      </c>
      <c r="Q19">
        <v>17.75</v>
      </c>
      <c r="R19">
        <v>-2.3</v>
      </c>
      <c r="T19">
        <v>20.05</v>
      </c>
      <c r="U19">
        <v>14</v>
      </c>
      <c r="V19">
        <v>1.05</v>
      </c>
      <c r="W19">
        <v>11</v>
      </c>
      <c r="Y19">
        <v>202</v>
      </c>
      <c r="Z19">
        <v>171</v>
      </c>
      <c r="AA19">
        <v>1</v>
      </c>
      <c r="AB19">
        <v>1</v>
      </c>
      <c r="AC19">
        <v>16.9</v>
      </c>
      <c r="AD19">
        <v>-1.9</v>
      </c>
      <c r="AF19">
        <v>18.8</v>
      </c>
      <c r="AG19">
        <v>9</v>
      </c>
      <c r="AI19">
        <v>11</v>
      </c>
    </row>
    <row r="20" spans="13:35" ht="12.75">
      <c r="M20">
        <v>317</v>
      </c>
      <c r="N20">
        <v>204</v>
      </c>
      <c r="O20">
        <v>13.3</v>
      </c>
      <c r="P20">
        <v>15</v>
      </c>
      <c r="Q20">
        <v>19.5</v>
      </c>
      <c r="R20">
        <v>-0.9</v>
      </c>
      <c r="T20">
        <v>18.088</v>
      </c>
      <c r="U20">
        <v>8</v>
      </c>
      <c r="V20">
        <v>1.088000000000001</v>
      </c>
      <c r="W20">
        <v>11</v>
      </c>
      <c r="Y20">
        <v>238</v>
      </c>
      <c r="Z20">
        <v>273</v>
      </c>
      <c r="AA20">
        <v>1</v>
      </c>
      <c r="AB20">
        <v>1</v>
      </c>
      <c r="AC20">
        <v>19.75</v>
      </c>
      <c r="AD20">
        <v>-2.2</v>
      </c>
      <c r="AF20">
        <v>21.95</v>
      </c>
      <c r="AG20">
        <v>26</v>
      </c>
      <c r="AI20">
        <v>11</v>
      </c>
    </row>
    <row r="21" spans="13:35" ht="12.75">
      <c r="M21">
        <v>405</v>
      </c>
      <c r="N21">
        <v>197</v>
      </c>
      <c r="O21">
        <v>18.8</v>
      </c>
      <c r="P21">
        <v>20</v>
      </c>
      <c r="Q21">
        <v>21.5</v>
      </c>
      <c r="R21">
        <v>0.6</v>
      </c>
      <c r="T21">
        <v>19.646</v>
      </c>
      <c r="U21">
        <v>13</v>
      </c>
      <c r="V21">
        <v>1.346</v>
      </c>
      <c r="W21">
        <v>11</v>
      </c>
      <c r="Y21">
        <v>368</v>
      </c>
      <c r="Z21">
        <v>204</v>
      </c>
      <c r="AA21">
        <v>1</v>
      </c>
      <c r="AB21">
        <v>1</v>
      </c>
      <c r="AC21">
        <v>20.6</v>
      </c>
      <c r="AD21">
        <v>-1.3</v>
      </c>
      <c r="AF21">
        <v>21.9</v>
      </c>
      <c r="AG21">
        <v>17</v>
      </c>
      <c r="AI21">
        <v>11</v>
      </c>
    </row>
    <row r="22" spans="13:35" ht="12.75">
      <c r="M22">
        <v>259</v>
      </c>
      <c r="N22">
        <v>173</v>
      </c>
      <c r="O22">
        <v>1</v>
      </c>
      <c r="P22">
        <v>1</v>
      </c>
      <c r="Q22">
        <v>17</v>
      </c>
      <c r="R22">
        <v>-0.25</v>
      </c>
      <c r="T22">
        <v>17.25</v>
      </c>
      <c r="U22">
        <v>10</v>
      </c>
      <c r="V22">
        <v>1.45</v>
      </c>
      <c r="W22">
        <v>11</v>
      </c>
      <c r="Y22">
        <v>372</v>
      </c>
      <c r="Z22">
        <v>143</v>
      </c>
      <c r="AA22">
        <v>1</v>
      </c>
      <c r="AB22">
        <v>1</v>
      </c>
      <c r="AC22">
        <v>18</v>
      </c>
      <c r="AD22">
        <v>-1</v>
      </c>
      <c r="AF22">
        <v>19</v>
      </c>
      <c r="AG22">
        <v>7</v>
      </c>
      <c r="AI22">
        <v>11</v>
      </c>
    </row>
    <row r="23" spans="13:35" ht="12.75">
      <c r="M23">
        <v>128</v>
      </c>
      <c r="N23">
        <v>149</v>
      </c>
      <c r="O23">
        <v>1</v>
      </c>
      <c r="P23">
        <v>1</v>
      </c>
      <c r="Q23">
        <v>15.3</v>
      </c>
      <c r="R23">
        <v>-2.7</v>
      </c>
      <c r="T23">
        <v>18</v>
      </c>
      <c r="U23">
        <v>8</v>
      </c>
      <c r="V23">
        <v>1.5</v>
      </c>
      <c r="W23">
        <v>11</v>
      </c>
      <c r="Y23">
        <v>361</v>
      </c>
      <c r="Z23">
        <v>160</v>
      </c>
      <c r="AA23">
        <v>1</v>
      </c>
      <c r="AB23">
        <v>1</v>
      </c>
      <c r="AC23">
        <v>21.1</v>
      </c>
      <c r="AD23">
        <v>0.2</v>
      </c>
      <c r="AF23">
        <v>20.9</v>
      </c>
      <c r="AG23">
        <v>3</v>
      </c>
      <c r="AI23">
        <v>11</v>
      </c>
    </row>
    <row r="24" spans="13:35" ht="12.75">
      <c r="M24">
        <v>460</v>
      </c>
      <c r="N24">
        <v>271</v>
      </c>
      <c r="O24">
        <v>1</v>
      </c>
      <c r="P24">
        <v>1</v>
      </c>
      <c r="Q24">
        <v>18.7</v>
      </c>
      <c r="R24">
        <v>-2.3</v>
      </c>
      <c r="T24">
        <v>21</v>
      </c>
      <c r="U24">
        <v>10</v>
      </c>
      <c r="V24">
        <v>1.5</v>
      </c>
      <c r="W24">
        <v>11</v>
      </c>
      <c r="Y24">
        <v>362</v>
      </c>
      <c r="Z24">
        <v>213</v>
      </c>
      <c r="AA24">
        <v>1</v>
      </c>
      <c r="AB24">
        <v>1</v>
      </c>
      <c r="AC24">
        <v>17.6</v>
      </c>
      <c r="AD24">
        <v>-2.3</v>
      </c>
      <c r="AF24">
        <v>19.9</v>
      </c>
      <c r="AG24">
        <v>14</v>
      </c>
      <c r="AI24">
        <v>11</v>
      </c>
    </row>
    <row r="25" spans="13:35" ht="12.75">
      <c r="M25">
        <v>450</v>
      </c>
      <c r="N25">
        <v>232</v>
      </c>
      <c r="O25">
        <v>1</v>
      </c>
      <c r="P25">
        <v>1</v>
      </c>
      <c r="Q25">
        <v>19.1</v>
      </c>
      <c r="R25">
        <v>-1</v>
      </c>
      <c r="T25">
        <v>20.1</v>
      </c>
      <c r="U25">
        <v>12</v>
      </c>
      <c r="V25">
        <v>1.6</v>
      </c>
      <c r="W25">
        <v>11</v>
      </c>
      <c r="Y25">
        <v>346</v>
      </c>
      <c r="Z25">
        <v>213</v>
      </c>
      <c r="AA25">
        <v>1</v>
      </c>
      <c r="AB25">
        <v>1</v>
      </c>
      <c r="AC25">
        <v>18.2</v>
      </c>
      <c r="AD25">
        <v>-1</v>
      </c>
      <c r="AE25">
        <v>1.3</v>
      </c>
      <c r="AF25">
        <v>20.5</v>
      </c>
      <c r="AG25">
        <v>20</v>
      </c>
      <c r="AI25">
        <v>11</v>
      </c>
    </row>
    <row r="26" spans="13:35" ht="12.75">
      <c r="M26">
        <v>523</v>
      </c>
      <c r="N26">
        <v>222</v>
      </c>
      <c r="O26">
        <v>1</v>
      </c>
      <c r="P26">
        <v>1</v>
      </c>
      <c r="Q26">
        <v>18.2</v>
      </c>
      <c r="R26">
        <v>-1.6</v>
      </c>
      <c r="T26">
        <v>19.8</v>
      </c>
      <c r="U26">
        <v>12</v>
      </c>
      <c r="V26">
        <v>1.7</v>
      </c>
      <c r="W26">
        <v>11</v>
      </c>
      <c r="Y26">
        <v>356</v>
      </c>
      <c r="Z26">
        <v>255</v>
      </c>
      <c r="AA26">
        <v>1</v>
      </c>
      <c r="AB26">
        <v>1</v>
      </c>
      <c r="AC26">
        <v>17.2</v>
      </c>
      <c r="AD26">
        <v>-2.1</v>
      </c>
      <c r="AF26">
        <v>19.3</v>
      </c>
      <c r="AG26">
        <v>3</v>
      </c>
      <c r="AI26">
        <v>11</v>
      </c>
    </row>
    <row r="27" spans="13:35" ht="12.75">
      <c r="M27">
        <v>180</v>
      </c>
      <c r="N27">
        <v>141</v>
      </c>
      <c r="O27">
        <v>1</v>
      </c>
      <c r="P27">
        <v>1</v>
      </c>
      <c r="Q27">
        <v>16.25</v>
      </c>
      <c r="R27">
        <v>-0.5</v>
      </c>
      <c r="T27">
        <v>16.75</v>
      </c>
      <c r="U27">
        <v>11</v>
      </c>
      <c r="V27">
        <v>1.95</v>
      </c>
      <c r="W27">
        <v>11</v>
      </c>
      <c r="Y27">
        <v>123</v>
      </c>
      <c r="Z27">
        <v>125</v>
      </c>
      <c r="AA27">
        <v>1</v>
      </c>
      <c r="AB27">
        <v>1</v>
      </c>
      <c r="AC27">
        <v>14.3</v>
      </c>
      <c r="AD27">
        <v>-3.2</v>
      </c>
      <c r="AF27">
        <v>17.5</v>
      </c>
      <c r="AG27">
        <v>1</v>
      </c>
      <c r="AI27">
        <v>11</v>
      </c>
    </row>
    <row r="28" spans="13:35" ht="12.75">
      <c r="M28">
        <v>159</v>
      </c>
      <c r="N28">
        <v>173</v>
      </c>
      <c r="O28">
        <v>1</v>
      </c>
      <c r="P28">
        <v>1</v>
      </c>
      <c r="Q28">
        <v>18.3</v>
      </c>
      <c r="R28">
        <v>-0.4</v>
      </c>
      <c r="T28">
        <v>18.7</v>
      </c>
      <c r="U28">
        <v>11</v>
      </c>
      <c r="V28">
        <v>2</v>
      </c>
      <c r="W28">
        <v>11</v>
      </c>
      <c r="Y28">
        <v>147</v>
      </c>
      <c r="Z28">
        <v>164</v>
      </c>
      <c r="AA28">
        <v>1</v>
      </c>
      <c r="AB28">
        <v>1</v>
      </c>
      <c r="AC28">
        <v>16.4</v>
      </c>
      <c r="AD28">
        <v>-2</v>
      </c>
      <c r="AF28">
        <v>18.4</v>
      </c>
      <c r="AG28">
        <v>6</v>
      </c>
      <c r="AI28">
        <v>11</v>
      </c>
    </row>
    <row r="29" spans="13:35" ht="12.75">
      <c r="M29">
        <v>214</v>
      </c>
      <c r="N29">
        <v>158</v>
      </c>
      <c r="O29">
        <v>1</v>
      </c>
      <c r="P29">
        <v>1</v>
      </c>
      <c r="Q29">
        <v>15</v>
      </c>
      <c r="R29">
        <v>-1.25</v>
      </c>
      <c r="T29">
        <v>16.25</v>
      </c>
      <c r="U29">
        <v>8</v>
      </c>
      <c r="V29">
        <v>2.05</v>
      </c>
      <c r="W29">
        <v>11</v>
      </c>
      <c r="Y29">
        <v>107</v>
      </c>
      <c r="Z29">
        <v>177</v>
      </c>
      <c r="AA29">
        <v>1</v>
      </c>
      <c r="AB29">
        <v>1</v>
      </c>
      <c r="AC29">
        <v>19</v>
      </c>
      <c r="AD29">
        <v>-1.7</v>
      </c>
      <c r="AF29">
        <v>20.7</v>
      </c>
      <c r="AG29">
        <v>6</v>
      </c>
      <c r="AI29">
        <v>11</v>
      </c>
    </row>
    <row r="30" spans="13:35" ht="12.75">
      <c r="M30">
        <v>437</v>
      </c>
      <c r="N30">
        <v>219</v>
      </c>
      <c r="O30">
        <v>1</v>
      </c>
      <c r="P30">
        <v>1</v>
      </c>
      <c r="Q30">
        <v>18.8</v>
      </c>
      <c r="R30">
        <v>-1.8</v>
      </c>
      <c r="T30">
        <v>20.6</v>
      </c>
      <c r="U30">
        <v>17</v>
      </c>
      <c r="V30">
        <v>3.1</v>
      </c>
      <c r="W30">
        <v>11</v>
      </c>
      <c r="Y30">
        <v>401</v>
      </c>
      <c r="Z30">
        <v>268</v>
      </c>
      <c r="AA30">
        <v>1</v>
      </c>
      <c r="AB30">
        <v>1</v>
      </c>
      <c r="AC30">
        <v>20.6</v>
      </c>
      <c r="AD30">
        <v>-1</v>
      </c>
      <c r="AE30">
        <v>1.3</v>
      </c>
      <c r="AF30">
        <v>22.9</v>
      </c>
      <c r="AG30">
        <v>19</v>
      </c>
      <c r="AI30">
        <v>11</v>
      </c>
    </row>
    <row r="31" spans="13:35" ht="12.75">
      <c r="M31">
        <v>304</v>
      </c>
      <c r="N31">
        <v>236</v>
      </c>
      <c r="O31">
        <v>1</v>
      </c>
      <c r="P31">
        <v>1</v>
      </c>
      <c r="Q31">
        <v>20.25</v>
      </c>
      <c r="R31">
        <v>-1.9</v>
      </c>
      <c r="T31">
        <v>22.15</v>
      </c>
      <c r="U31">
        <v>10</v>
      </c>
      <c r="V31">
        <v>3.35</v>
      </c>
      <c r="W31">
        <v>11</v>
      </c>
      <c r="Y31">
        <v>390</v>
      </c>
      <c r="Z31">
        <v>160</v>
      </c>
      <c r="AA31">
        <v>1</v>
      </c>
      <c r="AB31">
        <v>1</v>
      </c>
      <c r="AC31">
        <v>20</v>
      </c>
      <c r="AD31">
        <v>0</v>
      </c>
      <c r="AF31">
        <v>20</v>
      </c>
      <c r="AG31">
        <v>5</v>
      </c>
      <c r="AI31">
        <v>11</v>
      </c>
    </row>
    <row r="32" spans="13:35" ht="12.75">
      <c r="M32">
        <v>309</v>
      </c>
      <c r="N32">
        <v>196</v>
      </c>
      <c r="O32">
        <v>1</v>
      </c>
      <c r="P32">
        <v>1</v>
      </c>
      <c r="Q32">
        <v>15</v>
      </c>
      <c r="R32">
        <v>-2</v>
      </c>
      <c r="S32">
        <v>1.3</v>
      </c>
      <c r="T32">
        <v>18.3</v>
      </c>
      <c r="U32">
        <v>14</v>
      </c>
      <c r="W32">
        <v>11</v>
      </c>
      <c r="Y32">
        <v>86</v>
      </c>
      <c r="Z32">
        <v>230</v>
      </c>
      <c r="AA32">
        <v>1</v>
      </c>
      <c r="AB32">
        <v>1</v>
      </c>
      <c r="AC32">
        <v>21.5</v>
      </c>
      <c r="AD32">
        <v>0</v>
      </c>
      <c r="AF32">
        <v>21.5</v>
      </c>
      <c r="AG32">
        <v>19</v>
      </c>
      <c r="AI32">
        <v>11</v>
      </c>
    </row>
    <row r="33" spans="13:35" ht="12.75">
      <c r="M33">
        <v>312</v>
      </c>
      <c r="N33">
        <v>109</v>
      </c>
      <c r="O33">
        <v>1</v>
      </c>
      <c r="P33">
        <v>1</v>
      </c>
      <c r="Q33">
        <v>9.25</v>
      </c>
      <c r="R33">
        <v>-1.1</v>
      </c>
      <c r="T33">
        <v>10.35</v>
      </c>
      <c r="U33">
        <v>2</v>
      </c>
      <c r="W33">
        <v>11</v>
      </c>
      <c r="Y33">
        <v>103</v>
      </c>
      <c r="Z33">
        <v>167</v>
      </c>
      <c r="AA33">
        <v>1</v>
      </c>
      <c r="AB33">
        <v>1</v>
      </c>
      <c r="AC33">
        <v>15.5</v>
      </c>
      <c r="AD33">
        <v>-1.1</v>
      </c>
      <c r="AF33">
        <v>16.6</v>
      </c>
      <c r="AG33">
        <v>3</v>
      </c>
      <c r="AI33">
        <v>11</v>
      </c>
    </row>
    <row r="34" spans="13:35" ht="12.75">
      <c r="M34">
        <v>308</v>
      </c>
      <c r="N34">
        <v>130</v>
      </c>
      <c r="O34">
        <v>1</v>
      </c>
      <c r="P34">
        <v>1</v>
      </c>
      <c r="Q34">
        <v>13</v>
      </c>
      <c r="R34">
        <v>-2.8</v>
      </c>
      <c r="T34">
        <v>15.8</v>
      </c>
      <c r="U34">
        <v>9</v>
      </c>
      <c r="W34">
        <v>11</v>
      </c>
      <c r="Y34">
        <v>94</v>
      </c>
      <c r="Z34">
        <v>192</v>
      </c>
      <c r="AA34">
        <v>1</v>
      </c>
      <c r="AB34">
        <v>1</v>
      </c>
      <c r="AC34">
        <v>18</v>
      </c>
      <c r="AD34">
        <v>-1.3</v>
      </c>
      <c r="AF34">
        <v>19.3</v>
      </c>
      <c r="AG34">
        <v>6</v>
      </c>
      <c r="AI34">
        <v>11</v>
      </c>
    </row>
    <row r="35" spans="13:35" ht="12.75">
      <c r="M35">
        <v>339</v>
      </c>
      <c r="N35">
        <v>270</v>
      </c>
      <c r="O35">
        <v>1</v>
      </c>
      <c r="P35">
        <v>1</v>
      </c>
      <c r="Q35">
        <v>18</v>
      </c>
      <c r="R35">
        <v>-2.3</v>
      </c>
      <c r="T35">
        <v>20.3</v>
      </c>
      <c r="U35">
        <v>11</v>
      </c>
      <c r="W35">
        <v>11</v>
      </c>
      <c r="Y35">
        <v>269</v>
      </c>
      <c r="Z35">
        <v>195</v>
      </c>
      <c r="AA35">
        <v>1</v>
      </c>
      <c r="AB35">
        <v>1</v>
      </c>
      <c r="AC35">
        <v>16.75</v>
      </c>
      <c r="AD35">
        <v>-1</v>
      </c>
      <c r="AF35">
        <v>17.75</v>
      </c>
      <c r="AG35">
        <v>7</v>
      </c>
      <c r="AI35">
        <v>11</v>
      </c>
    </row>
    <row r="36" spans="13:35" ht="12.75">
      <c r="M36">
        <v>313</v>
      </c>
      <c r="N36">
        <v>218</v>
      </c>
      <c r="O36">
        <v>1</v>
      </c>
      <c r="P36">
        <v>1</v>
      </c>
      <c r="Q36">
        <v>20</v>
      </c>
      <c r="R36">
        <v>-0.8</v>
      </c>
      <c r="T36">
        <v>20.8</v>
      </c>
      <c r="U36">
        <v>14</v>
      </c>
      <c r="W36">
        <v>11</v>
      </c>
      <c r="Y36">
        <v>477</v>
      </c>
      <c r="Z36">
        <v>172</v>
      </c>
      <c r="AA36">
        <v>1</v>
      </c>
      <c r="AB36">
        <v>1</v>
      </c>
      <c r="AC36">
        <v>18.2</v>
      </c>
      <c r="AD36">
        <v>1</v>
      </c>
      <c r="AE36">
        <v>1.3</v>
      </c>
      <c r="AF36">
        <v>18.5</v>
      </c>
      <c r="AG36">
        <v>7</v>
      </c>
      <c r="AI36">
        <v>11</v>
      </c>
    </row>
    <row r="37" spans="13:35" ht="12.75">
      <c r="M37">
        <v>337</v>
      </c>
      <c r="N37">
        <v>64</v>
      </c>
      <c r="O37">
        <v>7.5</v>
      </c>
      <c r="P37">
        <v>15</v>
      </c>
      <c r="Q37">
        <v>8.4</v>
      </c>
      <c r="R37">
        <v>-3.1</v>
      </c>
      <c r="T37">
        <v>5.75</v>
      </c>
      <c r="U37">
        <v>3</v>
      </c>
      <c r="W37">
        <v>11</v>
      </c>
      <c r="Y37">
        <v>285</v>
      </c>
      <c r="Z37">
        <v>282</v>
      </c>
      <c r="AA37">
        <v>1</v>
      </c>
      <c r="AB37">
        <v>1</v>
      </c>
      <c r="AC37">
        <v>19.1</v>
      </c>
      <c r="AD37">
        <v>-1.8</v>
      </c>
      <c r="AF37">
        <v>20.9</v>
      </c>
      <c r="AG37">
        <v>16</v>
      </c>
      <c r="AI37">
        <v>11</v>
      </c>
    </row>
    <row r="38" spans="13:35" ht="12.75">
      <c r="M38">
        <v>315</v>
      </c>
      <c r="N38">
        <v>150</v>
      </c>
      <c r="O38">
        <v>1</v>
      </c>
      <c r="P38">
        <v>1</v>
      </c>
      <c r="Q38">
        <v>14.25</v>
      </c>
      <c r="R38">
        <v>0</v>
      </c>
      <c r="S38">
        <v>1.3</v>
      </c>
      <c r="T38">
        <v>15.55</v>
      </c>
      <c r="U38">
        <v>5</v>
      </c>
      <c r="W38">
        <v>11</v>
      </c>
      <c r="Y38">
        <v>458</v>
      </c>
      <c r="Z38">
        <v>230</v>
      </c>
      <c r="AA38">
        <v>1</v>
      </c>
      <c r="AB38">
        <v>1</v>
      </c>
      <c r="AC38">
        <v>21.1</v>
      </c>
      <c r="AD38">
        <v>-2.2</v>
      </c>
      <c r="AF38">
        <v>23.3</v>
      </c>
      <c r="AG38">
        <v>15</v>
      </c>
      <c r="AI38">
        <v>11</v>
      </c>
    </row>
    <row r="39" spans="13:35" ht="12.75">
      <c r="M39">
        <v>316</v>
      </c>
      <c r="N39">
        <v>115</v>
      </c>
      <c r="O39">
        <v>9</v>
      </c>
      <c r="P39">
        <v>20</v>
      </c>
      <c r="Q39">
        <v>26</v>
      </c>
      <c r="R39">
        <v>-2</v>
      </c>
      <c r="T39">
        <v>12.6</v>
      </c>
      <c r="U39">
        <v>0</v>
      </c>
      <c r="W39">
        <v>11</v>
      </c>
      <c r="Y39">
        <v>470</v>
      </c>
      <c r="Z39">
        <v>188</v>
      </c>
      <c r="AA39">
        <v>1</v>
      </c>
      <c r="AB39">
        <v>1</v>
      </c>
      <c r="AC39">
        <v>18.5</v>
      </c>
      <c r="AD39">
        <v>0.8</v>
      </c>
      <c r="AE39">
        <v>1.3</v>
      </c>
      <c r="AF39">
        <v>19</v>
      </c>
      <c r="AG39">
        <v>6</v>
      </c>
      <c r="AI39">
        <v>11</v>
      </c>
    </row>
    <row r="40" spans="13:35" ht="12.75">
      <c r="M40">
        <v>314</v>
      </c>
      <c r="N40">
        <v>198</v>
      </c>
      <c r="O40">
        <v>1</v>
      </c>
      <c r="P40">
        <v>1</v>
      </c>
      <c r="Q40">
        <v>16.1</v>
      </c>
      <c r="R40">
        <v>-2</v>
      </c>
      <c r="T40">
        <v>18.1</v>
      </c>
      <c r="U40">
        <v>10</v>
      </c>
      <c r="W40">
        <v>11</v>
      </c>
      <c r="Y40">
        <v>484</v>
      </c>
      <c r="Z40">
        <v>234</v>
      </c>
      <c r="AA40">
        <v>1</v>
      </c>
      <c r="AB40">
        <v>1</v>
      </c>
      <c r="AC40">
        <v>21.9</v>
      </c>
      <c r="AD40">
        <v>0</v>
      </c>
      <c r="AE40">
        <v>1.3</v>
      </c>
      <c r="AF40">
        <v>23.2</v>
      </c>
      <c r="AG40">
        <v>14</v>
      </c>
      <c r="AI40">
        <v>11</v>
      </c>
    </row>
    <row r="41" spans="13:35" ht="12.75">
      <c r="M41">
        <v>318</v>
      </c>
      <c r="N41">
        <v>196</v>
      </c>
      <c r="O41">
        <v>1</v>
      </c>
      <c r="P41">
        <v>1</v>
      </c>
      <c r="Q41">
        <v>21</v>
      </c>
      <c r="R41">
        <v>0.25</v>
      </c>
      <c r="T41">
        <v>20.75</v>
      </c>
      <c r="U41">
        <v>15</v>
      </c>
      <c r="W41">
        <v>11</v>
      </c>
      <c r="Y41">
        <v>490</v>
      </c>
      <c r="Z41">
        <v>313</v>
      </c>
      <c r="AA41">
        <v>1</v>
      </c>
      <c r="AB41">
        <v>1</v>
      </c>
      <c r="AC41">
        <v>21.9</v>
      </c>
      <c r="AD41">
        <v>-1.4</v>
      </c>
      <c r="AF41">
        <v>23.3</v>
      </c>
      <c r="AG41">
        <v>23</v>
      </c>
      <c r="AI41">
        <v>11</v>
      </c>
    </row>
    <row r="42" spans="13:35" ht="12.75">
      <c r="M42">
        <v>336</v>
      </c>
      <c r="N42">
        <v>63</v>
      </c>
      <c r="O42">
        <v>5</v>
      </c>
      <c r="P42">
        <v>20</v>
      </c>
      <c r="Q42">
        <v>11.5</v>
      </c>
      <c r="R42">
        <v>-4.25</v>
      </c>
      <c r="T42">
        <v>3.9375</v>
      </c>
      <c r="U42">
        <v>6</v>
      </c>
      <c r="W42">
        <v>11</v>
      </c>
      <c r="Y42">
        <v>529</v>
      </c>
      <c r="Z42">
        <v>195</v>
      </c>
      <c r="AA42">
        <v>1</v>
      </c>
      <c r="AB42">
        <v>1</v>
      </c>
      <c r="AC42">
        <v>19.6</v>
      </c>
      <c r="AD42">
        <v>-2.2</v>
      </c>
      <c r="AF42">
        <v>21.8</v>
      </c>
      <c r="AG42">
        <v>18</v>
      </c>
      <c r="AI42">
        <v>11</v>
      </c>
    </row>
    <row r="43" spans="13:35" ht="12.75">
      <c r="M43">
        <v>319</v>
      </c>
      <c r="N43">
        <v>227</v>
      </c>
      <c r="O43">
        <v>1</v>
      </c>
      <c r="P43">
        <v>1</v>
      </c>
      <c r="Q43">
        <v>21.5</v>
      </c>
      <c r="R43">
        <v>0</v>
      </c>
      <c r="T43">
        <v>21.5</v>
      </c>
      <c r="U43">
        <v>7</v>
      </c>
      <c r="W43">
        <v>11</v>
      </c>
      <c r="Y43">
        <v>526</v>
      </c>
      <c r="Z43">
        <v>148</v>
      </c>
      <c r="AA43">
        <v>1</v>
      </c>
      <c r="AB43">
        <v>1</v>
      </c>
      <c r="AC43">
        <v>21.1</v>
      </c>
      <c r="AD43">
        <v>0.5</v>
      </c>
      <c r="AF43">
        <v>20.6</v>
      </c>
      <c r="AG43">
        <v>4</v>
      </c>
      <c r="AI43">
        <v>11</v>
      </c>
    </row>
    <row r="44" spans="13:23" ht="12.75">
      <c r="M44">
        <v>333</v>
      </c>
      <c r="N44">
        <v>28</v>
      </c>
      <c r="O44">
        <v>5</v>
      </c>
      <c r="P44">
        <v>20</v>
      </c>
      <c r="Q44">
        <v>4.25</v>
      </c>
      <c r="R44">
        <v>-6</v>
      </c>
      <c r="T44">
        <v>2.5625</v>
      </c>
      <c r="U44">
        <v>2</v>
      </c>
      <c r="W44">
        <v>11</v>
      </c>
    </row>
    <row r="45" spans="13:23" ht="12.75">
      <c r="M45">
        <v>321</v>
      </c>
      <c r="N45">
        <v>109</v>
      </c>
      <c r="O45">
        <v>10</v>
      </c>
      <c r="P45">
        <v>20</v>
      </c>
      <c r="Q45">
        <v>23.25</v>
      </c>
      <c r="R45">
        <v>0</v>
      </c>
      <c r="S45">
        <v>1.3</v>
      </c>
      <c r="T45">
        <v>12.925</v>
      </c>
      <c r="U45">
        <v>3</v>
      </c>
      <c r="W45">
        <v>11</v>
      </c>
    </row>
    <row r="46" spans="13:23" ht="12.75">
      <c r="M46">
        <v>320</v>
      </c>
      <c r="N46">
        <v>214</v>
      </c>
      <c r="O46">
        <v>1</v>
      </c>
      <c r="P46">
        <v>1</v>
      </c>
      <c r="Q46">
        <v>16.5</v>
      </c>
      <c r="R46">
        <v>-3.8</v>
      </c>
      <c r="T46">
        <v>20.3</v>
      </c>
      <c r="U46">
        <v>10</v>
      </c>
      <c r="W46">
        <v>11</v>
      </c>
    </row>
    <row r="47" spans="13:23" ht="12.75">
      <c r="M47">
        <v>322</v>
      </c>
      <c r="N47">
        <v>169</v>
      </c>
      <c r="O47">
        <v>1</v>
      </c>
      <c r="P47">
        <v>1</v>
      </c>
      <c r="Q47">
        <v>14.3</v>
      </c>
      <c r="R47">
        <v>-0.8</v>
      </c>
      <c r="S47">
        <v>1.3</v>
      </c>
      <c r="T47">
        <v>16.4</v>
      </c>
      <c r="U47">
        <v>15</v>
      </c>
      <c r="W47">
        <v>11</v>
      </c>
    </row>
    <row r="48" spans="13:23" ht="12.75">
      <c r="M48">
        <v>307</v>
      </c>
      <c r="N48">
        <v>227</v>
      </c>
      <c r="O48">
        <v>1</v>
      </c>
      <c r="P48">
        <v>1</v>
      </c>
      <c r="Q48">
        <v>17.9</v>
      </c>
      <c r="R48">
        <v>-1.6</v>
      </c>
      <c r="T48">
        <v>19.5</v>
      </c>
      <c r="U48">
        <v>9</v>
      </c>
      <c r="W48">
        <v>11</v>
      </c>
    </row>
    <row r="49" spans="13:23" ht="12.75">
      <c r="M49">
        <v>323</v>
      </c>
      <c r="N49">
        <v>131</v>
      </c>
      <c r="O49">
        <v>1</v>
      </c>
      <c r="P49">
        <v>1</v>
      </c>
      <c r="Q49">
        <v>14.6</v>
      </c>
      <c r="R49">
        <v>-0.5</v>
      </c>
      <c r="T49">
        <v>15.1</v>
      </c>
      <c r="U49">
        <v>8</v>
      </c>
      <c r="W49">
        <v>11</v>
      </c>
    </row>
    <row r="50" spans="13:23" ht="12.75">
      <c r="M50">
        <v>306</v>
      </c>
      <c r="N50">
        <v>197</v>
      </c>
      <c r="O50">
        <v>1</v>
      </c>
      <c r="P50">
        <v>1</v>
      </c>
      <c r="Q50">
        <v>19.75</v>
      </c>
      <c r="R50">
        <v>0</v>
      </c>
      <c r="T50">
        <v>19.75</v>
      </c>
      <c r="U50">
        <v>9</v>
      </c>
      <c r="W50">
        <v>11</v>
      </c>
    </row>
    <row r="51" spans="13:23" ht="12.75">
      <c r="M51">
        <v>305</v>
      </c>
      <c r="N51">
        <v>242</v>
      </c>
      <c r="O51">
        <v>1</v>
      </c>
      <c r="P51">
        <v>1</v>
      </c>
      <c r="Q51">
        <v>19.75</v>
      </c>
      <c r="R51">
        <v>-1.6</v>
      </c>
      <c r="T51">
        <v>21.35</v>
      </c>
      <c r="U51">
        <v>12</v>
      </c>
      <c r="W51">
        <v>11</v>
      </c>
    </row>
    <row r="52" spans="13:23" ht="12.75">
      <c r="M52">
        <v>326</v>
      </c>
      <c r="N52">
        <v>60</v>
      </c>
      <c r="O52">
        <v>1</v>
      </c>
      <c r="P52">
        <v>1</v>
      </c>
      <c r="Q52">
        <v>6.75</v>
      </c>
      <c r="R52">
        <v>-1.5</v>
      </c>
      <c r="T52">
        <v>8.25</v>
      </c>
      <c r="U52">
        <v>5</v>
      </c>
      <c r="W52">
        <v>11</v>
      </c>
    </row>
    <row r="53" spans="13:23" ht="12.75">
      <c r="M53">
        <v>324</v>
      </c>
      <c r="N53">
        <v>143</v>
      </c>
      <c r="O53">
        <v>10</v>
      </c>
      <c r="P53">
        <v>20</v>
      </c>
      <c r="Q53">
        <v>23</v>
      </c>
      <c r="R53">
        <v>-2.25</v>
      </c>
      <c r="S53">
        <v>1.3</v>
      </c>
      <c r="T53">
        <v>13.925</v>
      </c>
      <c r="U53">
        <v>7</v>
      </c>
      <c r="W53">
        <v>11</v>
      </c>
    </row>
    <row r="54" spans="13:23" ht="12.75">
      <c r="M54">
        <v>325</v>
      </c>
      <c r="N54">
        <v>65</v>
      </c>
      <c r="O54">
        <v>7.5</v>
      </c>
      <c r="P54">
        <v>15</v>
      </c>
      <c r="Q54">
        <v>8.9</v>
      </c>
      <c r="R54">
        <v>-3.8</v>
      </c>
      <c r="T54">
        <v>6.35</v>
      </c>
      <c r="U54">
        <v>2</v>
      </c>
      <c r="W54">
        <v>11</v>
      </c>
    </row>
    <row r="55" spans="13:23" ht="12.75">
      <c r="M55">
        <v>301</v>
      </c>
      <c r="N55">
        <v>150</v>
      </c>
      <c r="O55">
        <v>1</v>
      </c>
      <c r="P55">
        <v>1</v>
      </c>
      <c r="Q55">
        <v>13.8</v>
      </c>
      <c r="R55">
        <v>-2.1</v>
      </c>
      <c r="T55">
        <v>15.9</v>
      </c>
      <c r="U55">
        <v>7</v>
      </c>
      <c r="W55">
        <v>11</v>
      </c>
    </row>
    <row r="56" spans="13:23" ht="12.75">
      <c r="M56">
        <v>303</v>
      </c>
      <c r="N56">
        <v>221</v>
      </c>
      <c r="O56">
        <v>1</v>
      </c>
      <c r="P56">
        <v>1</v>
      </c>
      <c r="Q56">
        <v>16.75</v>
      </c>
      <c r="R56">
        <v>-2.25</v>
      </c>
      <c r="T56">
        <v>19</v>
      </c>
      <c r="U56">
        <v>12</v>
      </c>
      <c r="W56">
        <v>11</v>
      </c>
    </row>
    <row r="57" spans="13:23" ht="12.75">
      <c r="M57">
        <v>131</v>
      </c>
      <c r="N57">
        <v>156</v>
      </c>
      <c r="O57">
        <v>1</v>
      </c>
      <c r="P57">
        <v>1</v>
      </c>
      <c r="Q57">
        <v>18</v>
      </c>
      <c r="R57">
        <v>1.25</v>
      </c>
      <c r="S57">
        <v>1.3</v>
      </c>
      <c r="T57">
        <v>18.05</v>
      </c>
      <c r="U57">
        <v>8</v>
      </c>
      <c r="W57">
        <v>11</v>
      </c>
    </row>
    <row r="58" spans="13:23" ht="12.75">
      <c r="M58">
        <v>302</v>
      </c>
      <c r="N58">
        <v>261</v>
      </c>
      <c r="O58">
        <v>1</v>
      </c>
      <c r="P58">
        <v>1</v>
      </c>
      <c r="Q58">
        <v>18</v>
      </c>
      <c r="R58">
        <v>-2.5</v>
      </c>
      <c r="T58">
        <v>20.5</v>
      </c>
      <c r="U58">
        <v>14</v>
      </c>
      <c r="W58">
        <v>11</v>
      </c>
    </row>
    <row r="59" spans="13:23" ht="12.75">
      <c r="M59">
        <v>132</v>
      </c>
      <c r="N59">
        <v>240</v>
      </c>
      <c r="O59">
        <v>1</v>
      </c>
      <c r="P59">
        <v>1</v>
      </c>
      <c r="Q59">
        <v>18.1</v>
      </c>
      <c r="R59">
        <v>-2.5</v>
      </c>
      <c r="T59">
        <v>20.6</v>
      </c>
      <c r="U59">
        <v>14</v>
      </c>
      <c r="W59">
        <v>11</v>
      </c>
    </row>
    <row r="60" spans="13:23" ht="12.75">
      <c r="M60">
        <v>133</v>
      </c>
      <c r="N60">
        <v>89</v>
      </c>
      <c r="O60">
        <v>10</v>
      </c>
      <c r="P60">
        <v>20</v>
      </c>
      <c r="Q60">
        <v>22.5</v>
      </c>
      <c r="R60">
        <v>2.25</v>
      </c>
      <c r="S60">
        <v>1.3</v>
      </c>
      <c r="T60">
        <v>11.425</v>
      </c>
      <c r="U60">
        <v>3</v>
      </c>
      <c r="W60">
        <v>11</v>
      </c>
    </row>
    <row r="61" spans="13:23" ht="12.75">
      <c r="M61">
        <v>191</v>
      </c>
      <c r="N61">
        <v>147</v>
      </c>
      <c r="O61">
        <v>10</v>
      </c>
      <c r="P61">
        <v>20</v>
      </c>
      <c r="Q61">
        <v>31</v>
      </c>
      <c r="R61">
        <v>-1.4</v>
      </c>
      <c r="T61">
        <v>16.2</v>
      </c>
      <c r="U61">
        <v>7</v>
      </c>
      <c r="W61">
        <v>11</v>
      </c>
    </row>
    <row r="62" spans="13:23" ht="12.75">
      <c r="M62">
        <v>136</v>
      </c>
      <c r="N62">
        <v>110</v>
      </c>
      <c r="O62">
        <v>10</v>
      </c>
      <c r="P62">
        <v>20</v>
      </c>
      <c r="Q62">
        <v>20</v>
      </c>
      <c r="R62">
        <v>-4.75</v>
      </c>
      <c r="T62">
        <v>12.375</v>
      </c>
      <c r="U62">
        <v>2</v>
      </c>
      <c r="W62">
        <v>11</v>
      </c>
    </row>
    <row r="63" spans="13:23" ht="12.75">
      <c r="M63">
        <v>188</v>
      </c>
      <c r="N63">
        <v>185</v>
      </c>
      <c r="O63">
        <v>14.6</v>
      </c>
      <c r="P63">
        <v>15</v>
      </c>
      <c r="Q63">
        <v>18.5</v>
      </c>
      <c r="R63">
        <v>-0.4</v>
      </c>
      <c r="T63">
        <v>18.395999999999997</v>
      </c>
      <c r="U63">
        <v>5</v>
      </c>
      <c r="W63">
        <v>11</v>
      </c>
    </row>
    <row r="64" spans="13:23" ht="12.75">
      <c r="M64">
        <v>194</v>
      </c>
      <c r="N64">
        <v>175</v>
      </c>
      <c r="O64">
        <v>1</v>
      </c>
      <c r="P64">
        <v>1</v>
      </c>
      <c r="Q64">
        <v>16.25</v>
      </c>
      <c r="R64">
        <v>-1.3</v>
      </c>
      <c r="S64">
        <v>1.3</v>
      </c>
      <c r="T64">
        <v>18.85</v>
      </c>
      <c r="U64">
        <v>13</v>
      </c>
      <c r="W64">
        <v>11</v>
      </c>
    </row>
    <row r="65" spans="13:23" ht="12.75">
      <c r="M65">
        <v>195</v>
      </c>
      <c r="N65">
        <v>172</v>
      </c>
      <c r="O65">
        <v>1</v>
      </c>
      <c r="P65">
        <v>1</v>
      </c>
      <c r="Q65">
        <v>14.5</v>
      </c>
      <c r="R65">
        <v>-1.7</v>
      </c>
      <c r="S65">
        <v>1.3</v>
      </c>
      <c r="T65">
        <v>17.5</v>
      </c>
      <c r="U65">
        <v>9</v>
      </c>
      <c r="W65">
        <v>11</v>
      </c>
    </row>
    <row r="66" spans="13:23" ht="12.75">
      <c r="M66">
        <v>190</v>
      </c>
      <c r="N66">
        <v>172</v>
      </c>
      <c r="O66">
        <v>16.3</v>
      </c>
      <c r="P66">
        <v>20</v>
      </c>
      <c r="Q66">
        <v>21</v>
      </c>
      <c r="R66">
        <v>-2.5</v>
      </c>
      <c r="T66">
        <v>19.1525</v>
      </c>
      <c r="U66">
        <v>17</v>
      </c>
      <c r="W66">
        <v>11</v>
      </c>
    </row>
    <row r="67" spans="13:23" ht="12.75">
      <c r="M67">
        <v>186</v>
      </c>
      <c r="N67">
        <v>206</v>
      </c>
      <c r="O67">
        <v>18.8</v>
      </c>
      <c r="P67">
        <v>20</v>
      </c>
      <c r="Q67">
        <v>18.25</v>
      </c>
      <c r="R67">
        <v>-2.75</v>
      </c>
      <c r="S67">
        <v>1.3</v>
      </c>
      <c r="T67">
        <v>21.04</v>
      </c>
      <c r="U67">
        <v>9</v>
      </c>
      <c r="W67">
        <v>11</v>
      </c>
    </row>
    <row r="68" spans="13:23" ht="12.75">
      <c r="M68">
        <v>187</v>
      </c>
      <c r="N68">
        <v>140</v>
      </c>
      <c r="O68">
        <v>1</v>
      </c>
      <c r="P68">
        <v>1</v>
      </c>
      <c r="Q68">
        <v>12.75</v>
      </c>
      <c r="R68">
        <v>-2.75</v>
      </c>
      <c r="T68">
        <v>15.5</v>
      </c>
      <c r="U68">
        <v>3</v>
      </c>
      <c r="W68">
        <v>11</v>
      </c>
    </row>
    <row r="69" spans="13:23" ht="12.75">
      <c r="M69">
        <v>196</v>
      </c>
      <c r="N69">
        <v>108</v>
      </c>
      <c r="O69">
        <v>1</v>
      </c>
      <c r="P69">
        <v>1</v>
      </c>
      <c r="Q69">
        <v>12.5</v>
      </c>
      <c r="R69">
        <v>0.75</v>
      </c>
      <c r="S69">
        <v>1.3</v>
      </c>
      <c r="T69">
        <v>13.05</v>
      </c>
      <c r="U69">
        <v>2</v>
      </c>
      <c r="W69">
        <v>11</v>
      </c>
    </row>
    <row r="70" spans="13:23" ht="12.75">
      <c r="M70">
        <v>189</v>
      </c>
      <c r="N70">
        <v>182</v>
      </c>
      <c r="O70">
        <v>14.8</v>
      </c>
      <c r="P70">
        <v>15</v>
      </c>
      <c r="Q70">
        <v>17.6</v>
      </c>
      <c r="R70">
        <v>-1.8</v>
      </c>
      <c r="T70">
        <v>19.141333333333336</v>
      </c>
      <c r="U70">
        <v>9</v>
      </c>
      <c r="W70">
        <v>11</v>
      </c>
    </row>
    <row r="71" spans="13:23" ht="12.75">
      <c r="M71">
        <v>185</v>
      </c>
      <c r="N71">
        <v>183</v>
      </c>
      <c r="O71">
        <v>19.4</v>
      </c>
      <c r="P71">
        <v>20</v>
      </c>
      <c r="Q71">
        <v>20</v>
      </c>
      <c r="R71">
        <v>-2.25</v>
      </c>
      <c r="T71">
        <v>21.5825</v>
      </c>
      <c r="U71">
        <v>9</v>
      </c>
      <c r="W71">
        <v>11</v>
      </c>
    </row>
    <row r="72" spans="13:23" ht="12.75">
      <c r="M72">
        <v>198</v>
      </c>
      <c r="N72">
        <v>170</v>
      </c>
      <c r="O72">
        <v>1</v>
      </c>
      <c r="P72">
        <v>1</v>
      </c>
      <c r="Q72">
        <v>17</v>
      </c>
      <c r="R72">
        <v>-1.8</v>
      </c>
      <c r="S72">
        <v>1.3</v>
      </c>
      <c r="T72">
        <v>20.1</v>
      </c>
      <c r="U72">
        <v>11</v>
      </c>
      <c r="W72">
        <v>11</v>
      </c>
    </row>
    <row r="73" spans="13:23" ht="12.75">
      <c r="M73">
        <v>197</v>
      </c>
      <c r="N73">
        <v>272</v>
      </c>
      <c r="O73">
        <v>1</v>
      </c>
      <c r="P73">
        <v>1</v>
      </c>
      <c r="Q73">
        <v>19.25</v>
      </c>
      <c r="R73">
        <v>-2.2</v>
      </c>
      <c r="T73">
        <v>21.45</v>
      </c>
      <c r="U73">
        <v>21</v>
      </c>
      <c r="W73">
        <v>11</v>
      </c>
    </row>
    <row r="74" spans="13:23" ht="12.75">
      <c r="M74">
        <v>182</v>
      </c>
      <c r="N74">
        <v>163</v>
      </c>
      <c r="O74">
        <v>1</v>
      </c>
      <c r="P74">
        <v>1</v>
      </c>
      <c r="Q74">
        <v>15.1</v>
      </c>
      <c r="R74">
        <v>-2.1</v>
      </c>
      <c r="T74">
        <v>17.2</v>
      </c>
      <c r="U74">
        <v>4</v>
      </c>
      <c r="W74">
        <v>11</v>
      </c>
    </row>
    <row r="75" spans="13:23" ht="12.75">
      <c r="M75">
        <v>199</v>
      </c>
      <c r="N75">
        <v>196</v>
      </c>
      <c r="O75">
        <v>1</v>
      </c>
      <c r="P75">
        <v>1</v>
      </c>
      <c r="Q75">
        <v>17.25</v>
      </c>
      <c r="R75">
        <v>-2.25</v>
      </c>
      <c r="T75">
        <v>19.5</v>
      </c>
      <c r="U75">
        <v>13</v>
      </c>
      <c r="W75">
        <v>11</v>
      </c>
    </row>
    <row r="76" spans="13:23" ht="12.75">
      <c r="M76">
        <v>181</v>
      </c>
      <c r="N76">
        <v>170</v>
      </c>
      <c r="O76">
        <v>1</v>
      </c>
      <c r="P76">
        <v>1</v>
      </c>
      <c r="Q76">
        <v>15.8</v>
      </c>
      <c r="R76">
        <v>-2.1</v>
      </c>
      <c r="T76">
        <v>17.9</v>
      </c>
      <c r="U76">
        <v>9</v>
      </c>
      <c r="W76">
        <v>11</v>
      </c>
    </row>
    <row r="77" spans="13:23" ht="12.75">
      <c r="M77">
        <v>200</v>
      </c>
      <c r="N77">
        <v>103</v>
      </c>
      <c r="O77">
        <v>10</v>
      </c>
      <c r="P77">
        <v>20</v>
      </c>
      <c r="Q77">
        <v>19</v>
      </c>
      <c r="R77">
        <v>-3.1</v>
      </c>
      <c r="T77">
        <v>11.05</v>
      </c>
      <c r="U77">
        <v>3</v>
      </c>
      <c r="W77">
        <v>11</v>
      </c>
    </row>
    <row r="78" spans="13:23" ht="12.75">
      <c r="M78">
        <v>203</v>
      </c>
      <c r="N78">
        <v>105</v>
      </c>
      <c r="O78">
        <v>7.5</v>
      </c>
      <c r="P78">
        <v>15</v>
      </c>
      <c r="Q78">
        <v>18.75</v>
      </c>
      <c r="R78">
        <v>-3.6</v>
      </c>
      <c r="T78">
        <v>11.175</v>
      </c>
      <c r="U78">
        <v>6</v>
      </c>
      <c r="W78">
        <v>11</v>
      </c>
    </row>
    <row r="79" spans="13:23" ht="12.75">
      <c r="M79">
        <v>179</v>
      </c>
      <c r="N79">
        <v>63</v>
      </c>
      <c r="O79">
        <v>7.5</v>
      </c>
      <c r="P79">
        <v>15</v>
      </c>
      <c r="Q79">
        <v>8.1</v>
      </c>
      <c r="R79">
        <v>-5.1</v>
      </c>
      <c r="T79">
        <v>6.6</v>
      </c>
      <c r="U79">
        <v>4</v>
      </c>
      <c r="W79">
        <v>11</v>
      </c>
    </row>
    <row r="80" spans="13:23" ht="12.75">
      <c r="M80">
        <v>205</v>
      </c>
      <c r="N80">
        <v>84</v>
      </c>
      <c r="O80">
        <v>10</v>
      </c>
      <c r="P80">
        <v>20</v>
      </c>
      <c r="Q80">
        <v>12.25</v>
      </c>
      <c r="R80">
        <v>-3.8</v>
      </c>
      <c r="T80">
        <v>8.025</v>
      </c>
      <c r="U80">
        <v>7</v>
      </c>
      <c r="W80">
        <v>11</v>
      </c>
    </row>
    <row r="81" spans="13:23" ht="12.75">
      <c r="M81">
        <v>204</v>
      </c>
      <c r="N81">
        <v>215</v>
      </c>
      <c r="O81">
        <v>1</v>
      </c>
      <c r="P81">
        <v>1</v>
      </c>
      <c r="Q81">
        <v>18</v>
      </c>
      <c r="R81">
        <v>0.75</v>
      </c>
      <c r="S81">
        <v>1.3</v>
      </c>
      <c r="T81">
        <v>18.55</v>
      </c>
      <c r="U81">
        <v>15</v>
      </c>
      <c r="W81">
        <v>11</v>
      </c>
    </row>
    <row r="82" spans="13:23" ht="12.75">
      <c r="M82">
        <v>206</v>
      </c>
      <c r="N82">
        <v>45</v>
      </c>
      <c r="O82">
        <v>5</v>
      </c>
      <c r="P82">
        <v>20</v>
      </c>
      <c r="Q82">
        <v>12.25</v>
      </c>
      <c r="R82">
        <v>-7.5</v>
      </c>
      <c r="T82">
        <v>4.9375</v>
      </c>
      <c r="U82">
        <v>2</v>
      </c>
      <c r="W82">
        <v>11</v>
      </c>
    </row>
    <row r="83" spans="13:23" ht="12.75">
      <c r="M83">
        <v>207</v>
      </c>
      <c r="N83">
        <v>220</v>
      </c>
      <c r="O83">
        <v>19</v>
      </c>
      <c r="P83">
        <v>20</v>
      </c>
      <c r="Q83">
        <v>18.75</v>
      </c>
      <c r="R83">
        <v>-0.75</v>
      </c>
      <c r="T83">
        <v>18.525</v>
      </c>
      <c r="U83">
        <v>17</v>
      </c>
      <c r="W83">
        <v>11</v>
      </c>
    </row>
    <row r="84" spans="13:23" ht="12.75">
      <c r="M84">
        <v>213</v>
      </c>
      <c r="N84">
        <v>33</v>
      </c>
      <c r="O84">
        <v>5</v>
      </c>
      <c r="P84">
        <v>20</v>
      </c>
      <c r="Q84">
        <v>4.3</v>
      </c>
      <c r="R84">
        <v>-7</v>
      </c>
      <c r="T84">
        <v>2.825</v>
      </c>
      <c r="U84">
        <v>3</v>
      </c>
      <c r="W84">
        <v>11</v>
      </c>
    </row>
    <row r="85" spans="13:23" ht="12.75">
      <c r="M85">
        <v>212</v>
      </c>
      <c r="N85">
        <v>25</v>
      </c>
      <c r="O85">
        <v>5</v>
      </c>
      <c r="P85">
        <v>20</v>
      </c>
      <c r="Q85">
        <v>4.9</v>
      </c>
      <c r="R85">
        <v>-4.6</v>
      </c>
      <c r="T85">
        <v>2.375</v>
      </c>
      <c r="U85">
        <v>-1</v>
      </c>
      <c r="W85">
        <v>11</v>
      </c>
    </row>
    <row r="86" spans="13:23" ht="12.75">
      <c r="M86">
        <v>211</v>
      </c>
      <c r="N86">
        <v>93</v>
      </c>
      <c r="O86">
        <v>7.5</v>
      </c>
      <c r="P86">
        <v>15</v>
      </c>
      <c r="Q86">
        <v>16.25</v>
      </c>
      <c r="R86">
        <v>-4.1</v>
      </c>
      <c r="T86">
        <v>10.175</v>
      </c>
      <c r="U86">
        <v>2</v>
      </c>
      <c r="W86">
        <v>11</v>
      </c>
    </row>
    <row r="87" spans="13:23" ht="12.75">
      <c r="M87">
        <v>219</v>
      </c>
      <c r="N87">
        <v>202</v>
      </c>
      <c r="O87">
        <v>1</v>
      </c>
      <c r="P87">
        <v>1</v>
      </c>
      <c r="Q87">
        <v>18</v>
      </c>
      <c r="R87">
        <v>1.1</v>
      </c>
      <c r="S87">
        <v>1.3</v>
      </c>
      <c r="T87">
        <v>18.2</v>
      </c>
      <c r="U87">
        <v>14</v>
      </c>
      <c r="W87">
        <v>11</v>
      </c>
    </row>
    <row r="88" spans="13:23" ht="12.75">
      <c r="M88">
        <v>208</v>
      </c>
      <c r="N88">
        <v>91</v>
      </c>
      <c r="O88">
        <v>10</v>
      </c>
      <c r="P88">
        <v>20</v>
      </c>
      <c r="Q88">
        <v>11.75</v>
      </c>
      <c r="R88">
        <v>-2.2</v>
      </c>
      <c r="T88">
        <v>6.975</v>
      </c>
      <c r="U88">
        <v>5</v>
      </c>
      <c r="W88">
        <v>11</v>
      </c>
    </row>
    <row r="89" spans="13:23" ht="12.75">
      <c r="M89">
        <v>215</v>
      </c>
      <c r="N89">
        <v>172</v>
      </c>
      <c r="O89">
        <v>1</v>
      </c>
      <c r="P89">
        <v>1</v>
      </c>
      <c r="Q89">
        <v>15.8</v>
      </c>
      <c r="R89">
        <v>0.75</v>
      </c>
      <c r="T89">
        <v>15.05</v>
      </c>
      <c r="U89">
        <v>15</v>
      </c>
      <c r="W89">
        <v>11</v>
      </c>
    </row>
    <row r="90" spans="13:23" ht="12.75">
      <c r="M90">
        <v>220</v>
      </c>
      <c r="N90">
        <v>174</v>
      </c>
      <c r="O90">
        <v>1</v>
      </c>
      <c r="P90">
        <v>1</v>
      </c>
      <c r="Q90">
        <v>16.75</v>
      </c>
      <c r="R90">
        <v>-2</v>
      </c>
      <c r="T90">
        <v>18.75</v>
      </c>
      <c r="U90">
        <v>10</v>
      </c>
      <c r="W90">
        <v>11</v>
      </c>
    </row>
    <row r="91" spans="13:23" ht="12.75">
      <c r="M91">
        <v>218</v>
      </c>
      <c r="N91">
        <v>139</v>
      </c>
      <c r="O91">
        <v>1</v>
      </c>
      <c r="P91">
        <v>1</v>
      </c>
      <c r="Q91">
        <v>14</v>
      </c>
      <c r="R91">
        <v>-0.5</v>
      </c>
      <c r="T91">
        <v>14.5</v>
      </c>
      <c r="U91">
        <v>9</v>
      </c>
      <c r="W91">
        <v>11</v>
      </c>
    </row>
    <row r="92" spans="13:23" ht="12.75">
      <c r="M92">
        <v>221</v>
      </c>
      <c r="N92">
        <v>59</v>
      </c>
      <c r="O92">
        <v>7.5</v>
      </c>
      <c r="P92">
        <v>15</v>
      </c>
      <c r="Q92">
        <v>11.25</v>
      </c>
      <c r="R92">
        <v>0.2</v>
      </c>
      <c r="T92">
        <v>5.525</v>
      </c>
      <c r="U92">
        <v>2</v>
      </c>
      <c r="W92">
        <v>11</v>
      </c>
    </row>
    <row r="93" spans="13:23" ht="12.75">
      <c r="M93">
        <v>217</v>
      </c>
      <c r="N93">
        <v>212</v>
      </c>
      <c r="O93">
        <v>1</v>
      </c>
      <c r="P93">
        <v>1</v>
      </c>
      <c r="Q93">
        <v>17.75</v>
      </c>
      <c r="R93">
        <v>-1.75</v>
      </c>
      <c r="T93">
        <v>19.5</v>
      </c>
      <c r="U93">
        <v>20</v>
      </c>
      <c r="W93">
        <v>11</v>
      </c>
    </row>
    <row r="94" spans="13:23" ht="12.75">
      <c r="M94">
        <v>227</v>
      </c>
      <c r="N94">
        <v>36</v>
      </c>
      <c r="O94">
        <v>5</v>
      </c>
      <c r="P94">
        <v>20</v>
      </c>
      <c r="Q94">
        <v>11.75</v>
      </c>
      <c r="R94">
        <v>-3.5</v>
      </c>
      <c r="T94">
        <v>3.8125</v>
      </c>
      <c r="U94">
        <v>0</v>
      </c>
      <c r="W94">
        <v>11</v>
      </c>
    </row>
    <row r="95" spans="13:23" ht="12.75">
      <c r="M95">
        <v>223</v>
      </c>
      <c r="N95">
        <v>50</v>
      </c>
      <c r="O95">
        <v>5</v>
      </c>
      <c r="P95">
        <v>20</v>
      </c>
      <c r="Q95">
        <v>16.5</v>
      </c>
      <c r="R95">
        <v>-3.25</v>
      </c>
      <c r="T95">
        <v>4.9375</v>
      </c>
      <c r="U95">
        <v>2</v>
      </c>
      <c r="W95">
        <v>11</v>
      </c>
    </row>
    <row r="96" spans="13:23" ht="12.75">
      <c r="M96">
        <v>222</v>
      </c>
      <c r="N96">
        <v>72</v>
      </c>
      <c r="O96">
        <v>10</v>
      </c>
      <c r="P96">
        <v>20</v>
      </c>
      <c r="Q96">
        <v>15</v>
      </c>
      <c r="R96">
        <v>-3</v>
      </c>
      <c r="T96">
        <v>9</v>
      </c>
      <c r="U96">
        <v>3</v>
      </c>
      <c r="W96">
        <v>11</v>
      </c>
    </row>
    <row r="97" spans="13:23" ht="12.75">
      <c r="M97">
        <v>216</v>
      </c>
      <c r="N97">
        <v>79</v>
      </c>
      <c r="O97">
        <v>10</v>
      </c>
      <c r="P97">
        <v>20</v>
      </c>
      <c r="Q97">
        <v>17</v>
      </c>
      <c r="R97">
        <v>-0.25</v>
      </c>
      <c r="S97">
        <v>1.3</v>
      </c>
      <c r="T97">
        <v>9.925</v>
      </c>
      <c r="U97">
        <v>4</v>
      </c>
      <c r="W97">
        <v>11</v>
      </c>
    </row>
    <row r="98" spans="13:23" ht="12.75">
      <c r="M98">
        <v>224</v>
      </c>
      <c r="N98">
        <v>38</v>
      </c>
      <c r="O98">
        <v>5</v>
      </c>
      <c r="P98">
        <v>20</v>
      </c>
      <c r="Q98">
        <v>7.75</v>
      </c>
      <c r="R98">
        <v>-7.4</v>
      </c>
      <c r="T98">
        <v>3.7875</v>
      </c>
      <c r="U98">
        <v>2</v>
      </c>
      <c r="W98">
        <v>11</v>
      </c>
    </row>
    <row r="99" spans="13:23" ht="12.75">
      <c r="M99">
        <v>228</v>
      </c>
      <c r="N99">
        <v>208</v>
      </c>
      <c r="O99">
        <v>19</v>
      </c>
      <c r="P99">
        <v>20</v>
      </c>
      <c r="Q99">
        <v>19.2</v>
      </c>
      <c r="R99">
        <v>0.25</v>
      </c>
      <c r="T99">
        <v>18.0025</v>
      </c>
      <c r="U99">
        <v>20</v>
      </c>
      <c r="W99">
        <v>11</v>
      </c>
    </row>
    <row r="100" spans="13:23" ht="12.75">
      <c r="M100">
        <v>230</v>
      </c>
      <c r="N100">
        <v>242</v>
      </c>
      <c r="O100">
        <v>1</v>
      </c>
      <c r="P100">
        <v>1</v>
      </c>
      <c r="Q100">
        <v>17</v>
      </c>
      <c r="R100">
        <v>-2.25</v>
      </c>
      <c r="T100">
        <v>19.25</v>
      </c>
      <c r="U100">
        <v>19</v>
      </c>
      <c r="W100">
        <v>11</v>
      </c>
    </row>
    <row r="101" spans="13:23" ht="12.75">
      <c r="M101">
        <v>226</v>
      </c>
      <c r="N101">
        <v>139</v>
      </c>
      <c r="O101">
        <v>1</v>
      </c>
      <c r="P101">
        <v>1</v>
      </c>
      <c r="Q101">
        <v>12.25</v>
      </c>
      <c r="R101">
        <v>-1.75</v>
      </c>
      <c r="T101">
        <v>14</v>
      </c>
      <c r="U101">
        <v>8</v>
      </c>
      <c r="W101">
        <v>11</v>
      </c>
    </row>
    <row r="102" spans="13:23" ht="12.75">
      <c r="M102">
        <v>229</v>
      </c>
      <c r="N102">
        <v>46</v>
      </c>
      <c r="O102">
        <v>5</v>
      </c>
      <c r="P102">
        <v>20</v>
      </c>
      <c r="Q102">
        <v>11</v>
      </c>
      <c r="R102">
        <v>-7.5</v>
      </c>
      <c r="T102">
        <v>4.625</v>
      </c>
      <c r="U102">
        <v>2</v>
      </c>
      <c r="W102">
        <v>11</v>
      </c>
    </row>
    <row r="103" spans="13:23" ht="12.75">
      <c r="M103">
        <v>231</v>
      </c>
      <c r="N103">
        <v>99</v>
      </c>
      <c r="O103">
        <v>1</v>
      </c>
      <c r="P103">
        <v>1</v>
      </c>
      <c r="Q103">
        <v>8.5</v>
      </c>
      <c r="R103">
        <v>-1.7</v>
      </c>
      <c r="T103">
        <v>10.2</v>
      </c>
      <c r="U103">
        <v>7</v>
      </c>
      <c r="W103">
        <v>11</v>
      </c>
    </row>
    <row r="104" spans="13:23" ht="12.75">
      <c r="M104">
        <v>548</v>
      </c>
      <c r="N104">
        <v>42</v>
      </c>
      <c r="O104">
        <v>5</v>
      </c>
      <c r="P104">
        <v>20</v>
      </c>
      <c r="Q104">
        <v>13.5</v>
      </c>
      <c r="R104">
        <v>-5.8</v>
      </c>
      <c r="T104">
        <v>4.825</v>
      </c>
      <c r="U104">
        <v>2</v>
      </c>
      <c r="W104">
        <v>11</v>
      </c>
    </row>
    <row r="105" spans="13:23" ht="12.75">
      <c r="M105">
        <v>235</v>
      </c>
      <c r="N105">
        <v>82</v>
      </c>
      <c r="O105">
        <v>7.5</v>
      </c>
      <c r="P105">
        <v>15</v>
      </c>
      <c r="Q105">
        <v>11.25</v>
      </c>
      <c r="R105">
        <v>-3</v>
      </c>
      <c r="T105">
        <v>7.125</v>
      </c>
      <c r="U105">
        <v>7</v>
      </c>
      <c r="W105">
        <v>11</v>
      </c>
    </row>
    <row r="106" spans="13:23" ht="12.75">
      <c r="M106">
        <v>232</v>
      </c>
      <c r="N106">
        <v>195</v>
      </c>
      <c r="O106">
        <v>1</v>
      </c>
      <c r="P106">
        <v>1</v>
      </c>
      <c r="Q106">
        <v>14.5</v>
      </c>
      <c r="R106">
        <v>-1.4</v>
      </c>
      <c r="T106">
        <v>15.9</v>
      </c>
      <c r="U106">
        <v>20</v>
      </c>
      <c r="W106">
        <v>11</v>
      </c>
    </row>
    <row r="107" spans="13:23" ht="12.75">
      <c r="M107">
        <v>237</v>
      </c>
      <c r="N107">
        <v>217</v>
      </c>
      <c r="O107">
        <v>1</v>
      </c>
      <c r="P107">
        <v>1</v>
      </c>
      <c r="Q107">
        <v>17.9</v>
      </c>
      <c r="R107">
        <v>-0.25</v>
      </c>
      <c r="T107">
        <v>18.15</v>
      </c>
      <c r="U107">
        <v>17</v>
      </c>
      <c r="W107">
        <v>11</v>
      </c>
    </row>
    <row r="108" spans="13:23" ht="12.75">
      <c r="M108">
        <v>340</v>
      </c>
      <c r="N108">
        <v>118</v>
      </c>
      <c r="O108">
        <v>1</v>
      </c>
      <c r="P108">
        <v>1</v>
      </c>
      <c r="Q108">
        <v>11.25</v>
      </c>
      <c r="R108">
        <v>-2.25</v>
      </c>
      <c r="T108">
        <v>13.5</v>
      </c>
      <c r="U108">
        <v>9</v>
      </c>
      <c r="W108">
        <v>11</v>
      </c>
    </row>
    <row r="109" spans="13:23" ht="12.75">
      <c r="M109">
        <v>366</v>
      </c>
      <c r="N109">
        <v>108</v>
      </c>
      <c r="O109">
        <v>1</v>
      </c>
      <c r="P109">
        <v>1</v>
      </c>
      <c r="Q109">
        <v>10.6</v>
      </c>
      <c r="R109">
        <v>-1.4</v>
      </c>
      <c r="T109">
        <v>12</v>
      </c>
      <c r="U109">
        <v>9</v>
      </c>
      <c r="W109">
        <v>11</v>
      </c>
    </row>
    <row r="110" spans="13:23" ht="12.75">
      <c r="M110">
        <v>371</v>
      </c>
      <c r="N110">
        <v>101</v>
      </c>
      <c r="O110">
        <v>1</v>
      </c>
      <c r="P110">
        <v>1</v>
      </c>
      <c r="Q110">
        <v>8.1</v>
      </c>
      <c r="R110">
        <v>-1.2</v>
      </c>
      <c r="S110">
        <v>1.3</v>
      </c>
      <c r="T110">
        <v>10.6</v>
      </c>
      <c r="U110">
        <v>12</v>
      </c>
      <c r="W110">
        <v>11</v>
      </c>
    </row>
    <row r="111" spans="13:23" ht="12.75">
      <c r="M111">
        <v>364</v>
      </c>
      <c r="N111">
        <v>33</v>
      </c>
      <c r="O111">
        <v>5</v>
      </c>
      <c r="P111">
        <v>20</v>
      </c>
      <c r="Q111">
        <v>5</v>
      </c>
      <c r="R111">
        <v>-5.7</v>
      </c>
      <c r="T111">
        <v>2.675</v>
      </c>
      <c r="U111">
        <v>3</v>
      </c>
      <c r="W111">
        <v>11</v>
      </c>
    </row>
    <row r="112" spans="13:23" ht="12.75">
      <c r="M112">
        <v>342</v>
      </c>
      <c r="N112">
        <v>187</v>
      </c>
      <c r="O112">
        <v>1</v>
      </c>
      <c r="P112">
        <v>1</v>
      </c>
      <c r="Q112">
        <v>14.9</v>
      </c>
      <c r="R112">
        <v>-2.6</v>
      </c>
      <c r="T112">
        <v>17.5</v>
      </c>
      <c r="U112">
        <v>7</v>
      </c>
      <c r="W112">
        <v>11</v>
      </c>
    </row>
    <row r="113" spans="13:23" ht="12.75">
      <c r="M113">
        <v>363</v>
      </c>
      <c r="N113">
        <v>125</v>
      </c>
      <c r="O113">
        <v>1</v>
      </c>
      <c r="P113">
        <v>1</v>
      </c>
      <c r="Q113">
        <v>9.2</v>
      </c>
      <c r="R113">
        <v>-2.6</v>
      </c>
      <c r="T113">
        <v>11.8</v>
      </c>
      <c r="U113">
        <v>13</v>
      </c>
      <c r="W113">
        <v>11</v>
      </c>
    </row>
    <row r="114" spans="13:23" ht="12.75">
      <c r="M114">
        <v>369</v>
      </c>
      <c r="N114">
        <v>37</v>
      </c>
      <c r="O114">
        <v>5</v>
      </c>
      <c r="P114">
        <v>20</v>
      </c>
      <c r="Q114">
        <v>6.6</v>
      </c>
      <c r="R114">
        <v>-6.8</v>
      </c>
      <c r="T114">
        <v>3.35</v>
      </c>
      <c r="U114">
        <v>1</v>
      </c>
      <c r="W114">
        <v>11</v>
      </c>
    </row>
    <row r="115" spans="13:23" ht="12.75">
      <c r="M115">
        <v>365</v>
      </c>
      <c r="N115">
        <v>85</v>
      </c>
      <c r="O115">
        <v>1</v>
      </c>
      <c r="P115">
        <v>1</v>
      </c>
      <c r="Q115">
        <v>7.2</v>
      </c>
      <c r="R115">
        <v>-1.3</v>
      </c>
      <c r="T115">
        <v>8.5</v>
      </c>
      <c r="U115">
        <v>7</v>
      </c>
      <c r="W115">
        <v>11</v>
      </c>
    </row>
    <row r="116" spans="13:23" ht="12.75">
      <c r="M116">
        <v>373</v>
      </c>
      <c r="N116">
        <v>59</v>
      </c>
      <c r="O116">
        <v>7.5</v>
      </c>
      <c r="P116">
        <v>15</v>
      </c>
      <c r="Q116">
        <v>8.2</v>
      </c>
      <c r="R116">
        <v>-1.6</v>
      </c>
      <c r="T116">
        <v>4.9</v>
      </c>
      <c r="U116">
        <v>5</v>
      </c>
      <c r="W116">
        <v>11</v>
      </c>
    </row>
    <row r="117" spans="13:23" ht="12.75">
      <c r="M117">
        <v>343</v>
      </c>
      <c r="N117">
        <v>37</v>
      </c>
      <c r="O117">
        <v>5</v>
      </c>
      <c r="P117">
        <v>20</v>
      </c>
      <c r="Q117">
        <v>6.6</v>
      </c>
      <c r="R117">
        <v>-5.4</v>
      </c>
      <c r="T117">
        <v>3</v>
      </c>
      <c r="U117">
        <v>3</v>
      </c>
      <c r="W117">
        <v>11</v>
      </c>
    </row>
    <row r="118" spans="13:23" ht="12.75">
      <c r="M118">
        <v>344</v>
      </c>
      <c r="N118">
        <v>67</v>
      </c>
      <c r="O118">
        <v>5</v>
      </c>
      <c r="P118">
        <v>20</v>
      </c>
      <c r="Q118">
        <v>12.2</v>
      </c>
      <c r="R118">
        <v>-7.2</v>
      </c>
      <c r="T118">
        <v>4.85</v>
      </c>
      <c r="U118">
        <v>7</v>
      </c>
      <c r="W118">
        <v>11</v>
      </c>
    </row>
    <row r="119" spans="13:23" ht="12.75">
      <c r="M119">
        <v>359</v>
      </c>
      <c r="N119">
        <v>91</v>
      </c>
      <c r="O119">
        <v>10</v>
      </c>
      <c r="P119">
        <v>20</v>
      </c>
      <c r="Q119">
        <v>14</v>
      </c>
      <c r="R119">
        <v>-1.75</v>
      </c>
      <c r="T119">
        <v>7.875</v>
      </c>
      <c r="U119">
        <v>10</v>
      </c>
      <c r="W119">
        <v>11</v>
      </c>
    </row>
    <row r="120" spans="13:23" ht="12.75">
      <c r="M120">
        <v>345</v>
      </c>
      <c r="N120">
        <v>34</v>
      </c>
      <c r="O120">
        <v>5</v>
      </c>
      <c r="P120">
        <v>20</v>
      </c>
      <c r="Q120">
        <v>2.9</v>
      </c>
      <c r="R120">
        <v>-6</v>
      </c>
      <c r="T120">
        <v>2.225</v>
      </c>
      <c r="U120">
        <v>6</v>
      </c>
      <c r="W120">
        <v>11</v>
      </c>
    </row>
    <row r="121" spans="13:23" ht="12.75">
      <c r="M121">
        <v>386</v>
      </c>
      <c r="N121">
        <v>78</v>
      </c>
      <c r="O121">
        <v>10</v>
      </c>
      <c r="P121">
        <v>20</v>
      </c>
      <c r="Q121">
        <v>13</v>
      </c>
      <c r="R121">
        <v>-1.8</v>
      </c>
      <c r="T121">
        <v>7.4</v>
      </c>
      <c r="U121">
        <v>3</v>
      </c>
      <c r="W121">
        <v>11</v>
      </c>
    </row>
    <row r="122" spans="13:23" ht="12.75">
      <c r="M122">
        <v>360</v>
      </c>
      <c r="N122">
        <v>80</v>
      </c>
      <c r="O122">
        <v>10</v>
      </c>
      <c r="P122">
        <v>20</v>
      </c>
      <c r="Q122">
        <v>11</v>
      </c>
      <c r="R122">
        <v>-1.8</v>
      </c>
      <c r="S122">
        <v>1.3</v>
      </c>
      <c r="T122">
        <v>7.7</v>
      </c>
      <c r="U122">
        <v>6</v>
      </c>
      <c r="W122">
        <v>11</v>
      </c>
    </row>
    <row r="123" spans="13:23" ht="12.75">
      <c r="M123">
        <v>348</v>
      </c>
      <c r="N123">
        <v>62</v>
      </c>
      <c r="O123">
        <v>5</v>
      </c>
      <c r="P123">
        <v>20</v>
      </c>
      <c r="Q123">
        <v>9.4</v>
      </c>
      <c r="R123">
        <v>-1.8</v>
      </c>
      <c r="S123">
        <v>1.3</v>
      </c>
      <c r="T123">
        <v>4.1</v>
      </c>
      <c r="U123">
        <v>5</v>
      </c>
      <c r="W123">
        <v>11</v>
      </c>
    </row>
    <row r="124" spans="13:23" ht="12.75">
      <c r="M124">
        <v>347</v>
      </c>
      <c r="N124">
        <v>84</v>
      </c>
      <c r="O124">
        <v>10</v>
      </c>
      <c r="P124">
        <v>20</v>
      </c>
      <c r="Q124">
        <v>10</v>
      </c>
      <c r="R124">
        <v>-2</v>
      </c>
      <c r="T124">
        <v>6</v>
      </c>
      <c r="U124">
        <v>11</v>
      </c>
      <c r="W124">
        <v>11</v>
      </c>
    </row>
    <row r="125" spans="13:23" ht="12.75">
      <c r="M125">
        <v>358</v>
      </c>
      <c r="N125">
        <v>94</v>
      </c>
      <c r="O125">
        <v>10</v>
      </c>
      <c r="P125">
        <v>20</v>
      </c>
      <c r="Q125">
        <v>18</v>
      </c>
      <c r="R125">
        <v>-1.6</v>
      </c>
      <c r="T125">
        <v>9.8</v>
      </c>
      <c r="U125">
        <v>7</v>
      </c>
      <c r="W125">
        <v>11</v>
      </c>
    </row>
    <row r="126" spans="13:23" ht="12.75">
      <c r="M126">
        <v>357</v>
      </c>
      <c r="N126">
        <v>73</v>
      </c>
      <c r="O126">
        <v>1</v>
      </c>
      <c r="P126">
        <v>1</v>
      </c>
      <c r="Q126">
        <v>6.3</v>
      </c>
      <c r="R126">
        <v>-1.1</v>
      </c>
      <c r="S126">
        <v>1.3</v>
      </c>
      <c r="T126">
        <v>8.7</v>
      </c>
      <c r="U126">
        <v>5</v>
      </c>
      <c r="W126">
        <v>11</v>
      </c>
    </row>
    <row r="127" spans="13:23" ht="12.75">
      <c r="M127">
        <v>349</v>
      </c>
      <c r="N127">
        <v>132</v>
      </c>
      <c r="O127">
        <v>1</v>
      </c>
      <c r="P127">
        <v>1</v>
      </c>
      <c r="Q127">
        <v>13.5</v>
      </c>
      <c r="R127">
        <v>-2.1</v>
      </c>
      <c r="T127">
        <v>15.6</v>
      </c>
      <c r="U127">
        <v>13</v>
      </c>
      <c r="W127">
        <v>11</v>
      </c>
    </row>
    <row r="128" spans="13:23" ht="12.75">
      <c r="M128">
        <v>355</v>
      </c>
      <c r="N128">
        <v>36</v>
      </c>
      <c r="O128">
        <v>5</v>
      </c>
      <c r="P128">
        <v>20</v>
      </c>
      <c r="Q128">
        <v>6.5</v>
      </c>
      <c r="R128">
        <v>-5</v>
      </c>
      <c r="T128">
        <v>2.875</v>
      </c>
      <c r="U128">
        <v>3</v>
      </c>
      <c r="W128">
        <v>11</v>
      </c>
    </row>
    <row r="129" spans="13:23" ht="12.75">
      <c r="M129">
        <v>388</v>
      </c>
      <c r="N129">
        <v>33</v>
      </c>
      <c r="O129">
        <v>5</v>
      </c>
      <c r="P129">
        <v>20</v>
      </c>
      <c r="Q129">
        <v>2.6</v>
      </c>
      <c r="R129">
        <v>-7.4</v>
      </c>
      <c r="T129">
        <v>2.5</v>
      </c>
      <c r="U129">
        <v>3</v>
      </c>
      <c r="W129">
        <v>11</v>
      </c>
    </row>
    <row r="130" spans="13:23" ht="12.75">
      <c r="M130">
        <v>335</v>
      </c>
      <c r="N130">
        <v>34</v>
      </c>
      <c r="O130">
        <v>5</v>
      </c>
      <c r="P130">
        <v>20</v>
      </c>
      <c r="Q130">
        <v>2.8</v>
      </c>
      <c r="R130">
        <v>-7</v>
      </c>
      <c r="T130">
        <v>2.45</v>
      </c>
      <c r="U130">
        <v>2</v>
      </c>
      <c r="W130">
        <v>11</v>
      </c>
    </row>
    <row r="131" spans="13:23" ht="12.75">
      <c r="M131">
        <v>350</v>
      </c>
      <c r="N131">
        <v>39</v>
      </c>
      <c r="O131">
        <v>5</v>
      </c>
      <c r="P131">
        <v>20</v>
      </c>
      <c r="Q131">
        <v>3.7</v>
      </c>
      <c r="R131">
        <v>-7</v>
      </c>
      <c r="T131">
        <v>2.675</v>
      </c>
      <c r="U131">
        <v>7</v>
      </c>
      <c r="W131">
        <v>11</v>
      </c>
    </row>
    <row r="132" spans="13:23" ht="12.75">
      <c r="M132">
        <v>351</v>
      </c>
      <c r="N132">
        <v>32</v>
      </c>
      <c r="O132">
        <v>5</v>
      </c>
      <c r="P132">
        <v>20</v>
      </c>
      <c r="Q132">
        <v>3</v>
      </c>
      <c r="R132">
        <v>-7</v>
      </c>
      <c r="T132">
        <v>2.5</v>
      </c>
      <c r="U132">
        <v>3</v>
      </c>
      <c r="W132">
        <v>11</v>
      </c>
    </row>
    <row r="133" spans="13:23" ht="12.75">
      <c r="M133">
        <v>353</v>
      </c>
      <c r="N133">
        <v>45</v>
      </c>
      <c r="O133">
        <v>5</v>
      </c>
      <c r="P133">
        <v>20</v>
      </c>
      <c r="Q133">
        <v>7</v>
      </c>
      <c r="R133">
        <v>-4.6</v>
      </c>
      <c r="T133">
        <v>2.9</v>
      </c>
      <c r="U133">
        <v>5</v>
      </c>
      <c r="W133">
        <v>11</v>
      </c>
    </row>
    <row r="134" spans="13:23" ht="12.75">
      <c r="M134">
        <v>352</v>
      </c>
      <c r="N134">
        <v>82</v>
      </c>
      <c r="O134">
        <v>10</v>
      </c>
      <c r="P134">
        <v>20</v>
      </c>
      <c r="Q134">
        <v>14.6</v>
      </c>
      <c r="R134">
        <v>-0.4</v>
      </c>
      <c r="T134">
        <v>7.5</v>
      </c>
      <c r="U134">
        <v>7</v>
      </c>
      <c r="W134">
        <v>11</v>
      </c>
    </row>
    <row r="135" spans="13:23" ht="12.75">
      <c r="M135">
        <v>354</v>
      </c>
      <c r="N135">
        <v>90</v>
      </c>
      <c r="O135">
        <v>10</v>
      </c>
      <c r="P135">
        <v>20</v>
      </c>
      <c r="Q135">
        <v>13</v>
      </c>
      <c r="R135">
        <v>1.25</v>
      </c>
      <c r="S135">
        <v>1.3</v>
      </c>
      <c r="T135">
        <v>7.175</v>
      </c>
      <c r="U135">
        <v>7</v>
      </c>
      <c r="W135">
        <v>11</v>
      </c>
    </row>
    <row r="136" spans="13:23" ht="12.75">
      <c r="M136">
        <v>332</v>
      </c>
      <c r="N136">
        <v>60</v>
      </c>
      <c r="O136">
        <v>5</v>
      </c>
      <c r="P136">
        <v>20</v>
      </c>
      <c r="Q136">
        <v>12.9</v>
      </c>
      <c r="R136">
        <v>-5</v>
      </c>
      <c r="T136">
        <v>4.475</v>
      </c>
      <c r="U136">
        <v>4</v>
      </c>
      <c r="W136">
        <v>11</v>
      </c>
    </row>
    <row r="137" spans="13:23" ht="12.75">
      <c r="M137">
        <v>334</v>
      </c>
      <c r="N137">
        <v>50</v>
      </c>
      <c r="O137">
        <v>5</v>
      </c>
      <c r="P137">
        <v>20</v>
      </c>
      <c r="Q137">
        <v>8.8</v>
      </c>
      <c r="R137">
        <v>-7</v>
      </c>
      <c r="T137">
        <v>3.95</v>
      </c>
      <c r="U137">
        <v>4</v>
      </c>
      <c r="W137">
        <v>11</v>
      </c>
    </row>
    <row r="138" spans="13:23" ht="12.75">
      <c r="M138">
        <v>331</v>
      </c>
      <c r="N138">
        <v>56</v>
      </c>
      <c r="O138">
        <v>5</v>
      </c>
      <c r="P138">
        <v>20</v>
      </c>
      <c r="Q138">
        <v>11.5</v>
      </c>
      <c r="R138">
        <v>-5.1</v>
      </c>
      <c r="T138">
        <v>4.15</v>
      </c>
      <c r="U138">
        <v>1</v>
      </c>
      <c r="W138">
        <v>11</v>
      </c>
    </row>
    <row r="139" spans="13:23" ht="12.75">
      <c r="M139">
        <v>330</v>
      </c>
      <c r="N139">
        <v>60</v>
      </c>
      <c r="O139">
        <v>10</v>
      </c>
      <c r="P139">
        <v>20</v>
      </c>
      <c r="Q139">
        <v>7.8</v>
      </c>
      <c r="R139">
        <v>-2</v>
      </c>
      <c r="T139">
        <v>4.9</v>
      </c>
      <c r="U139">
        <v>5</v>
      </c>
      <c r="W139">
        <v>11</v>
      </c>
    </row>
    <row r="140" spans="13:23" ht="12.75">
      <c r="M140">
        <v>328</v>
      </c>
      <c r="N140">
        <v>71</v>
      </c>
      <c r="O140">
        <v>10</v>
      </c>
      <c r="P140">
        <v>20</v>
      </c>
      <c r="Q140">
        <v>7.3</v>
      </c>
      <c r="R140">
        <v>-4.2</v>
      </c>
      <c r="T140">
        <v>5.75</v>
      </c>
      <c r="U140">
        <v>6</v>
      </c>
      <c r="W140">
        <v>11</v>
      </c>
    </row>
    <row r="141" spans="13:23" ht="12.75">
      <c r="M141">
        <v>329</v>
      </c>
      <c r="N141">
        <v>40</v>
      </c>
      <c r="O141">
        <v>5</v>
      </c>
      <c r="P141">
        <v>20</v>
      </c>
      <c r="Q141">
        <v>14.5</v>
      </c>
      <c r="R141">
        <v>-5.2</v>
      </c>
      <c r="T141">
        <v>4.925</v>
      </c>
      <c r="U141">
        <v>2</v>
      </c>
      <c r="W141">
        <v>11</v>
      </c>
    </row>
    <row r="142" spans="13:23" ht="12.75">
      <c r="M142">
        <v>64</v>
      </c>
      <c r="N142">
        <v>219</v>
      </c>
      <c r="O142">
        <v>1</v>
      </c>
      <c r="P142">
        <v>1</v>
      </c>
      <c r="Q142">
        <v>17.4</v>
      </c>
      <c r="R142">
        <v>-1.2</v>
      </c>
      <c r="T142">
        <v>18.6</v>
      </c>
      <c r="U142">
        <v>9</v>
      </c>
      <c r="W142">
        <v>11</v>
      </c>
    </row>
    <row r="143" spans="13:23" ht="12.75">
      <c r="M143">
        <v>130</v>
      </c>
      <c r="N143">
        <v>129</v>
      </c>
      <c r="O143">
        <v>1</v>
      </c>
      <c r="P143">
        <v>1</v>
      </c>
      <c r="Q143">
        <v>11.5</v>
      </c>
      <c r="R143">
        <v>-2.2</v>
      </c>
      <c r="T143">
        <v>13.7</v>
      </c>
      <c r="U143">
        <v>6</v>
      </c>
      <c r="W143">
        <v>11</v>
      </c>
    </row>
    <row r="144" spans="13:23" ht="12.75">
      <c r="M144">
        <v>63</v>
      </c>
      <c r="N144">
        <v>213</v>
      </c>
      <c r="O144">
        <v>1</v>
      </c>
      <c r="P144">
        <v>1</v>
      </c>
      <c r="Q144">
        <v>18.8</v>
      </c>
      <c r="R144">
        <v>-1.1</v>
      </c>
      <c r="T144">
        <v>19.9</v>
      </c>
      <c r="U144">
        <v>9</v>
      </c>
      <c r="W144">
        <v>11</v>
      </c>
    </row>
    <row r="145" spans="13:23" ht="12.75">
      <c r="M145">
        <v>129</v>
      </c>
      <c r="N145">
        <v>257</v>
      </c>
      <c r="O145">
        <v>1</v>
      </c>
      <c r="P145">
        <v>1</v>
      </c>
      <c r="Q145">
        <v>18.7</v>
      </c>
      <c r="R145">
        <v>-1.2</v>
      </c>
      <c r="S145">
        <v>1.3</v>
      </c>
      <c r="T145">
        <v>21.2</v>
      </c>
      <c r="U145">
        <v>16</v>
      </c>
      <c r="W145">
        <v>11</v>
      </c>
    </row>
    <row r="146" spans="13:23" ht="12.75">
      <c r="M146">
        <v>66</v>
      </c>
      <c r="N146">
        <v>258</v>
      </c>
      <c r="O146">
        <v>1</v>
      </c>
      <c r="P146">
        <v>1</v>
      </c>
      <c r="Q146">
        <v>19.4</v>
      </c>
      <c r="R146">
        <v>-1.1</v>
      </c>
      <c r="T146">
        <v>20.5</v>
      </c>
      <c r="U146">
        <v>6</v>
      </c>
      <c r="W146">
        <v>11</v>
      </c>
    </row>
    <row r="147" spans="13:23" ht="12.75">
      <c r="M147">
        <v>65</v>
      </c>
      <c r="N147">
        <v>94</v>
      </c>
      <c r="O147">
        <v>1</v>
      </c>
      <c r="P147">
        <v>1</v>
      </c>
      <c r="Q147">
        <v>8.3</v>
      </c>
      <c r="R147">
        <v>-2.2</v>
      </c>
      <c r="T147">
        <v>10.5</v>
      </c>
      <c r="U147">
        <v>2</v>
      </c>
      <c r="W147">
        <v>11</v>
      </c>
    </row>
    <row r="148" spans="13:23" ht="12.75">
      <c r="M148">
        <v>126</v>
      </c>
      <c r="N148">
        <v>266</v>
      </c>
      <c r="O148">
        <v>1</v>
      </c>
      <c r="P148">
        <v>1</v>
      </c>
      <c r="Q148">
        <v>18.3</v>
      </c>
      <c r="R148">
        <v>-2.2</v>
      </c>
      <c r="S148">
        <v>1.3</v>
      </c>
      <c r="T148">
        <v>21.8</v>
      </c>
      <c r="U148">
        <v>10</v>
      </c>
      <c r="W148">
        <v>11</v>
      </c>
    </row>
    <row r="149" spans="13:23" ht="12.75">
      <c r="M149">
        <v>127</v>
      </c>
      <c r="N149">
        <v>151</v>
      </c>
      <c r="O149">
        <v>1</v>
      </c>
      <c r="P149">
        <v>1</v>
      </c>
      <c r="Q149">
        <v>14.3</v>
      </c>
      <c r="R149">
        <v>-1.4</v>
      </c>
      <c r="S149">
        <v>1.3</v>
      </c>
      <c r="T149">
        <v>17</v>
      </c>
      <c r="U149">
        <v>6</v>
      </c>
      <c r="W149">
        <v>11</v>
      </c>
    </row>
    <row r="150" spans="13:23" ht="12.75">
      <c r="M150">
        <v>67</v>
      </c>
      <c r="N150">
        <v>150</v>
      </c>
      <c r="O150">
        <v>1</v>
      </c>
      <c r="P150">
        <v>1</v>
      </c>
      <c r="Q150">
        <v>15</v>
      </c>
      <c r="R150">
        <v>-1.5</v>
      </c>
      <c r="T150">
        <v>16.5</v>
      </c>
      <c r="U150">
        <v>5</v>
      </c>
      <c r="W150">
        <v>11</v>
      </c>
    </row>
    <row r="151" spans="13:23" ht="12.75">
      <c r="M151">
        <v>134</v>
      </c>
      <c r="N151">
        <v>161</v>
      </c>
      <c r="O151">
        <v>1</v>
      </c>
      <c r="P151">
        <v>1</v>
      </c>
      <c r="Q151">
        <v>15</v>
      </c>
      <c r="R151">
        <v>-2.6</v>
      </c>
      <c r="T151">
        <v>17.6</v>
      </c>
      <c r="U151">
        <v>8</v>
      </c>
      <c r="W151">
        <v>11</v>
      </c>
    </row>
    <row r="152" spans="13:23" ht="12.75">
      <c r="M152">
        <v>542</v>
      </c>
      <c r="N152">
        <v>32</v>
      </c>
      <c r="O152">
        <v>5</v>
      </c>
      <c r="P152">
        <v>20</v>
      </c>
      <c r="Q152">
        <v>2.2</v>
      </c>
      <c r="R152">
        <v>-8.4</v>
      </c>
      <c r="T152">
        <v>2.65</v>
      </c>
      <c r="U152">
        <v>2</v>
      </c>
      <c r="W152">
        <v>11</v>
      </c>
    </row>
    <row r="153" spans="13:23" ht="12.75">
      <c r="M153">
        <v>135</v>
      </c>
      <c r="N153">
        <v>241</v>
      </c>
      <c r="O153">
        <v>1</v>
      </c>
      <c r="P153">
        <v>1</v>
      </c>
      <c r="Q153">
        <v>17</v>
      </c>
      <c r="R153">
        <v>-3.2</v>
      </c>
      <c r="T153">
        <v>20.2</v>
      </c>
      <c r="U153">
        <v>15</v>
      </c>
      <c r="W153">
        <v>11</v>
      </c>
    </row>
    <row r="154" spans="13:23" ht="12.75">
      <c r="M154">
        <v>124</v>
      </c>
      <c r="N154">
        <v>177</v>
      </c>
      <c r="O154">
        <v>1</v>
      </c>
      <c r="P154">
        <v>1</v>
      </c>
      <c r="Q154">
        <v>15.6</v>
      </c>
      <c r="R154">
        <v>-1</v>
      </c>
      <c r="S154">
        <v>1.3</v>
      </c>
      <c r="T154">
        <v>17.9</v>
      </c>
      <c r="U154">
        <v>7</v>
      </c>
      <c r="W154">
        <v>11</v>
      </c>
    </row>
    <row r="155" spans="13:23" ht="12.75">
      <c r="M155">
        <v>122</v>
      </c>
      <c r="N155">
        <v>99</v>
      </c>
      <c r="O155">
        <v>10</v>
      </c>
      <c r="P155">
        <v>20</v>
      </c>
      <c r="Q155">
        <v>15.1</v>
      </c>
      <c r="R155">
        <v>-2.25</v>
      </c>
      <c r="T155">
        <v>8.675</v>
      </c>
      <c r="U155">
        <v>1</v>
      </c>
      <c r="W155">
        <v>11</v>
      </c>
    </row>
    <row r="156" spans="13:23" ht="12.75">
      <c r="M156">
        <v>125</v>
      </c>
      <c r="N156">
        <v>204</v>
      </c>
      <c r="O156">
        <v>1</v>
      </c>
      <c r="P156">
        <v>1</v>
      </c>
      <c r="Q156">
        <v>15.9</v>
      </c>
      <c r="R156">
        <v>-2.8</v>
      </c>
      <c r="T156">
        <v>18.7</v>
      </c>
      <c r="U156">
        <v>2</v>
      </c>
      <c r="W156">
        <v>11</v>
      </c>
    </row>
    <row r="157" spans="13:23" ht="12.75">
      <c r="M157">
        <v>70</v>
      </c>
      <c r="N157">
        <v>126</v>
      </c>
      <c r="O157">
        <v>1</v>
      </c>
      <c r="P157">
        <v>1</v>
      </c>
      <c r="Q157">
        <v>11.2</v>
      </c>
      <c r="R157">
        <v>-2.8</v>
      </c>
      <c r="T157">
        <v>14</v>
      </c>
      <c r="U157">
        <v>2</v>
      </c>
      <c r="W157">
        <v>11</v>
      </c>
    </row>
    <row r="158" spans="13:23" ht="12.75">
      <c r="M158">
        <v>121</v>
      </c>
      <c r="N158">
        <v>148</v>
      </c>
      <c r="O158">
        <v>1</v>
      </c>
      <c r="P158">
        <v>1</v>
      </c>
      <c r="Q158">
        <v>14.4</v>
      </c>
      <c r="R158">
        <v>-3.4</v>
      </c>
      <c r="T158">
        <v>17.8</v>
      </c>
      <c r="U158">
        <v>4</v>
      </c>
      <c r="W158">
        <v>11</v>
      </c>
    </row>
    <row r="159" spans="13:23" ht="12.75">
      <c r="M159">
        <v>137</v>
      </c>
      <c r="N159">
        <v>156</v>
      </c>
      <c r="O159">
        <v>1</v>
      </c>
      <c r="P159">
        <v>1</v>
      </c>
      <c r="Q159">
        <v>11.6</v>
      </c>
      <c r="R159">
        <v>-1.7</v>
      </c>
      <c r="S159">
        <v>1.3</v>
      </c>
      <c r="T159">
        <v>14.6</v>
      </c>
      <c r="U159">
        <v>3</v>
      </c>
      <c r="W159">
        <v>11</v>
      </c>
    </row>
    <row r="160" spans="13:23" ht="12.75">
      <c r="M160">
        <v>117</v>
      </c>
      <c r="N160">
        <v>227</v>
      </c>
      <c r="O160">
        <v>1</v>
      </c>
      <c r="P160">
        <v>1</v>
      </c>
      <c r="Q160">
        <v>18</v>
      </c>
      <c r="R160">
        <v>-2.7</v>
      </c>
      <c r="T160">
        <v>20.7</v>
      </c>
      <c r="U160">
        <v>15</v>
      </c>
      <c r="W160">
        <v>11</v>
      </c>
    </row>
    <row r="161" spans="13:23" ht="12.75">
      <c r="M161">
        <v>120</v>
      </c>
      <c r="N161">
        <v>122</v>
      </c>
      <c r="O161">
        <v>1</v>
      </c>
      <c r="P161">
        <v>1</v>
      </c>
      <c r="Q161">
        <v>13.2</v>
      </c>
      <c r="R161">
        <v>-2.7</v>
      </c>
      <c r="T161">
        <v>15.9</v>
      </c>
      <c r="U161">
        <v>3</v>
      </c>
      <c r="W161">
        <v>11</v>
      </c>
    </row>
    <row r="162" spans="13:23" ht="12.75">
      <c r="M162">
        <v>119</v>
      </c>
      <c r="N162">
        <v>85</v>
      </c>
      <c r="O162">
        <v>10</v>
      </c>
      <c r="P162">
        <v>20</v>
      </c>
      <c r="Q162">
        <v>16.2</v>
      </c>
      <c r="R162">
        <v>-5.5</v>
      </c>
      <c r="T162">
        <v>10.85</v>
      </c>
      <c r="U162">
        <v>1</v>
      </c>
      <c r="W162">
        <v>11</v>
      </c>
    </row>
    <row r="163" spans="13:23" ht="12.75">
      <c r="M163">
        <v>116</v>
      </c>
      <c r="N163">
        <v>155</v>
      </c>
      <c r="O163">
        <v>1</v>
      </c>
      <c r="P163">
        <v>1</v>
      </c>
      <c r="Q163">
        <v>16</v>
      </c>
      <c r="R163">
        <v>-2.75</v>
      </c>
      <c r="T163">
        <v>18.75</v>
      </c>
      <c r="U163">
        <v>4</v>
      </c>
      <c r="W163">
        <v>11</v>
      </c>
    </row>
    <row r="164" spans="13:23" ht="12.75">
      <c r="M164">
        <v>138</v>
      </c>
      <c r="N164">
        <v>187</v>
      </c>
      <c r="O164">
        <v>17.4</v>
      </c>
      <c r="P164">
        <v>20</v>
      </c>
      <c r="Q164">
        <v>18.6</v>
      </c>
      <c r="R164">
        <v>-2.4</v>
      </c>
      <c r="T164">
        <v>18.27</v>
      </c>
      <c r="U164">
        <v>6</v>
      </c>
      <c r="W164">
        <v>11</v>
      </c>
    </row>
    <row r="165" spans="13:23" ht="12.75">
      <c r="M165">
        <v>115</v>
      </c>
      <c r="N165">
        <v>176</v>
      </c>
      <c r="O165">
        <v>19.2</v>
      </c>
      <c r="P165">
        <v>20</v>
      </c>
      <c r="Q165">
        <v>18.6</v>
      </c>
      <c r="R165">
        <v>-1.2</v>
      </c>
      <c r="T165">
        <v>19.008000000000003</v>
      </c>
      <c r="U165">
        <v>10</v>
      </c>
      <c r="W165">
        <v>11</v>
      </c>
    </row>
    <row r="166" spans="13:23" ht="12.75">
      <c r="M166">
        <v>141</v>
      </c>
      <c r="N166">
        <v>109</v>
      </c>
      <c r="O166">
        <v>10.4</v>
      </c>
      <c r="P166">
        <v>20</v>
      </c>
      <c r="Q166">
        <v>19</v>
      </c>
      <c r="R166">
        <v>-5.3</v>
      </c>
      <c r="T166">
        <v>12.636000000000001</v>
      </c>
      <c r="U166">
        <v>0</v>
      </c>
      <c r="W166">
        <v>11</v>
      </c>
    </row>
    <row r="167" spans="13:23" ht="12.75">
      <c r="M167">
        <v>139</v>
      </c>
      <c r="N167">
        <v>150</v>
      </c>
      <c r="O167">
        <v>12.8</v>
      </c>
      <c r="P167">
        <v>15</v>
      </c>
      <c r="Q167">
        <v>15.3</v>
      </c>
      <c r="R167">
        <v>-2</v>
      </c>
      <c r="S167">
        <v>1.3</v>
      </c>
      <c r="T167">
        <v>16.06266666666667</v>
      </c>
      <c r="U167">
        <v>1</v>
      </c>
      <c r="W167">
        <v>11</v>
      </c>
    </row>
    <row r="168" spans="13:23" ht="12.75">
      <c r="M168">
        <v>114</v>
      </c>
      <c r="N168">
        <v>70</v>
      </c>
      <c r="O168">
        <v>10</v>
      </c>
      <c r="P168">
        <v>20</v>
      </c>
      <c r="Q168">
        <v>10.6</v>
      </c>
      <c r="R168">
        <v>-4.4</v>
      </c>
      <c r="T168">
        <v>7.5</v>
      </c>
      <c r="U168">
        <v>2</v>
      </c>
      <c r="W168">
        <v>11</v>
      </c>
    </row>
    <row r="169" spans="13:23" ht="12.75">
      <c r="M169">
        <v>142</v>
      </c>
      <c r="N169">
        <v>110</v>
      </c>
      <c r="O169">
        <v>14</v>
      </c>
      <c r="P169">
        <v>15</v>
      </c>
      <c r="Q169">
        <v>12.6</v>
      </c>
      <c r="R169">
        <v>-1.7</v>
      </c>
      <c r="T169">
        <v>13.346666666666666</v>
      </c>
      <c r="U169">
        <v>4</v>
      </c>
      <c r="W169">
        <v>11</v>
      </c>
    </row>
    <row r="170" spans="13:23" ht="12.75">
      <c r="M170">
        <v>184</v>
      </c>
      <c r="N170">
        <v>142</v>
      </c>
      <c r="O170">
        <v>1</v>
      </c>
      <c r="P170">
        <v>1</v>
      </c>
      <c r="Q170">
        <v>14</v>
      </c>
      <c r="R170">
        <v>-2.2</v>
      </c>
      <c r="T170">
        <v>16.2</v>
      </c>
      <c r="U170">
        <v>3</v>
      </c>
      <c r="W170">
        <v>11</v>
      </c>
    </row>
    <row r="171" spans="13:23" ht="12.75">
      <c r="M171">
        <v>143</v>
      </c>
      <c r="N171">
        <v>84</v>
      </c>
      <c r="O171">
        <v>10</v>
      </c>
      <c r="P171">
        <v>20</v>
      </c>
      <c r="Q171">
        <v>11.3</v>
      </c>
      <c r="R171">
        <v>-5.5</v>
      </c>
      <c r="T171">
        <v>8.4</v>
      </c>
      <c r="U171">
        <v>2</v>
      </c>
      <c r="W171">
        <v>11</v>
      </c>
    </row>
    <row r="172" spans="13:23" ht="12.75">
      <c r="M172">
        <v>145</v>
      </c>
      <c r="N172">
        <v>110</v>
      </c>
      <c r="O172">
        <v>1</v>
      </c>
      <c r="P172">
        <v>1</v>
      </c>
      <c r="Q172">
        <v>6.9</v>
      </c>
      <c r="R172">
        <v>-2.8</v>
      </c>
      <c r="T172">
        <v>9.7</v>
      </c>
      <c r="U172">
        <v>5</v>
      </c>
      <c r="W172">
        <v>11</v>
      </c>
    </row>
    <row r="173" spans="13:23" ht="12.75">
      <c r="M173">
        <v>144</v>
      </c>
      <c r="N173">
        <v>197</v>
      </c>
      <c r="O173">
        <v>1</v>
      </c>
      <c r="P173">
        <v>1</v>
      </c>
      <c r="Q173">
        <v>17.3</v>
      </c>
      <c r="R173">
        <v>-0.9</v>
      </c>
      <c r="S173">
        <v>1.3</v>
      </c>
      <c r="T173">
        <v>19.5</v>
      </c>
      <c r="U173">
        <v>14</v>
      </c>
      <c r="W173">
        <v>11</v>
      </c>
    </row>
    <row r="174" spans="13:23" ht="12.75">
      <c r="M174">
        <v>543</v>
      </c>
      <c r="N174">
        <v>39</v>
      </c>
      <c r="O174">
        <v>5</v>
      </c>
      <c r="P174">
        <v>20</v>
      </c>
      <c r="Q174">
        <v>5.7</v>
      </c>
      <c r="R174">
        <v>-7.1</v>
      </c>
      <c r="T174">
        <v>3.2</v>
      </c>
      <c r="U174">
        <v>2</v>
      </c>
      <c r="W174">
        <v>11</v>
      </c>
    </row>
    <row r="175" spans="13:23" ht="12.75">
      <c r="M175">
        <v>113</v>
      </c>
      <c r="N175">
        <v>52</v>
      </c>
      <c r="O175">
        <v>10</v>
      </c>
      <c r="P175">
        <v>20</v>
      </c>
      <c r="Q175">
        <v>6.5</v>
      </c>
      <c r="R175">
        <v>-3</v>
      </c>
      <c r="T175">
        <v>4.75</v>
      </c>
      <c r="U175">
        <v>2</v>
      </c>
      <c r="W175">
        <v>11</v>
      </c>
    </row>
    <row r="176" spans="13:23" ht="12.75">
      <c r="M176">
        <v>109</v>
      </c>
      <c r="N176">
        <v>211</v>
      </c>
      <c r="O176">
        <v>1</v>
      </c>
      <c r="P176">
        <v>1</v>
      </c>
      <c r="Q176">
        <v>17.5</v>
      </c>
      <c r="R176">
        <v>-2.8</v>
      </c>
      <c r="T176">
        <v>20.3</v>
      </c>
      <c r="U176">
        <v>12</v>
      </c>
      <c r="W176">
        <v>11</v>
      </c>
    </row>
    <row r="177" spans="13:23" ht="12.75">
      <c r="M177">
        <v>544</v>
      </c>
      <c r="N177">
        <v>44</v>
      </c>
      <c r="O177">
        <v>5</v>
      </c>
      <c r="P177">
        <v>20</v>
      </c>
      <c r="Q177">
        <v>10.5</v>
      </c>
      <c r="R177">
        <v>-4.9</v>
      </c>
      <c r="T177">
        <v>3.85</v>
      </c>
      <c r="U177">
        <v>0</v>
      </c>
      <c r="W177">
        <v>11</v>
      </c>
    </row>
    <row r="178" spans="13:23" ht="12.75">
      <c r="M178">
        <v>146</v>
      </c>
      <c r="N178">
        <v>75</v>
      </c>
      <c r="O178">
        <v>10</v>
      </c>
      <c r="P178">
        <v>20</v>
      </c>
      <c r="Q178">
        <v>11.5</v>
      </c>
      <c r="R178">
        <v>-1.75</v>
      </c>
      <c r="T178">
        <v>6.625</v>
      </c>
      <c r="U178">
        <v>1</v>
      </c>
      <c r="W178">
        <v>11</v>
      </c>
    </row>
    <row r="179" spans="13:23" ht="12.75">
      <c r="M179">
        <v>176</v>
      </c>
      <c r="N179">
        <v>168</v>
      </c>
      <c r="O179">
        <v>1</v>
      </c>
      <c r="P179">
        <v>1</v>
      </c>
      <c r="Q179">
        <v>13.9</v>
      </c>
      <c r="R179">
        <v>-2</v>
      </c>
      <c r="T179">
        <v>15.9</v>
      </c>
      <c r="U179">
        <v>7</v>
      </c>
      <c r="W179">
        <v>11</v>
      </c>
    </row>
    <row r="180" spans="13:23" ht="12.75">
      <c r="M180">
        <v>148</v>
      </c>
      <c r="N180">
        <v>103</v>
      </c>
      <c r="O180">
        <v>1</v>
      </c>
      <c r="P180">
        <v>1</v>
      </c>
      <c r="Q180">
        <v>9.5</v>
      </c>
      <c r="R180">
        <v>-0.9</v>
      </c>
      <c r="T180">
        <v>10.4</v>
      </c>
      <c r="U180">
        <v>3</v>
      </c>
      <c r="W180">
        <v>11</v>
      </c>
    </row>
    <row r="181" spans="13:23" ht="12.75">
      <c r="M181">
        <v>175</v>
      </c>
      <c r="N181">
        <v>247</v>
      </c>
      <c r="O181">
        <v>1</v>
      </c>
      <c r="P181">
        <v>1</v>
      </c>
      <c r="Q181">
        <v>20.6</v>
      </c>
      <c r="R181">
        <v>-1.25</v>
      </c>
      <c r="T181">
        <v>21.85</v>
      </c>
      <c r="U181">
        <v>15</v>
      </c>
      <c r="W181">
        <v>11</v>
      </c>
    </row>
    <row r="182" spans="13:23" ht="12.75">
      <c r="M182">
        <v>150</v>
      </c>
      <c r="N182">
        <v>220</v>
      </c>
      <c r="O182">
        <v>1</v>
      </c>
      <c r="P182">
        <v>1</v>
      </c>
      <c r="Q182">
        <v>19.8</v>
      </c>
      <c r="R182">
        <v>-0.2</v>
      </c>
      <c r="T182">
        <v>20</v>
      </c>
      <c r="U182">
        <v>13</v>
      </c>
      <c r="W182">
        <v>11</v>
      </c>
    </row>
    <row r="183" spans="13:23" ht="12.75">
      <c r="M183">
        <v>149</v>
      </c>
      <c r="N183">
        <v>246</v>
      </c>
      <c r="O183">
        <v>1</v>
      </c>
      <c r="P183">
        <v>1</v>
      </c>
      <c r="Q183">
        <v>19.3</v>
      </c>
      <c r="R183">
        <v>-1.3</v>
      </c>
      <c r="T183">
        <v>20.6</v>
      </c>
      <c r="U183">
        <v>12</v>
      </c>
      <c r="W183">
        <v>11</v>
      </c>
    </row>
    <row r="184" spans="13:23" ht="12.75">
      <c r="M184">
        <v>108</v>
      </c>
      <c r="N184">
        <v>97</v>
      </c>
      <c r="O184">
        <v>10</v>
      </c>
      <c r="P184">
        <v>20</v>
      </c>
      <c r="Q184">
        <v>15</v>
      </c>
      <c r="R184">
        <v>-4.2</v>
      </c>
      <c r="T184">
        <v>9.6</v>
      </c>
      <c r="U184">
        <v>3</v>
      </c>
      <c r="W184">
        <v>11</v>
      </c>
    </row>
    <row r="185" spans="13:23" ht="12.75">
      <c r="M185">
        <v>171</v>
      </c>
      <c r="N185">
        <v>85</v>
      </c>
      <c r="O185">
        <v>10</v>
      </c>
      <c r="P185">
        <v>20</v>
      </c>
      <c r="Q185">
        <v>16.1</v>
      </c>
      <c r="R185">
        <v>-2</v>
      </c>
      <c r="T185">
        <v>9.05</v>
      </c>
      <c r="U185">
        <v>3</v>
      </c>
      <c r="W185">
        <v>11</v>
      </c>
    </row>
    <row r="186" spans="13:23" ht="12.75">
      <c r="M186">
        <v>549</v>
      </c>
      <c r="N186">
        <v>26</v>
      </c>
      <c r="O186">
        <v>5</v>
      </c>
      <c r="P186">
        <v>20</v>
      </c>
      <c r="Q186">
        <v>4.3</v>
      </c>
      <c r="R186">
        <v>-3.75</v>
      </c>
      <c r="T186">
        <v>2.0125</v>
      </c>
      <c r="U186">
        <v>1</v>
      </c>
      <c r="W186">
        <v>11</v>
      </c>
    </row>
    <row r="187" spans="13:23" ht="12.75">
      <c r="M187">
        <v>99</v>
      </c>
      <c r="N187">
        <v>98</v>
      </c>
      <c r="O187">
        <v>1</v>
      </c>
      <c r="P187">
        <v>1</v>
      </c>
      <c r="Q187">
        <v>9.9</v>
      </c>
      <c r="R187">
        <v>1.3</v>
      </c>
      <c r="S187">
        <v>1.3</v>
      </c>
      <c r="T187">
        <v>9.9</v>
      </c>
      <c r="U187">
        <v>7</v>
      </c>
      <c r="W187">
        <v>11</v>
      </c>
    </row>
    <row r="188" spans="13:23" ht="12.75">
      <c r="M188">
        <v>154</v>
      </c>
      <c r="N188">
        <v>63</v>
      </c>
      <c r="O188">
        <v>10</v>
      </c>
      <c r="P188">
        <v>20</v>
      </c>
      <c r="Q188">
        <v>7.4</v>
      </c>
      <c r="R188">
        <v>-4.5</v>
      </c>
      <c r="T188">
        <v>5.95</v>
      </c>
      <c r="U188">
        <v>4</v>
      </c>
      <c r="W188">
        <v>11</v>
      </c>
    </row>
    <row r="189" spans="13:23" ht="12.75">
      <c r="M189">
        <v>170</v>
      </c>
      <c r="N189">
        <v>60</v>
      </c>
      <c r="O189">
        <v>10</v>
      </c>
      <c r="P189">
        <v>20</v>
      </c>
      <c r="Q189">
        <v>11</v>
      </c>
      <c r="R189">
        <v>-1.8</v>
      </c>
      <c r="T189">
        <v>6.4</v>
      </c>
      <c r="U189">
        <v>3</v>
      </c>
      <c r="W189">
        <v>11</v>
      </c>
    </row>
    <row r="190" spans="13:23" ht="12.75">
      <c r="M190">
        <v>172</v>
      </c>
      <c r="N190">
        <v>188</v>
      </c>
      <c r="O190">
        <v>1</v>
      </c>
      <c r="P190">
        <v>1</v>
      </c>
      <c r="Q190">
        <v>18</v>
      </c>
      <c r="R190">
        <v>0.5</v>
      </c>
      <c r="T190">
        <v>17.5</v>
      </c>
      <c r="U190">
        <v>19</v>
      </c>
      <c r="W190">
        <v>11</v>
      </c>
    </row>
    <row r="191" spans="13:23" ht="12.75">
      <c r="M191">
        <v>153</v>
      </c>
      <c r="N191">
        <v>205</v>
      </c>
      <c r="O191">
        <v>1</v>
      </c>
      <c r="P191">
        <v>1</v>
      </c>
      <c r="Q191">
        <v>15.5</v>
      </c>
      <c r="R191">
        <v>-1.5</v>
      </c>
      <c r="T191">
        <v>17</v>
      </c>
      <c r="U191">
        <v>15</v>
      </c>
      <c r="W191">
        <v>11</v>
      </c>
    </row>
    <row r="192" spans="13:23" ht="12.75">
      <c r="M192">
        <v>152</v>
      </c>
      <c r="N192">
        <v>124</v>
      </c>
      <c r="O192">
        <v>1</v>
      </c>
      <c r="P192">
        <v>1</v>
      </c>
      <c r="Q192">
        <v>15.9</v>
      </c>
      <c r="R192">
        <v>-0.4</v>
      </c>
      <c r="T192">
        <v>16.3</v>
      </c>
      <c r="U192">
        <v>10</v>
      </c>
      <c r="W192">
        <v>11</v>
      </c>
    </row>
    <row r="193" spans="13:23" ht="12.75">
      <c r="M193">
        <v>169</v>
      </c>
      <c r="N193">
        <v>195</v>
      </c>
      <c r="O193">
        <v>1</v>
      </c>
      <c r="P193">
        <v>1</v>
      </c>
      <c r="Q193">
        <v>16.4</v>
      </c>
      <c r="R193">
        <v>-1.2</v>
      </c>
      <c r="T193">
        <v>17.6</v>
      </c>
      <c r="U193">
        <v>10</v>
      </c>
      <c r="W193">
        <v>11</v>
      </c>
    </row>
    <row r="194" spans="13:23" ht="12.75">
      <c r="M194">
        <v>168</v>
      </c>
      <c r="N194">
        <v>104</v>
      </c>
      <c r="O194">
        <v>10</v>
      </c>
      <c r="P194">
        <v>20</v>
      </c>
      <c r="Q194">
        <v>20.2</v>
      </c>
      <c r="R194">
        <v>-1</v>
      </c>
      <c r="T194">
        <v>10.6</v>
      </c>
      <c r="U194">
        <v>3</v>
      </c>
      <c r="W194">
        <v>11</v>
      </c>
    </row>
    <row r="195" spans="13:23" ht="12.75">
      <c r="M195">
        <v>156</v>
      </c>
      <c r="N195">
        <v>74</v>
      </c>
      <c r="O195">
        <v>10</v>
      </c>
      <c r="P195">
        <v>20</v>
      </c>
      <c r="Q195">
        <v>10.6</v>
      </c>
      <c r="R195">
        <v>-3.5</v>
      </c>
      <c r="T195">
        <v>7.05</v>
      </c>
      <c r="U195">
        <v>4</v>
      </c>
      <c r="W195">
        <v>11</v>
      </c>
    </row>
    <row r="196" spans="13:23" ht="12.75">
      <c r="M196">
        <v>163</v>
      </c>
      <c r="N196">
        <v>89</v>
      </c>
      <c r="O196">
        <v>10.9</v>
      </c>
      <c r="P196">
        <v>20</v>
      </c>
      <c r="Q196">
        <v>22</v>
      </c>
      <c r="R196">
        <v>-0.7</v>
      </c>
      <c r="T196">
        <v>12.371500000000001</v>
      </c>
      <c r="U196">
        <v>3</v>
      </c>
      <c r="W196">
        <v>11</v>
      </c>
    </row>
    <row r="197" spans="13:23" ht="12.75">
      <c r="M197">
        <v>162</v>
      </c>
      <c r="N197">
        <v>84</v>
      </c>
      <c r="O197">
        <v>9</v>
      </c>
      <c r="P197">
        <v>20</v>
      </c>
      <c r="Q197">
        <v>24.1</v>
      </c>
      <c r="R197">
        <v>-1.2</v>
      </c>
      <c r="T197">
        <v>11.385</v>
      </c>
      <c r="U197">
        <v>3</v>
      </c>
      <c r="W197">
        <v>11</v>
      </c>
    </row>
    <row r="198" spans="13:23" ht="12.75">
      <c r="M198">
        <v>161</v>
      </c>
      <c r="N198">
        <v>175</v>
      </c>
      <c r="O198">
        <v>1</v>
      </c>
      <c r="P198">
        <v>1</v>
      </c>
      <c r="Q198">
        <v>15.7</v>
      </c>
      <c r="R198">
        <v>-1.3</v>
      </c>
      <c r="T198">
        <v>17</v>
      </c>
      <c r="U198">
        <v>14</v>
      </c>
      <c r="W198">
        <v>11</v>
      </c>
    </row>
    <row r="199" spans="13:23" ht="12.75">
      <c r="M199">
        <v>167</v>
      </c>
      <c r="N199">
        <v>110</v>
      </c>
      <c r="O199">
        <v>15.4</v>
      </c>
      <c r="P199">
        <v>15</v>
      </c>
      <c r="Q199">
        <v>10.3</v>
      </c>
      <c r="R199">
        <v>-1.75</v>
      </c>
      <c r="T199">
        <v>12.371333333333334</v>
      </c>
      <c r="U199">
        <v>7</v>
      </c>
      <c r="W199">
        <v>11</v>
      </c>
    </row>
    <row r="200" spans="13:23" ht="12.75">
      <c r="M200">
        <v>157</v>
      </c>
      <c r="N200">
        <v>59</v>
      </c>
      <c r="O200">
        <v>10</v>
      </c>
      <c r="P200">
        <v>20</v>
      </c>
      <c r="Q200">
        <v>10</v>
      </c>
      <c r="R200">
        <v>-2</v>
      </c>
      <c r="T200">
        <v>6</v>
      </c>
      <c r="U200">
        <v>3</v>
      </c>
      <c r="W200">
        <v>11</v>
      </c>
    </row>
    <row r="201" spans="13:23" ht="12.75">
      <c r="M201">
        <v>260</v>
      </c>
      <c r="N201">
        <v>202</v>
      </c>
      <c r="O201">
        <v>1</v>
      </c>
      <c r="P201">
        <v>1</v>
      </c>
      <c r="Q201">
        <v>17.4</v>
      </c>
      <c r="R201">
        <v>0.2</v>
      </c>
      <c r="T201">
        <v>17.2</v>
      </c>
      <c r="U201">
        <v>10</v>
      </c>
      <c r="W201">
        <v>11</v>
      </c>
    </row>
    <row r="202" spans="13:23" ht="12.75">
      <c r="M202">
        <v>160</v>
      </c>
      <c r="N202">
        <v>161</v>
      </c>
      <c r="O202">
        <v>1</v>
      </c>
      <c r="P202">
        <v>1</v>
      </c>
      <c r="Q202">
        <v>18.4</v>
      </c>
      <c r="R202">
        <v>0.2</v>
      </c>
      <c r="T202">
        <v>18.2</v>
      </c>
      <c r="U202">
        <v>11</v>
      </c>
      <c r="W202">
        <v>11</v>
      </c>
    </row>
    <row r="203" spans="13:23" ht="12.75">
      <c r="M203">
        <v>166</v>
      </c>
      <c r="N203">
        <v>182</v>
      </c>
      <c r="O203">
        <v>1</v>
      </c>
      <c r="P203">
        <v>1</v>
      </c>
      <c r="Q203">
        <v>15.5</v>
      </c>
      <c r="R203">
        <v>-0.8</v>
      </c>
      <c r="T203">
        <v>16.3</v>
      </c>
      <c r="U203">
        <v>9</v>
      </c>
      <c r="W203">
        <v>11</v>
      </c>
    </row>
    <row r="204" spans="13:23" ht="12.75">
      <c r="M204">
        <v>164</v>
      </c>
      <c r="N204">
        <v>119</v>
      </c>
      <c r="O204">
        <v>12.1</v>
      </c>
      <c r="P204">
        <v>15</v>
      </c>
      <c r="Q204">
        <v>17</v>
      </c>
      <c r="R204">
        <v>-0.4</v>
      </c>
      <c r="T204">
        <v>14.036</v>
      </c>
      <c r="U204">
        <v>7</v>
      </c>
      <c r="W204">
        <v>11</v>
      </c>
    </row>
    <row r="205" spans="13:23" ht="12.75">
      <c r="M205">
        <v>247</v>
      </c>
      <c r="N205">
        <v>33</v>
      </c>
      <c r="O205">
        <v>5</v>
      </c>
      <c r="P205">
        <v>20</v>
      </c>
      <c r="Q205">
        <v>5</v>
      </c>
      <c r="R205">
        <v>-5.5</v>
      </c>
      <c r="T205">
        <v>2.625</v>
      </c>
      <c r="U205">
        <v>4</v>
      </c>
      <c r="W205">
        <v>11</v>
      </c>
    </row>
    <row r="206" spans="13:23" ht="12.75">
      <c r="M206">
        <v>158</v>
      </c>
      <c r="N206">
        <v>150</v>
      </c>
      <c r="O206">
        <v>1</v>
      </c>
      <c r="P206">
        <v>1</v>
      </c>
      <c r="Q206">
        <v>16</v>
      </c>
      <c r="R206">
        <v>1.7</v>
      </c>
      <c r="S206">
        <v>1.3</v>
      </c>
      <c r="T206">
        <v>15.6</v>
      </c>
      <c r="U206">
        <v>9</v>
      </c>
      <c r="W206">
        <v>11</v>
      </c>
    </row>
    <row r="207" spans="13:23" ht="12.75">
      <c r="M207">
        <v>234</v>
      </c>
      <c r="N207">
        <v>132</v>
      </c>
      <c r="O207">
        <v>1</v>
      </c>
      <c r="P207">
        <v>1</v>
      </c>
      <c r="Q207">
        <v>13.7</v>
      </c>
      <c r="R207">
        <v>0.75</v>
      </c>
      <c r="T207">
        <v>12.95</v>
      </c>
      <c r="U207">
        <v>7</v>
      </c>
      <c r="W207">
        <v>11</v>
      </c>
    </row>
    <row r="208" spans="13:23" ht="12.75">
      <c r="M208">
        <v>248</v>
      </c>
      <c r="N208">
        <v>130</v>
      </c>
      <c r="O208">
        <v>1</v>
      </c>
      <c r="P208">
        <v>1</v>
      </c>
      <c r="Q208">
        <v>13.8</v>
      </c>
      <c r="R208">
        <v>-1.2</v>
      </c>
      <c r="T208">
        <v>15</v>
      </c>
      <c r="U208">
        <v>9</v>
      </c>
      <c r="W208">
        <v>11</v>
      </c>
    </row>
    <row r="209" spans="13:23" ht="12.75">
      <c r="M209">
        <v>253</v>
      </c>
      <c r="N209">
        <v>168</v>
      </c>
      <c r="O209">
        <v>1</v>
      </c>
      <c r="P209">
        <v>1</v>
      </c>
      <c r="Q209">
        <v>17</v>
      </c>
      <c r="R209">
        <v>-0.2</v>
      </c>
      <c r="T209">
        <v>17.2</v>
      </c>
      <c r="U209">
        <v>12</v>
      </c>
      <c r="W209">
        <v>11</v>
      </c>
    </row>
    <row r="210" spans="13:23" ht="12.75">
      <c r="M210">
        <v>242</v>
      </c>
      <c r="N210">
        <v>128</v>
      </c>
      <c r="O210">
        <v>1</v>
      </c>
      <c r="P210">
        <v>1</v>
      </c>
      <c r="Q210">
        <v>14.8</v>
      </c>
      <c r="R210">
        <v>-0.7</v>
      </c>
      <c r="T210">
        <v>15.5</v>
      </c>
      <c r="U210">
        <v>5</v>
      </c>
      <c r="W210">
        <v>11</v>
      </c>
    </row>
    <row r="211" spans="13:23" ht="12.75">
      <c r="M211">
        <v>165</v>
      </c>
      <c r="N211">
        <v>180</v>
      </c>
      <c r="O211">
        <v>1</v>
      </c>
      <c r="P211">
        <v>1</v>
      </c>
      <c r="Q211">
        <v>18.5</v>
      </c>
      <c r="R211">
        <v>-0.7</v>
      </c>
      <c r="T211">
        <v>19.2</v>
      </c>
      <c r="U211">
        <v>11</v>
      </c>
      <c r="W211">
        <v>11</v>
      </c>
    </row>
    <row r="212" spans="13:23" ht="12.75">
      <c r="M212">
        <v>241</v>
      </c>
      <c r="N212">
        <v>216</v>
      </c>
      <c r="O212">
        <v>1</v>
      </c>
      <c r="P212">
        <v>1</v>
      </c>
      <c r="Q212">
        <v>18.2</v>
      </c>
      <c r="R212">
        <v>-0.6</v>
      </c>
      <c r="T212">
        <v>18.8</v>
      </c>
      <c r="U212">
        <v>9</v>
      </c>
      <c r="W212">
        <v>11</v>
      </c>
    </row>
    <row r="213" spans="13:23" ht="12.75">
      <c r="M213">
        <v>243</v>
      </c>
      <c r="N213">
        <v>132</v>
      </c>
      <c r="O213">
        <v>1</v>
      </c>
      <c r="P213">
        <v>1</v>
      </c>
      <c r="Q213">
        <v>14.6</v>
      </c>
      <c r="R213">
        <v>-1.1</v>
      </c>
      <c r="T213">
        <v>15.7</v>
      </c>
      <c r="U213">
        <v>10</v>
      </c>
      <c r="W213">
        <v>11</v>
      </c>
    </row>
    <row r="214" spans="13:23" ht="12.75">
      <c r="M214">
        <v>254</v>
      </c>
      <c r="N214">
        <v>196</v>
      </c>
      <c r="O214">
        <v>1</v>
      </c>
      <c r="P214">
        <v>1</v>
      </c>
      <c r="Q214">
        <v>18.2</v>
      </c>
      <c r="R214">
        <v>0.2</v>
      </c>
      <c r="T214">
        <v>18</v>
      </c>
      <c r="U214">
        <v>10</v>
      </c>
      <c r="W214">
        <v>11</v>
      </c>
    </row>
    <row r="215" spans="13:23" ht="12.75">
      <c r="M215">
        <v>256</v>
      </c>
      <c r="N215">
        <v>192</v>
      </c>
      <c r="O215">
        <v>1</v>
      </c>
      <c r="P215">
        <v>1</v>
      </c>
      <c r="Q215">
        <v>17.1</v>
      </c>
      <c r="R215">
        <v>-0.7</v>
      </c>
      <c r="T215">
        <v>17.8</v>
      </c>
      <c r="U215">
        <v>11</v>
      </c>
      <c r="W215">
        <v>11</v>
      </c>
    </row>
    <row r="216" spans="13:23" ht="12.75">
      <c r="M216">
        <v>375</v>
      </c>
      <c r="N216">
        <v>110</v>
      </c>
      <c r="O216">
        <v>1</v>
      </c>
      <c r="P216">
        <v>1</v>
      </c>
      <c r="Q216">
        <v>8.25</v>
      </c>
      <c r="R216">
        <v>0</v>
      </c>
      <c r="T216">
        <v>8.25</v>
      </c>
      <c r="U216">
        <v>13</v>
      </c>
      <c r="W216">
        <v>11</v>
      </c>
    </row>
    <row r="217" spans="13:23" ht="12.75">
      <c r="M217">
        <v>376</v>
      </c>
      <c r="N217">
        <v>77</v>
      </c>
      <c r="O217">
        <v>10</v>
      </c>
      <c r="P217">
        <v>20</v>
      </c>
      <c r="Q217">
        <v>16</v>
      </c>
      <c r="R217">
        <v>-0.8</v>
      </c>
      <c r="T217">
        <v>8.4</v>
      </c>
      <c r="U217">
        <v>8</v>
      </c>
      <c r="W217">
        <v>11</v>
      </c>
    </row>
    <row r="218" spans="13:23" ht="12.75">
      <c r="M218">
        <v>370</v>
      </c>
      <c r="N218">
        <v>83</v>
      </c>
      <c r="O218">
        <v>1</v>
      </c>
      <c r="P218">
        <v>1</v>
      </c>
      <c r="Q218">
        <v>5.8</v>
      </c>
      <c r="R218">
        <v>-2.25</v>
      </c>
      <c r="T218">
        <v>8.05</v>
      </c>
      <c r="U218">
        <v>15</v>
      </c>
      <c r="W218">
        <v>11</v>
      </c>
    </row>
    <row r="219" spans="13:23" ht="12.75">
      <c r="M219">
        <v>377</v>
      </c>
      <c r="N219">
        <v>65</v>
      </c>
      <c r="O219">
        <v>7.5</v>
      </c>
      <c r="P219">
        <v>15</v>
      </c>
      <c r="Q219">
        <v>9.5</v>
      </c>
      <c r="R219">
        <v>-1.9</v>
      </c>
      <c r="T219">
        <v>5.7</v>
      </c>
      <c r="U219">
        <v>7</v>
      </c>
      <c r="W219">
        <v>11</v>
      </c>
    </row>
    <row r="220" spans="13:23" ht="12.75">
      <c r="M220">
        <v>374</v>
      </c>
      <c r="N220">
        <v>73</v>
      </c>
      <c r="O220">
        <v>10</v>
      </c>
      <c r="P220">
        <v>20</v>
      </c>
      <c r="Q220">
        <v>11.9</v>
      </c>
      <c r="R220">
        <v>-1.6</v>
      </c>
      <c r="T220">
        <v>6.75</v>
      </c>
      <c r="U220">
        <v>9</v>
      </c>
      <c r="W220">
        <v>11</v>
      </c>
    </row>
    <row r="221" spans="13:23" ht="12.75">
      <c r="M221">
        <v>378</v>
      </c>
      <c r="N221">
        <v>66</v>
      </c>
      <c r="O221">
        <v>7.5</v>
      </c>
      <c r="P221">
        <v>15</v>
      </c>
      <c r="Q221">
        <v>11.25</v>
      </c>
      <c r="R221">
        <v>-2.8</v>
      </c>
      <c r="T221">
        <v>7.025</v>
      </c>
      <c r="U221">
        <v>5</v>
      </c>
      <c r="W221">
        <v>11</v>
      </c>
    </row>
    <row r="222" spans="13:23" ht="12.75">
      <c r="M222">
        <v>380</v>
      </c>
      <c r="N222">
        <v>123</v>
      </c>
      <c r="O222">
        <v>12.7</v>
      </c>
      <c r="P222">
        <v>15</v>
      </c>
      <c r="Q222">
        <v>11.75</v>
      </c>
      <c r="R222">
        <v>-1.5</v>
      </c>
      <c r="T222">
        <v>11.218333333333332</v>
      </c>
      <c r="U222">
        <v>14</v>
      </c>
      <c r="W222">
        <v>11</v>
      </c>
    </row>
    <row r="223" spans="13:23" ht="12.75">
      <c r="M223">
        <v>379</v>
      </c>
      <c r="N223">
        <v>120</v>
      </c>
      <c r="O223">
        <v>1</v>
      </c>
      <c r="P223">
        <v>1</v>
      </c>
      <c r="Q223">
        <v>10.5</v>
      </c>
      <c r="R223">
        <v>-0.1</v>
      </c>
      <c r="S223">
        <v>1.3</v>
      </c>
      <c r="T223">
        <v>11.9</v>
      </c>
      <c r="U223">
        <v>13</v>
      </c>
      <c r="W223">
        <v>11</v>
      </c>
    </row>
    <row r="224" spans="13:23" ht="12.75">
      <c r="M224">
        <v>397</v>
      </c>
      <c r="N224">
        <v>105</v>
      </c>
      <c r="O224">
        <v>1</v>
      </c>
      <c r="P224">
        <v>1</v>
      </c>
      <c r="Q224">
        <v>7.6</v>
      </c>
      <c r="R224">
        <v>-0.4</v>
      </c>
      <c r="S224">
        <v>1.3</v>
      </c>
      <c r="T224">
        <v>9.3</v>
      </c>
      <c r="U224">
        <v>7</v>
      </c>
      <c r="W224">
        <v>11</v>
      </c>
    </row>
    <row r="225" spans="13:23" ht="12.75">
      <c r="M225">
        <v>381</v>
      </c>
      <c r="N225">
        <v>44</v>
      </c>
      <c r="O225">
        <v>5</v>
      </c>
      <c r="P225">
        <v>20</v>
      </c>
      <c r="Q225">
        <v>7</v>
      </c>
      <c r="R225">
        <v>-7.3</v>
      </c>
      <c r="T225">
        <v>3.575</v>
      </c>
      <c r="U225">
        <v>2</v>
      </c>
      <c r="W225">
        <v>11</v>
      </c>
    </row>
    <row r="226" spans="13:23" ht="12.75">
      <c r="M226">
        <v>400</v>
      </c>
      <c r="N226">
        <v>39</v>
      </c>
      <c r="O226">
        <v>7.5</v>
      </c>
      <c r="P226">
        <v>15</v>
      </c>
      <c r="Q226">
        <v>4.6</v>
      </c>
      <c r="R226">
        <v>-3.4</v>
      </c>
      <c r="T226">
        <v>4</v>
      </c>
      <c r="U226">
        <v>3</v>
      </c>
      <c r="W226">
        <v>11</v>
      </c>
    </row>
    <row r="227" spans="13:23" ht="12.75">
      <c r="M227">
        <v>382</v>
      </c>
      <c r="N227">
        <v>151</v>
      </c>
      <c r="O227">
        <v>1</v>
      </c>
      <c r="P227">
        <v>1</v>
      </c>
      <c r="Q227">
        <v>13</v>
      </c>
      <c r="R227">
        <v>-1.1</v>
      </c>
      <c r="T227">
        <v>14.1</v>
      </c>
      <c r="U227">
        <v>11</v>
      </c>
      <c r="W227">
        <v>11</v>
      </c>
    </row>
    <row r="228" spans="13:23" ht="12.75">
      <c r="M228">
        <v>384</v>
      </c>
      <c r="N228">
        <v>189</v>
      </c>
      <c r="O228">
        <v>1</v>
      </c>
      <c r="P228">
        <v>1</v>
      </c>
      <c r="Q228">
        <v>18.75</v>
      </c>
      <c r="R228">
        <v>1</v>
      </c>
      <c r="T228">
        <v>17.75</v>
      </c>
      <c r="U228">
        <v>18</v>
      </c>
      <c r="W228">
        <v>11</v>
      </c>
    </row>
    <row r="229" spans="13:23" ht="12.75">
      <c r="M229">
        <v>383</v>
      </c>
      <c r="N229">
        <v>50</v>
      </c>
      <c r="O229">
        <v>7.5</v>
      </c>
      <c r="P229">
        <v>15</v>
      </c>
      <c r="Q229">
        <v>8.2</v>
      </c>
      <c r="R229">
        <v>-2.6</v>
      </c>
      <c r="T229">
        <v>5.4</v>
      </c>
      <c r="U229">
        <v>3</v>
      </c>
      <c r="W229">
        <v>11</v>
      </c>
    </row>
    <row r="230" spans="13:23" ht="12.75">
      <c r="M230">
        <v>402</v>
      </c>
      <c r="N230">
        <v>84</v>
      </c>
      <c r="O230">
        <v>10</v>
      </c>
      <c r="P230">
        <v>20</v>
      </c>
      <c r="Q230">
        <v>13.2</v>
      </c>
      <c r="R230">
        <v>-3.8</v>
      </c>
      <c r="T230">
        <v>8.5</v>
      </c>
      <c r="U230">
        <v>6</v>
      </c>
      <c r="W230">
        <v>11</v>
      </c>
    </row>
    <row r="231" spans="13:23" ht="12.75">
      <c r="M231">
        <v>395</v>
      </c>
      <c r="N231">
        <v>279</v>
      </c>
      <c r="O231">
        <v>1</v>
      </c>
      <c r="P231">
        <v>1</v>
      </c>
      <c r="Q231">
        <v>22</v>
      </c>
      <c r="R231">
        <v>0.6</v>
      </c>
      <c r="T231">
        <v>21.4</v>
      </c>
      <c r="U231">
        <v>16</v>
      </c>
      <c r="W231">
        <v>11</v>
      </c>
    </row>
    <row r="232" spans="13:23" ht="12.75">
      <c r="M232">
        <v>394</v>
      </c>
      <c r="N232">
        <v>144</v>
      </c>
      <c r="O232">
        <v>1</v>
      </c>
      <c r="P232">
        <v>1</v>
      </c>
      <c r="Q232">
        <v>17</v>
      </c>
      <c r="R232">
        <v>-1</v>
      </c>
      <c r="S232">
        <v>1.3</v>
      </c>
      <c r="T232">
        <v>19.3</v>
      </c>
      <c r="U232">
        <v>7</v>
      </c>
      <c r="W232">
        <v>11</v>
      </c>
    </row>
    <row r="233" spans="13:23" ht="12.75">
      <c r="M233">
        <v>385</v>
      </c>
      <c r="N233">
        <v>47</v>
      </c>
      <c r="O233">
        <v>5</v>
      </c>
      <c r="P233">
        <v>20</v>
      </c>
      <c r="Q233">
        <v>10.1</v>
      </c>
      <c r="R233">
        <v>-5.75</v>
      </c>
      <c r="T233">
        <v>3.9625</v>
      </c>
      <c r="U233">
        <v>3</v>
      </c>
      <c r="W233">
        <v>11</v>
      </c>
    </row>
    <row r="234" spans="13:23" ht="12.75">
      <c r="M234">
        <v>393</v>
      </c>
      <c r="N234">
        <v>173</v>
      </c>
      <c r="O234">
        <v>1</v>
      </c>
      <c r="P234">
        <v>1</v>
      </c>
      <c r="Q234">
        <v>16.25</v>
      </c>
      <c r="R234">
        <v>-0.5</v>
      </c>
      <c r="S234">
        <v>1.3</v>
      </c>
      <c r="T234">
        <v>18.05</v>
      </c>
      <c r="U234">
        <v>11</v>
      </c>
      <c r="W234">
        <v>11</v>
      </c>
    </row>
    <row r="235" spans="13:23" ht="12.75">
      <c r="M235">
        <v>387</v>
      </c>
      <c r="N235">
        <v>36</v>
      </c>
      <c r="O235">
        <v>5</v>
      </c>
      <c r="P235">
        <v>20</v>
      </c>
      <c r="Q235">
        <v>6</v>
      </c>
      <c r="R235">
        <v>-6</v>
      </c>
      <c r="T235">
        <v>3</v>
      </c>
      <c r="U235">
        <v>3</v>
      </c>
      <c r="W235">
        <v>11</v>
      </c>
    </row>
    <row r="236" spans="13:23" ht="12.75">
      <c r="M236">
        <v>392</v>
      </c>
      <c r="N236">
        <v>207</v>
      </c>
      <c r="O236">
        <v>18.4</v>
      </c>
      <c r="P236">
        <v>20</v>
      </c>
      <c r="Q236">
        <v>17.5</v>
      </c>
      <c r="R236">
        <v>-1.75</v>
      </c>
      <c r="S236">
        <v>1.3</v>
      </c>
      <c r="T236">
        <v>19.01</v>
      </c>
      <c r="U236">
        <v>7</v>
      </c>
      <c r="W236">
        <v>11</v>
      </c>
    </row>
    <row r="237" spans="13:23" ht="12.75">
      <c r="M237">
        <v>391</v>
      </c>
      <c r="N237">
        <v>251</v>
      </c>
      <c r="O237">
        <v>16.4</v>
      </c>
      <c r="P237">
        <v>20</v>
      </c>
      <c r="Q237">
        <v>25.5</v>
      </c>
      <c r="R237">
        <v>-0.4</v>
      </c>
      <c r="T237">
        <v>21.238</v>
      </c>
      <c r="U237">
        <v>14</v>
      </c>
      <c r="W237">
        <v>11</v>
      </c>
    </row>
    <row r="238" spans="13:23" ht="12.75">
      <c r="M238">
        <v>2</v>
      </c>
      <c r="N238">
        <v>167</v>
      </c>
      <c r="O238">
        <v>17.7</v>
      </c>
      <c r="P238">
        <v>20</v>
      </c>
      <c r="Q238">
        <v>19</v>
      </c>
      <c r="R238">
        <v>1</v>
      </c>
      <c r="S238">
        <v>1.3</v>
      </c>
      <c r="T238">
        <v>17.23</v>
      </c>
      <c r="U238">
        <v>9</v>
      </c>
      <c r="W238">
        <v>11</v>
      </c>
    </row>
    <row r="239" spans="13:23" ht="12.75">
      <c r="M239">
        <v>1</v>
      </c>
      <c r="N239">
        <v>59</v>
      </c>
      <c r="O239">
        <v>7.5</v>
      </c>
      <c r="P239">
        <v>15</v>
      </c>
      <c r="Q239">
        <v>14.75</v>
      </c>
      <c r="R239">
        <v>1.25</v>
      </c>
      <c r="S239">
        <v>1.3</v>
      </c>
      <c r="T239">
        <v>8.05</v>
      </c>
      <c r="U239">
        <v>3</v>
      </c>
      <c r="W239">
        <v>11</v>
      </c>
    </row>
    <row r="240" spans="13:23" ht="12.75">
      <c r="M240">
        <v>4</v>
      </c>
      <c r="N240">
        <v>186</v>
      </c>
      <c r="O240">
        <v>1</v>
      </c>
      <c r="P240">
        <v>1</v>
      </c>
      <c r="Q240">
        <v>18.2</v>
      </c>
      <c r="R240">
        <v>0.4</v>
      </c>
      <c r="S240">
        <v>1.3</v>
      </c>
      <c r="T240">
        <v>19.1</v>
      </c>
      <c r="U240">
        <v>5</v>
      </c>
      <c r="W240">
        <v>11</v>
      </c>
    </row>
    <row r="241" spans="13:23" ht="12.75">
      <c r="M241">
        <v>5</v>
      </c>
      <c r="N241">
        <v>130</v>
      </c>
      <c r="O241">
        <v>1</v>
      </c>
      <c r="P241">
        <v>1</v>
      </c>
      <c r="Q241">
        <v>12</v>
      </c>
      <c r="R241">
        <v>-2</v>
      </c>
      <c r="T241">
        <v>14</v>
      </c>
      <c r="U241">
        <v>2</v>
      </c>
      <c r="W241">
        <v>11</v>
      </c>
    </row>
    <row r="242" spans="13:23" ht="12.75">
      <c r="M242">
        <v>3</v>
      </c>
      <c r="N242">
        <v>213</v>
      </c>
      <c r="O242">
        <v>1</v>
      </c>
      <c r="P242">
        <v>1</v>
      </c>
      <c r="Q242">
        <v>19.75</v>
      </c>
      <c r="R242">
        <v>0</v>
      </c>
      <c r="T242">
        <v>19.75</v>
      </c>
      <c r="U242">
        <v>17</v>
      </c>
      <c r="W242">
        <v>11</v>
      </c>
    </row>
    <row r="243" spans="13:23" ht="12.75">
      <c r="M243">
        <v>61</v>
      </c>
      <c r="N243">
        <v>199</v>
      </c>
      <c r="O243">
        <v>1</v>
      </c>
      <c r="P243">
        <v>1</v>
      </c>
      <c r="Q243">
        <v>17.5</v>
      </c>
      <c r="R243">
        <v>-1</v>
      </c>
      <c r="S243">
        <v>1.3</v>
      </c>
      <c r="T243">
        <v>19.8</v>
      </c>
      <c r="U243">
        <v>9</v>
      </c>
      <c r="W243">
        <v>11</v>
      </c>
    </row>
    <row r="244" spans="13:23" ht="12.75">
      <c r="M244">
        <v>6</v>
      </c>
      <c r="N244">
        <v>169</v>
      </c>
      <c r="O244">
        <v>12.2</v>
      </c>
      <c r="P244">
        <v>20</v>
      </c>
      <c r="Q244">
        <v>29</v>
      </c>
      <c r="R244">
        <v>1</v>
      </c>
      <c r="T244">
        <v>17.08</v>
      </c>
      <c r="U244">
        <v>3</v>
      </c>
      <c r="W244">
        <v>11</v>
      </c>
    </row>
    <row r="245" spans="13:23" ht="12.75">
      <c r="M245">
        <v>7</v>
      </c>
      <c r="N245">
        <v>159</v>
      </c>
      <c r="O245">
        <v>1</v>
      </c>
      <c r="P245">
        <v>1</v>
      </c>
      <c r="Q245">
        <v>12.8</v>
      </c>
      <c r="R245">
        <v>0</v>
      </c>
      <c r="T245">
        <v>12.8</v>
      </c>
      <c r="U245">
        <v>4</v>
      </c>
      <c r="W245">
        <v>11</v>
      </c>
    </row>
    <row r="246" spans="13:23" ht="12.75">
      <c r="M246">
        <v>60</v>
      </c>
      <c r="N246">
        <v>179</v>
      </c>
      <c r="O246">
        <v>1</v>
      </c>
      <c r="P246">
        <v>1</v>
      </c>
      <c r="Q246">
        <v>16.2</v>
      </c>
      <c r="R246">
        <v>-3</v>
      </c>
      <c r="T246">
        <v>19.2</v>
      </c>
      <c r="U246">
        <v>8</v>
      </c>
      <c r="W246">
        <v>11</v>
      </c>
    </row>
    <row r="247" spans="13:23" ht="12.75">
      <c r="M247">
        <v>57</v>
      </c>
      <c r="N247">
        <v>114</v>
      </c>
      <c r="O247">
        <v>1</v>
      </c>
      <c r="P247">
        <v>1</v>
      </c>
      <c r="Q247">
        <v>13.5</v>
      </c>
      <c r="R247">
        <v>-0.5</v>
      </c>
      <c r="T247">
        <v>14</v>
      </c>
      <c r="U247">
        <v>2</v>
      </c>
      <c r="W247">
        <v>11</v>
      </c>
    </row>
    <row r="248" spans="13:23" ht="12.75">
      <c r="M248">
        <v>8</v>
      </c>
      <c r="N248">
        <v>218</v>
      </c>
      <c r="O248">
        <v>1</v>
      </c>
      <c r="P248">
        <v>1</v>
      </c>
      <c r="Q248">
        <v>21</v>
      </c>
      <c r="R248">
        <v>0.4</v>
      </c>
      <c r="T248">
        <v>20.6</v>
      </c>
      <c r="U248">
        <v>11</v>
      </c>
      <c r="W248">
        <v>11</v>
      </c>
    </row>
    <row r="249" spans="13:23" ht="12.75">
      <c r="M249">
        <v>9</v>
      </c>
      <c r="N249">
        <v>136</v>
      </c>
      <c r="O249">
        <v>1</v>
      </c>
      <c r="P249">
        <v>1</v>
      </c>
      <c r="Q249">
        <v>15</v>
      </c>
      <c r="R249">
        <v>-1</v>
      </c>
      <c r="T249">
        <v>16</v>
      </c>
      <c r="U249">
        <v>4</v>
      </c>
      <c r="W249">
        <v>11</v>
      </c>
    </row>
    <row r="250" spans="13:23" ht="12.75">
      <c r="M250">
        <v>56</v>
      </c>
      <c r="N250">
        <v>210</v>
      </c>
      <c r="O250">
        <v>1</v>
      </c>
      <c r="P250">
        <v>1</v>
      </c>
      <c r="Q250">
        <v>20.9</v>
      </c>
      <c r="R250">
        <v>0.6</v>
      </c>
      <c r="T250">
        <v>20.3</v>
      </c>
      <c r="U250">
        <v>18</v>
      </c>
      <c r="W250">
        <v>11</v>
      </c>
    </row>
    <row r="251" spans="13:23" ht="12.75">
      <c r="M251">
        <v>59</v>
      </c>
      <c r="N251">
        <v>96</v>
      </c>
      <c r="O251">
        <v>1</v>
      </c>
      <c r="P251">
        <v>1</v>
      </c>
      <c r="Q251">
        <v>13.6</v>
      </c>
      <c r="R251">
        <v>0.5</v>
      </c>
      <c r="T251">
        <v>13.1</v>
      </c>
      <c r="U251">
        <v>1</v>
      </c>
      <c r="W251">
        <v>11</v>
      </c>
    </row>
    <row r="252" spans="13:23" ht="12.75">
      <c r="M252">
        <v>55</v>
      </c>
      <c r="N252">
        <v>223</v>
      </c>
      <c r="O252">
        <v>1</v>
      </c>
      <c r="P252">
        <v>1</v>
      </c>
      <c r="Q252">
        <v>21.5</v>
      </c>
      <c r="R252">
        <v>0.5</v>
      </c>
      <c r="T252">
        <v>21</v>
      </c>
      <c r="U252">
        <v>11</v>
      </c>
      <c r="W252">
        <v>11</v>
      </c>
    </row>
    <row r="253" spans="13:23" ht="12.75">
      <c r="M253">
        <v>58</v>
      </c>
      <c r="N253">
        <v>146</v>
      </c>
      <c r="O253">
        <v>1</v>
      </c>
      <c r="P253">
        <v>1</v>
      </c>
      <c r="Q253">
        <v>19</v>
      </c>
      <c r="R253">
        <v>0.25</v>
      </c>
      <c r="T253">
        <v>18.75</v>
      </c>
      <c r="U253">
        <v>5</v>
      </c>
      <c r="W253">
        <v>11</v>
      </c>
    </row>
    <row r="254" spans="13:23" ht="12.75">
      <c r="M254">
        <v>13</v>
      </c>
      <c r="N254">
        <v>88</v>
      </c>
      <c r="O254">
        <v>10</v>
      </c>
      <c r="P254">
        <v>20</v>
      </c>
      <c r="Q254">
        <v>17.2</v>
      </c>
      <c r="R254">
        <v>-2</v>
      </c>
      <c r="T254">
        <v>9.6</v>
      </c>
      <c r="U254">
        <v>2</v>
      </c>
      <c r="W254">
        <v>11</v>
      </c>
    </row>
    <row r="255" spans="13:23" ht="12.75">
      <c r="M255">
        <v>54</v>
      </c>
      <c r="N255">
        <v>249</v>
      </c>
      <c r="O255">
        <v>1</v>
      </c>
      <c r="P255">
        <v>1</v>
      </c>
      <c r="Q255">
        <v>22.5</v>
      </c>
      <c r="R255">
        <v>-0.1</v>
      </c>
      <c r="T255">
        <v>22.6</v>
      </c>
      <c r="U255">
        <v>12</v>
      </c>
      <c r="W255">
        <v>11</v>
      </c>
    </row>
    <row r="256" spans="13:23" ht="12.75">
      <c r="M256">
        <v>53</v>
      </c>
      <c r="N256">
        <v>103</v>
      </c>
      <c r="O256">
        <v>1</v>
      </c>
      <c r="P256">
        <v>1</v>
      </c>
      <c r="Q256">
        <v>11.9</v>
      </c>
      <c r="R256">
        <v>-0.6</v>
      </c>
      <c r="T256">
        <v>12.5</v>
      </c>
      <c r="U256">
        <v>1</v>
      </c>
      <c r="W256">
        <v>11</v>
      </c>
    </row>
    <row r="257" spans="13:23" ht="12.75">
      <c r="M257">
        <v>15</v>
      </c>
      <c r="N257">
        <v>212</v>
      </c>
      <c r="O257">
        <v>1</v>
      </c>
      <c r="P257">
        <v>1</v>
      </c>
      <c r="Q257">
        <v>20</v>
      </c>
      <c r="R257">
        <v>0.9</v>
      </c>
      <c r="S257">
        <v>1.3</v>
      </c>
      <c r="T257">
        <v>20.4</v>
      </c>
      <c r="U257">
        <v>12</v>
      </c>
      <c r="W257">
        <v>11</v>
      </c>
    </row>
    <row r="258" spans="13:23" ht="12.75">
      <c r="M258">
        <v>14</v>
      </c>
      <c r="N258">
        <v>100</v>
      </c>
      <c r="O258">
        <v>1</v>
      </c>
      <c r="P258">
        <v>1</v>
      </c>
      <c r="Q258">
        <v>11.5</v>
      </c>
      <c r="R258">
        <v>-0.8</v>
      </c>
      <c r="S258">
        <v>1.3</v>
      </c>
      <c r="T258">
        <v>13.6</v>
      </c>
      <c r="U258">
        <v>2</v>
      </c>
      <c r="W258">
        <v>11</v>
      </c>
    </row>
    <row r="259" spans="13:23" ht="12.75">
      <c r="M259">
        <v>68</v>
      </c>
      <c r="N259">
        <v>263</v>
      </c>
      <c r="O259">
        <v>1</v>
      </c>
      <c r="P259">
        <v>1</v>
      </c>
      <c r="Q259">
        <v>21.2</v>
      </c>
      <c r="R259">
        <v>-0.5</v>
      </c>
      <c r="T259">
        <v>21.7</v>
      </c>
      <c r="U259">
        <v>8</v>
      </c>
      <c r="W259">
        <v>11</v>
      </c>
    </row>
    <row r="260" spans="13:23" ht="12.75">
      <c r="M260">
        <v>52</v>
      </c>
      <c r="N260">
        <v>96</v>
      </c>
      <c r="O260">
        <v>1</v>
      </c>
      <c r="P260">
        <v>1</v>
      </c>
      <c r="Q260">
        <v>8.25</v>
      </c>
      <c r="R260">
        <v>-2.6</v>
      </c>
      <c r="T260">
        <v>10.85</v>
      </c>
      <c r="U260">
        <v>1</v>
      </c>
      <c r="W260">
        <v>11</v>
      </c>
    </row>
    <row r="261" spans="13:23" ht="12.75">
      <c r="M261">
        <v>49</v>
      </c>
      <c r="N261">
        <v>204</v>
      </c>
      <c r="O261">
        <v>1</v>
      </c>
      <c r="P261">
        <v>1</v>
      </c>
      <c r="Q261">
        <v>19.8</v>
      </c>
      <c r="R261">
        <v>-0.1</v>
      </c>
      <c r="T261">
        <v>19.9</v>
      </c>
      <c r="U261">
        <v>8</v>
      </c>
      <c r="W261">
        <v>11</v>
      </c>
    </row>
    <row r="262" spans="13:23" ht="12.75">
      <c r="M262">
        <v>69</v>
      </c>
      <c r="N262">
        <v>177</v>
      </c>
      <c r="O262">
        <v>1</v>
      </c>
      <c r="P262">
        <v>1</v>
      </c>
      <c r="Q262">
        <v>14.75</v>
      </c>
      <c r="R262">
        <v>-3.4</v>
      </c>
      <c r="T262">
        <v>18.15</v>
      </c>
      <c r="U262">
        <v>5</v>
      </c>
      <c r="W262">
        <v>11</v>
      </c>
    </row>
    <row r="263" spans="13:23" ht="12.75">
      <c r="M263">
        <v>51</v>
      </c>
      <c r="N263">
        <v>172</v>
      </c>
      <c r="O263">
        <v>17.8</v>
      </c>
      <c r="P263">
        <v>20</v>
      </c>
      <c r="Q263">
        <v>19.25</v>
      </c>
      <c r="R263">
        <v>-3.1</v>
      </c>
      <c r="T263">
        <v>19.8915</v>
      </c>
      <c r="U263">
        <v>8</v>
      </c>
      <c r="W263">
        <v>11</v>
      </c>
    </row>
    <row r="264" spans="13:23" ht="12.75">
      <c r="M264">
        <v>71</v>
      </c>
      <c r="N264">
        <v>97</v>
      </c>
      <c r="O264">
        <v>10</v>
      </c>
      <c r="P264">
        <v>20</v>
      </c>
      <c r="Q264">
        <v>21.4</v>
      </c>
      <c r="R264">
        <v>-3.5</v>
      </c>
      <c r="T264">
        <v>12.45</v>
      </c>
      <c r="U264">
        <v>1</v>
      </c>
      <c r="W264">
        <v>11</v>
      </c>
    </row>
    <row r="265" spans="13:23" ht="12.75">
      <c r="M265">
        <v>73</v>
      </c>
      <c r="N265">
        <v>159</v>
      </c>
      <c r="O265">
        <v>1</v>
      </c>
      <c r="P265">
        <v>1</v>
      </c>
      <c r="Q265">
        <v>18.25</v>
      </c>
      <c r="R265">
        <v>0.75</v>
      </c>
      <c r="S265">
        <v>1.3</v>
      </c>
      <c r="T265">
        <v>18.8</v>
      </c>
      <c r="U265">
        <v>7</v>
      </c>
      <c r="W265">
        <v>11</v>
      </c>
    </row>
    <row r="266" spans="13:23" ht="12.75">
      <c r="M266">
        <v>46</v>
      </c>
      <c r="N266">
        <v>198</v>
      </c>
      <c r="O266">
        <v>1</v>
      </c>
      <c r="P266">
        <v>1</v>
      </c>
      <c r="Q266">
        <v>16.25</v>
      </c>
      <c r="R266">
        <v>-1.6</v>
      </c>
      <c r="S266">
        <v>1.3</v>
      </c>
      <c r="T266">
        <v>19.15</v>
      </c>
      <c r="U266">
        <v>5</v>
      </c>
      <c r="W266">
        <v>11</v>
      </c>
    </row>
    <row r="267" spans="13:23" ht="12.75">
      <c r="M267">
        <v>75</v>
      </c>
      <c r="N267">
        <v>125</v>
      </c>
      <c r="O267">
        <v>1</v>
      </c>
      <c r="P267">
        <v>1</v>
      </c>
      <c r="Q267">
        <v>15.25</v>
      </c>
      <c r="R267">
        <v>-0.75</v>
      </c>
      <c r="T267">
        <v>16</v>
      </c>
      <c r="U267">
        <v>3</v>
      </c>
      <c r="W267">
        <v>11</v>
      </c>
    </row>
    <row r="268" spans="13:23" ht="12.75">
      <c r="M268">
        <v>74</v>
      </c>
      <c r="N268">
        <v>145</v>
      </c>
      <c r="O268">
        <v>18.7</v>
      </c>
      <c r="P268">
        <v>20</v>
      </c>
      <c r="Q268">
        <v>16</v>
      </c>
      <c r="R268">
        <v>-2</v>
      </c>
      <c r="S268">
        <v>1.3</v>
      </c>
      <c r="T268">
        <v>18.13</v>
      </c>
      <c r="U268">
        <v>4</v>
      </c>
      <c r="W268">
        <v>11</v>
      </c>
    </row>
    <row r="269" spans="13:23" ht="12.75">
      <c r="M269">
        <v>79</v>
      </c>
      <c r="N269">
        <v>136</v>
      </c>
      <c r="O269">
        <v>17.5</v>
      </c>
      <c r="P269">
        <v>20</v>
      </c>
      <c r="Q269">
        <v>20</v>
      </c>
      <c r="R269">
        <v>-0.6</v>
      </c>
      <c r="T269">
        <v>18.025</v>
      </c>
      <c r="U269">
        <v>5</v>
      </c>
      <c r="W269">
        <v>11</v>
      </c>
    </row>
    <row r="270" spans="13:23" ht="12.75">
      <c r="M270">
        <v>42</v>
      </c>
      <c r="N270">
        <v>239</v>
      </c>
      <c r="O270">
        <v>19.7</v>
      </c>
      <c r="P270">
        <v>20</v>
      </c>
      <c r="Q270">
        <v>19.25</v>
      </c>
      <c r="R270">
        <v>-0.5</v>
      </c>
      <c r="S270">
        <v>1.3</v>
      </c>
      <c r="T270">
        <v>20.75375</v>
      </c>
      <c r="U270">
        <v>9</v>
      </c>
      <c r="W270">
        <v>11</v>
      </c>
    </row>
    <row r="271" spans="13:23" ht="12.75">
      <c r="M271">
        <v>45</v>
      </c>
      <c r="N271">
        <v>143</v>
      </c>
      <c r="O271">
        <v>1</v>
      </c>
      <c r="P271">
        <v>1</v>
      </c>
      <c r="Q271">
        <v>15.75</v>
      </c>
      <c r="R271">
        <v>-1.75</v>
      </c>
      <c r="T271">
        <v>17.5</v>
      </c>
      <c r="U271">
        <v>5</v>
      </c>
      <c r="W271">
        <v>11</v>
      </c>
    </row>
    <row r="272" spans="13:23" ht="12.75">
      <c r="M272">
        <v>44</v>
      </c>
      <c r="N272">
        <v>80</v>
      </c>
      <c r="O272">
        <v>1</v>
      </c>
      <c r="P272">
        <v>1</v>
      </c>
      <c r="Q272">
        <v>10</v>
      </c>
      <c r="R272">
        <v>-3</v>
      </c>
      <c r="T272">
        <v>13</v>
      </c>
      <c r="U272">
        <v>1</v>
      </c>
      <c r="W272">
        <v>11</v>
      </c>
    </row>
    <row r="273" spans="13:23" ht="12.75">
      <c r="M273">
        <v>78</v>
      </c>
      <c r="N273">
        <v>116</v>
      </c>
      <c r="O273">
        <v>1</v>
      </c>
      <c r="P273">
        <v>1</v>
      </c>
      <c r="Q273">
        <v>10.4</v>
      </c>
      <c r="R273">
        <v>-1.8</v>
      </c>
      <c r="S273">
        <v>1.3</v>
      </c>
      <c r="T273">
        <v>13.5</v>
      </c>
      <c r="U273">
        <v>1</v>
      </c>
      <c r="W273">
        <v>11</v>
      </c>
    </row>
    <row r="274" spans="13:23" ht="12.75">
      <c r="M274">
        <v>80</v>
      </c>
      <c r="N274">
        <v>116</v>
      </c>
      <c r="O274">
        <v>10</v>
      </c>
      <c r="P274">
        <v>20</v>
      </c>
      <c r="Q274">
        <v>21.4</v>
      </c>
      <c r="R274">
        <v>-0.7</v>
      </c>
      <c r="S274">
        <v>1.3</v>
      </c>
      <c r="T274">
        <v>12.35</v>
      </c>
      <c r="U274">
        <v>1</v>
      </c>
      <c r="W274">
        <v>11</v>
      </c>
    </row>
    <row r="275" spans="13:23" ht="12.75">
      <c r="M275">
        <v>76</v>
      </c>
      <c r="N275">
        <v>128</v>
      </c>
      <c r="O275">
        <v>1</v>
      </c>
      <c r="P275">
        <v>1</v>
      </c>
      <c r="Q275">
        <v>13</v>
      </c>
      <c r="R275">
        <v>-2.3</v>
      </c>
      <c r="T275">
        <v>15.3</v>
      </c>
      <c r="U275">
        <v>5</v>
      </c>
      <c r="W275">
        <v>11</v>
      </c>
    </row>
    <row r="276" spans="13:23" ht="12.75">
      <c r="M276">
        <v>41</v>
      </c>
      <c r="N276">
        <v>250</v>
      </c>
      <c r="O276">
        <v>1</v>
      </c>
      <c r="P276">
        <v>1</v>
      </c>
      <c r="Q276">
        <v>17.75</v>
      </c>
      <c r="R276">
        <v>-0.4</v>
      </c>
      <c r="T276">
        <v>18.15</v>
      </c>
      <c r="U276">
        <v>6</v>
      </c>
      <c r="W276">
        <v>11</v>
      </c>
    </row>
    <row r="277" spans="13:23" ht="12.75">
      <c r="M277">
        <v>77</v>
      </c>
      <c r="N277">
        <v>208</v>
      </c>
      <c r="O277">
        <v>1</v>
      </c>
      <c r="P277">
        <v>1</v>
      </c>
      <c r="Q277">
        <v>18.5</v>
      </c>
      <c r="R277">
        <v>-0.6</v>
      </c>
      <c r="T277">
        <v>19.1</v>
      </c>
      <c r="U277">
        <v>12</v>
      </c>
      <c r="W277">
        <v>11</v>
      </c>
    </row>
    <row r="278" spans="13:23" ht="12.75">
      <c r="M278">
        <v>112</v>
      </c>
      <c r="N278">
        <v>116</v>
      </c>
      <c r="O278">
        <v>1</v>
      </c>
      <c r="P278">
        <v>1</v>
      </c>
      <c r="Q278">
        <v>8.5</v>
      </c>
      <c r="R278">
        <v>-1.75</v>
      </c>
      <c r="S278">
        <v>1.3</v>
      </c>
      <c r="T278">
        <v>11.55</v>
      </c>
      <c r="U278">
        <v>3</v>
      </c>
      <c r="W278">
        <v>11</v>
      </c>
    </row>
    <row r="279" spans="13:23" ht="12.75">
      <c r="M279">
        <v>38</v>
      </c>
      <c r="N279">
        <v>79</v>
      </c>
      <c r="O279">
        <v>10</v>
      </c>
      <c r="P279">
        <v>20</v>
      </c>
      <c r="Q279">
        <v>10.3</v>
      </c>
      <c r="R279">
        <v>-1.9</v>
      </c>
      <c r="T279">
        <v>6.1</v>
      </c>
      <c r="U279">
        <v>0</v>
      </c>
      <c r="W279">
        <v>11</v>
      </c>
    </row>
    <row r="280" spans="13:23" ht="12.75">
      <c r="M280">
        <v>82</v>
      </c>
      <c r="N280">
        <v>135</v>
      </c>
      <c r="O280">
        <v>1</v>
      </c>
      <c r="P280">
        <v>1</v>
      </c>
      <c r="Q280">
        <v>16.25</v>
      </c>
      <c r="R280">
        <v>-2.1</v>
      </c>
      <c r="T280">
        <v>18.35</v>
      </c>
      <c r="U280">
        <v>6</v>
      </c>
      <c r="W280">
        <v>11</v>
      </c>
    </row>
    <row r="281" spans="13:23" ht="12.75">
      <c r="M281">
        <v>84</v>
      </c>
      <c r="N281">
        <v>208</v>
      </c>
      <c r="O281">
        <v>1</v>
      </c>
      <c r="P281">
        <v>1</v>
      </c>
      <c r="Q281">
        <v>18.75</v>
      </c>
      <c r="R281">
        <v>0.25</v>
      </c>
      <c r="S281">
        <v>1.3</v>
      </c>
      <c r="T281">
        <v>19.8</v>
      </c>
      <c r="U281">
        <v>15</v>
      </c>
      <c r="W281">
        <v>11</v>
      </c>
    </row>
    <row r="282" spans="13:23" ht="12.75">
      <c r="M282">
        <v>83</v>
      </c>
      <c r="N282">
        <v>189</v>
      </c>
      <c r="O282">
        <v>18.5</v>
      </c>
      <c r="P282">
        <v>20</v>
      </c>
      <c r="Q282">
        <v>18.5</v>
      </c>
      <c r="R282">
        <v>-1.6</v>
      </c>
      <c r="T282">
        <v>18.5925</v>
      </c>
      <c r="U282">
        <v>11</v>
      </c>
      <c r="W282">
        <v>11</v>
      </c>
    </row>
    <row r="283" spans="13:23" ht="12.75">
      <c r="M283">
        <v>105</v>
      </c>
      <c r="N283">
        <v>136</v>
      </c>
      <c r="O283">
        <v>12</v>
      </c>
      <c r="P283">
        <v>15</v>
      </c>
      <c r="Q283">
        <v>19.5</v>
      </c>
      <c r="R283">
        <v>-1.5</v>
      </c>
      <c r="T283">
        <v>16.8</v>
      </c>
      <c r="U283">
        <v>7</v>
      </c>
      <c r="W283">
        <v>11</v>
      </c>
    </row>
    <row r="284" spans="13:23" ht="12.75">
      <c r="M284">
        <v>88</v>
      </c>
      <c r="N284">
        <v>142</v>
      </c>
      <c r="O284">
        <v>1</v>
      </c>
      <c r="P284">
        <v>1</v>
      </c>
      <c r="Q284">
        <v>14.75</v>
      </c>
      <c r="R284">
        <v>-2.75</v>
      </c>
      <c r="T284">
        <v>17.5</v>
      </c>
      <c r="U284">
        <v>3</v>
      </c>
      <c r="W284">
        <v>11</v>
      </c>
    </row>
    <row r="285" spans="13:23" ht="12.75">
      <c r="M285">
        <v>37</v>
      </c>
      <c r="N285">
        <v>85</v>
      </c>
      <c r="O285">
        <v>10</v>
      </c>
      <c r="P285">
        <v>20</v>
      </c>
      <c r="Q285">
        <v>16</v>
      </c>
      <c r="R285">
        <v>4</v>
      </c>
      <c r="T285">
        <v>6</v>
      </c>
      <c r="U285">
        <v>3</v>
      </c>
      <c r="W285">
        <v>11</v>
      </c>
    </row>
    <row r="286" spans="13:23" ht="12.75">
      <c r="M286">
        <v>87</v>
      </c>
      <c r="N286">
        <v>64</v>
      </c>
      <c r="O286">
        <v>5</v>
      </c>
      <c r="P286">
        <v>20</v>
      </c>
      <c r="Q286">
        <v>12.75</v>
      </c>
      <c r="R286">
        <v>-4.75</v>
      </c>
      <c r="T286">
        <v>4.375</v>
      </c>
      <c r="U286">
        <v>4</v>
      </c>
      <c r="W286">
        <v>11</v>
      </c>
    </row>
    <row r="287" spans="13:23" ht="12.75">
      <c r="M287">
        <v>106</v>
      </c>
      <c r="N287">
        <v>54</v>
      </c>
      <c r="O287">
        <v>7.5</v>
      </c>
      <c r="P287">
        <v>15</v>
      </c>
      <c r="Q287">
        <v>8</v>
      </c>
      <c r="R287">
        <v>-1.8</v>
      </c>
      <c r="T287">
        <v>4.9</v>
      </c>
      <c r="U287">
        <v>3</v>
      </c>
      <c r="W287">
        <v>11</v>
      </c>
    </row>
    <row r="288" spans="13:23" ht="12.75">
      <c r="M288">
        <v>85</v>
      </c>
      <c r="N288">
        <v>85</v>
      </c>
      <c r="O288">
        <v>10</v>
      </c>
      <c r="P288">
        <v>20</v>
      </c>
      <c r="Q288">
        <v>10</v>
      </c>
      <c r="R288">
        <v>-3</v>
      </c>
      <c r="T288">
        <v>6.5</v>
      </c>
      <c r="U288">
        <v>4</v>
      </c>
      <c r="W288">
        <v>11</v>
      </c>
    </row>
    <row r="289" spans="13:23" ht="12.75">
      <c r="M289">
        <v>537</v>
      </c>
      <c r="N289">
        <v>35</v>
      </c>
      <c r="O289">
        <v>5</v>
      </c>
      <c r="P289">
        <v>20</v>
      </c>
      <c r="Q289">
        <v>8.25</v>
      </c>
      <c r="R289">
        <v>-4.3</v>
      </c>
      <c r="T289">
        <v>3.1375</v>
      </c>
      <c r="U289">
        <v>3</v>
      </c>
      <c r="W289">
        <v>11</v>
      </c>
    </row>
    <row r="290" spans="13:23" ht="12.75">
      <c r="M290">
        <v>32</v>
      </c>
      <c r="N290">
        <v>173</v>
      </c>
      <c r="O290">
        <v>18.6</v>
      </c>
      <c r="P290">
        <v>20</v>
      </c>
      <c r="Q290">
        <v>18.6</v>
      </c>
      <c r="R290">
        <v>-1</v>
      </c>
      <c r="T290">
        <v>18.228</v>
      </c>
      <c r="U290">
        <v>7</v>
      </c>
      <c r="W290">
        <v>11</v>
      </c>
    </row>
    <row r="291" spans="13:23" ht="12.75">
      <c r="M291">
        <v>102</v>
      </c>
      <c r="N291">
        <v>73</v>
      </c>
      <c r="O291">
        <v>7.5</v>
      </c>
      <c r="P291">
        <v>15</v>
      </c>
      <c r="Q291">
        <v>10.2</v>
      </c>
      <c r="R291">
        <v>-1.6</v>
      </c>
      <c r="T291">
        <v>5.9</v>
      </c>
      <c r="U291">
        <v>3</v>
      </c>
      <c r="W291">
        <v>11</v>
      </c>
    </row>
    <row r="292" spans="13:23" ht="12.75">
      <c r="M292">
        <v>90</v>
      </c>
      <c r="N292">
        <v>138</v>
      </c>
      <c r="O292">
        <v>1</v>
      </c>
      <c r="P292">
        <v>1</v>
      </c>
      <c r="Q292">
        <v>12.8</v>
      </c>
      <c r="R292">
        <v>0.75</v>
      </c>
      <c r="S292">
        <v>1.3</v>
      </c>
      <c r="T292">
        <v>13.35</v>
      </c>
      <c r="U292">
        <v>9</v>
      </c>
      <c r="W292">
        <v>11</v>
      </c>
    </row>
    <row r="293" spans="13:23" ht="12.75">
      <c r="M293">
        <v>100</v>
      </c>
      <c r="N293">
        <v>63</v>
      </c>
      <c r="O293">
        <v>7.5</v>
      </c>
      <c r="P293">
        <v>15</v>
      </c>
      <c r="Q293">
        <v>6.8</v>
      </c>
      <c r="R293">
        <v>-4.3</v>
      </c>
      <c r="T293">
        <v>5.55</v>
      </c>
      <c r="U293">
        <v>2</v>
      </c>
      <c r="W293">
        <v>11</v>
      </c>
    </row>
    <row r="294" spans="13:23" ht="12.75">
      <c r="M294">
        <v>550</v>
      </c>
      <c r="N294">
        <v>42</v>
      </c>
      <c r="O294">
        <v>5</v>
      </c>
      <c r="P294">
        <v>20</v>
      </c>
      <c r="Q294">
        <v>6.2</v>
      </c>
      <c r="R294">
        <v>-8</v>
      </c>
      <c r="T294">
        <v>3.55</v>
      </c>
      <c r="U294">
        <v>4</v>
      </c>
      <c r="W294">
        <v>11</v>
      </c>
    </row>
    <row r="295" spans="13:23" ht="12.75">
      <c r="M295">
        <v>91</v>
      </c>
      <c r="N295">
        <v>105</v>
      </c>
      <c r="O295">
        <v>1</v>
      </c>
      <c r="P295">
        <v>1</v>
      </c>
      <c r="Q295">
        <v>9</v>
      </c>
      <c r="R295">
        <v>-2.25</v>
      </c>
      <c r="T295">
        <v>11.25</v>
      </c>
      <c r="U295">
        <v>2</v>
      </c>
      <c r="W295">
        <v>11</v>
      </c>
    </row>
    <row r="296" spans="13:23" ht="12.75">
      <c r="M296">
        <v>92</v>
      </c>
      <c r="N296">
        <v>195</v>
      </c>
      <c r="O296">
        <v>1</v>
      </c>
      <c r="P296">
        <v>1</v>
      </c>
      <c r="Q296">
        <v>14.75</v>
      </c>
      <c r="R296">
        <v>-1.5</v>
      </c>
      <c r="T296">
        <v>16.25</v>
      </c>
      <c r="U296">
        <v>6</v>
      </c>
      <c r="W296">
        <v>11</v>
      </c>
    </row>
    <row r="297" spans="13:23" ht="12.75">
      <c r="M297">
        <v>534</v>
      </c>
      <c r="N297">
        <v>34</v>
      </c>
      <c r="O297">
        <v>5</v>
      </c>
      <c r="P297">
        <v>20</v>
      </c>
      <c r="Q297">
        <v>8.25</v>
      </c>
      <c r="R297">
        <v>-5.2</v>
      </c>
      <c r="T297">
        <v>3.3625</v>
      </c>
      <c r="U297">
        <v>2</v>
      </c>
      <c r="W297">
        <v>11</v>
      </c>
    </row>
    <row r="298" spans="13:23" ht="12.75">
      <c r="M298">
        <v>261</v>
      </c>
      <c r="N298">
        <v>50</v>
      </c>
      <c r="O298">
        <v>5</v>
      </c>
      <c r="P298">
        <v>20</v>
      </c>
      <c r="Q298">
        <v>13.25</v>
      </c>
      <c r="R298">
        <v>-4.5</v>
      </c>
      <c r="T298">
        <v>4.4375</v>
      </c>
      <c r="U298">
        <v>5</v>
      </c>
      <c r="W298">
        <v>11</v>
      </c>
    </row>
    <row r="299" spans="13:23" ht="12.75">
      <c r="M299">
        <v>95</v>
      </c>
      <c r="N299">
        <v>84</v>
      </c>
      <c r="O299">
        <v>1</v>
      </c>
      <c r="P299">
        <v>1</v>
      </c>
      <c r="Q299">
        <v>8.25</v>
      </c>
      <c r="R299">
        <v>-1</v>
      </c>
      <c r="T299">
        <v>9.25</v>
      </c>
      <c r="U299">
        <v>3</v>
      </c>
      <c r="W299">
        <v>11</v>
      </c>
    </row>
    <row r="300" spans="13:23" ht="12.75">
      <c r="M300">
        <v>97</v>
      </c>
      <c r="N300">
        <v>80</v>
      </c>
      <c r="O300">
        <v>10</v>
      </c>
      <c r="P300">
        <v>20</v>
      </c>
      <c r="Q300">
        <v>14.5</v>
      </c>
      <c r="R300">
        <v>-3.1</v>
      </c>
      <c r="T300">
        <v>8.8</v>
      </c>
      <c r="U300">
        <v>2</v>
      </c>
      <c r="W300">
        <v>11</v>
      </c>
    </row>
    <row r="301" spans="13:23" ht="12.75">
      <c r="M301">
        <v>93</v>
      </c>
      <c r="N301">
        <v>103</v>
      </c>
      <c r="O301">
        <v>10</v>
      </c>
      <c r="P301">
        <v>20</v>
      </c>
      <c r="Q301">
        <v>18.75</v>
      </c>
      <c r="R301">
        <v>-4.1</v>
      </c>
      <c r="T301">
        <v>11.425</v>
      </c>
      <c r="U301">
        <v>6</v>
      </c>
      <c r="W301">
        <v>11</v>
      </c>
    </row>
    <row r="302" spans="13:23" ht="12.75">
      <c r="M302">
        <v>262</v>
      </c>
      <c r="N302">
        <v>72</v>
      </c>
      <c r="O302">
        <v>10</v>
      </c>
      <c r="P302">
        <v>20</v>
      </c>
      <c r="Q302">
        <v>13.6</v>
      </c>
      <c r="R302">
        <v>0.3</v>
      </c>
      <c r="S302">
        <v>1.3</v>
      </c>
      <c r="T302">
        <v>7.95</v>
      </c>
      <c r="U302">
        <v>4</v>
      </c>
      <c r="W302">
        <v>11</v>
      </c>
    </row>
    <row r="303" spans="13:23" ht="12.75">
      <c r="M303">
        <v>96</v>
      </c>
      <c r="N303">
        <v>212</v>
      </c>
      <c r="O303">
        <v>1</v>
      </c>
      <c r="P303">
        <v>1</v>
      </c>
      <c r="Q303">
        <v>18</v>
      </c>
      <c r="R303">
        <v>0.25</v>
      </c>
      <c r="T303">
        <v>17.75</v>
      </c>
      <c r="U303">
        <v>14</v>
      </c>
      <c r="W303">
        <v>11</v>
      </c>
    </row>
    <row r="304" spans="13:23" ht="12.75">
      <c r="M304">
        <v>250</v>
      </c>
      <c r="N304">
        <v>40</v>
      </c>
      <c r="O304">
        <v>5</v>
      </c>
      <c r="P304">
        <v>20</v>
      </c>
      <c r="Q304">
        <v>7.1</v>
      </c>
      <c r="R304">
        <v>-7.1</v>
      </c>
      <c r="T304">
        <v>3.55</v>
      </c>
      <c r="U304">
        <v>3</v>
      </c>
      <c r="W304">
        <v>11</v>
      </c>
    </row>
    <row r="305" spans="13:23" ht="12.75">
      <c r="M305">
        <v>263</v>
      </c>
      <c r="N305">
        <v>54</v>
      </c>
      <c r="O305">
        <v>7.5</v>
      </c>
      <c r="P305">
        <v>15</v>
      </c>
      <c r="Q305">
        <v>11.1</v>
      </c>
      <c r="R305">
        <v>-2.4</v>
      </c>
      <c r="T305">
        <v>6.75</v>
      </c>
      <c r="U305">
        <v>2</v>
      </c>
      <c r="W305">
        <v>11</v>
      </c>
    </row>
    <row r="306" spans="13:23" ht="12.75">
      <c r="M306">
        <v>249</v>
      </c>
      <c r="N306">
        <v>52</v>
      </c>
      <c r="O306">
        <v>7.5</v>
      </c>
      <c r="P306">
        <v>15</v>
      </c>
      <c r="Q306">
        <v>6.9</v>
      </c>
      <c r="R306">
        <v>-3.5</v>
      </c>
      <c r="T306">
        <v>5.2</v>
      </c>
      <c r="U306">
        <v>2</v>
      </c>
      <c r="W306">
        <v>11</v>
      </c>
    </row>
    <row r="307" spans="13:23" ht="12.75">
      <c r="M307">
        <v>251</v>
      </c>
      <c r="N307">
        <v>36</v>
      </c>
      <c r="O307">
        <v>5</v>
      </c>
      <c r="P307">
        <v>20</v>
      </c>
      <c r="Q307">
        <v>5.5</v>
      </c>
      <c r="R307">
        <v>-6.3</v>
      </c>
      <c r="T307">
        <v>2.95</v>
      </c>
      <c r="U307">
        <v>2</v>
      </c>
      <c r="W307">
        <v>11</v>
      </c>
    </row>
    <row r="308" spans="13:23" ht="12.75">
      <c r="M308">
        <v>265</v>
      </c>
      <c r="N308">
        <v>79</v>
      </c>
      <c r="O308">
        <v>10</v>
      </c>
      <c r="P308">
        <v>20</v>
      </c>
      <c r="Q308">
        <v>13.9</v>
      </c>
      <c r="R308">
        <v>-3.25</v>
      </c>
      <c r="T308">
        <v>8.575</v>
      </c>
      <c r="U308">
        <v>2</v>
      </c>
      <c r="W308">
        <v>11</v>
      </c>
    </row>
    <row r="309" spans="13:23" ht="12.75">
      <c r="M309">
        <v>273</v>
      </c>
      <c r="N309">
        <v>72</v>
      </c>
      <c r="O309">
        <v>1</v>
      </c>
      <c r="P309">
        <v>1</v>
      </c>
      <c r="Q309">
        <v>6.4</v>
      </c>
      <c r="R309">
        <v>-1.2</v>
      </c>
      <c r="T309">
        <v>7.6</v>
      </c>
      <c r="U309">
        <v>6</v>
      </c>
      <c r="W309">
        <v>11</v>
      </c>
    </row>
    <row r="310" spans="13:23" ht="12.75">
      <c r="M310">
        <v>266</v>
      </c>
      <c r="N310">
        <v>272</v>
      </c>
      <c r="O310">
        <v>1</v>
      </c>
      <c r="P310">
        <v>1</v>
      </c>
      <c r="Q310">
        <v>19</v>
      </c>
      <c r="R310">
        <v>-1</v>
      </c>
      <c r="T310">
        <v>20</v>
      </c>
      <c r="U310">
        <v>15</v>
      </c>
      <c r="W310">
        <v>11</v>
      </c>
    </row>
    <row r="311" spans="13:23" ht="12.75">
      <c r="M311">
        <v>275</v>
      </c>
      <c r="N311">
        <v>60</v>
      </c>
      <c r="O311">
        <v>7.5</v>
      </c>
      <c r="P311">
        <v>15</v>
      </c>
      <c r="Q311">
        <v>6.9</v>
      </c>
      <c r="R311">
        <v>-3.25</v>
      </c>
      <c r="T311">
        <v>5.075</v>
      </c>
      <c r="U311">
        <v>5</v>
      </c>
      <c r="W311">
        <v>11</v>
      </c>
    </row>
    <row r="312" spans="13:23" ht="12.75">
      <c r="M312">
        <v>258</v>
      </c>
      <c r="N312">
        <v>194</v>
      </c>
      <c r="O312">
        <v>19.1</v>
      </c>
      <c r="P312">
        <v>20</v>
      </c>
      <c r="Q312">
        <v>16.6</v>
      </c>
      <c r="R312">
        <v>-1</v>
      </c>
      <c r="T312">
        <v>16.808000000000003</v>
      </c>
      <c r="U312">
        <v>13</v>
      </c>
      <c r="W312">
        <v>11</v>
      </c>
    </row>
    <row r="313" spans="13:23" ht="12.75">
      <c r="M313">
        <v>257</v>
      </c>
      <c r="N313">
        <v>42</v>
      </c>
      <c r="O313">
        <v>5</v>
      </c>
      <c r="P313">
        <v>20</v>
      </c>
      <c r="Q313">
        <v>8.5</v>
      </c>
      <c r="R313">
        <v>-4.6</v>
      </c>
      <c r="T313">
        <v>3.275</v>
      </c>
      <c r="U313">
        <v>2</v>
      </c>
      <c r="W313">
        <v>11</v>
      </c>
    </row>
    <row r="314" spans="13:23" ht="12.75">
      <c r="M314">
        <v>268</v>
      </c>
      <c r="N314">
        <v>83</v>
      </c>
      <c r="O314">
        <v>10</v>
      </c>
      <c r="P314">
        <v>20</v>
      </c>
      <c r="Q314">
        <v>12.5</v>
      </c>
      <c r="R314">
        <v>-4</v>
      </c>
      <c r="T314">
        <v>8.25</v>
      </c>
      <c r="U314">
        <v>10</v>
      </c>
      <c r="W314">
        <v>11</v>
      </c>
    </row>
    <row r="315" spans="13:23" ht="12.75">
      <c r="M315">
        <v>414</v>
      </c>
      <c r="N315">
        <v>125</v>
      </c>
      <c r="O315">
        <v>1</v>
      </c>
      <c r="P315">
        <v>1</v>
      </c>
      <c r="Q315">
        <v>13.75</v>
      </c>
      <c r="R315">
        <v>0</v>
      </c>
      <c r="S315">
        <v>1.3</v>
      </c>
      <c r="T315">
        <v>15.05</v>
      </c>
      <c r="U315">
        <v>2</v>
      </c>
      <c r="W315">
        <v>11</v>
      </c>
    </row>
    <row r="316" spans="13:23" ht="12.75">
      <c r="M316">
        <v>415</v>
      </c>
      <c r="N316">
        <v>217</v>
      </c>
      <c r="O316">
        <v>1</v>
      </c>
      <c r="P316">
        <v>1</v>
      </c>
      <c r="Q316">
        <v>20</v>
      </c>
      <c r="R316">
        <v>-0.5</v>
      </c>
      <c r="S316">
        <v>1.3</v>
      </c>
      <c r="T316">
        <v>21.8</v>
      </c>
      <c r="U316">
        <v>16</v>
      </c>
      <c r="W316">
        <v>11</v>
      </c>
    </row>
    <row r="317" spans="13:23" ht="12.75">
      <c r="M317">
        <v>417</v>
      </c>
      <c r="N317">
        <v>223</v>
      </c>
      <c r="O317">
        <v>1</v>
      </c>
      <c r="P317">
        <v>1</v>
      </c>
      <c r="Q317">
        <v>20.6</v>
      </c>
      <c r="R317">
        <v>-1.5</v>
      </c>
      <c r="T317">
        <v>22.1</v>
      </c>
      <c r="U317">
        <v>14</v>
      </c>
      <c r="W317">
        <v>11</v>
      </c>
    </row>
    <row r="318" spans="13:23" ht="12.75">
      <c r="M318">
        <v>413</v>
      </c>
      <c r="N318">
        <v>206</v>
      </c>
      <c r="O318">
        <v>1</v>
      </c>
      <c r="P318">
        <v>1</v>
      </c>
      <c r="Q318">
        <v>20.2</v>
      </c>
      <c r="R318">
        <v>0.6</v>
      </c>
      <c r="T318">
        <v>19.6</v>
      </c>
      <c r="U318">
        <v>11</v>
      </c>
      <c r="W318">
        <v>11</v>
      </c>
    </row>
    <row r="319" spans="13:23" ht="12.75">
      <c r="M319">
        <v>412</v>
      </c>
      <c r="N319">
        <v>252</v>
      </c>
      <c r="O319">
        <v>1</v>
      </c>
      <c r="P319">
        <v>1</v>
      </c>
      <c r="Q319">
        <v>20.2</v>
      </c>
      <c r="R319">
        <v>-1.3</v>
      </c>
      <c r="T319">
        <v>21.5</v>
      </c>
      <c r="U319">
        <v>13</v>
      </c>
      <c r="W319">
        <v>11</v>
      </c>
    </row>
    <row r="320" spans="13:23" ht="12.75">
      <c r="M320">
        <v>418</v>
      </c>
      <c r="N320">
        <v>163</v>
      </c>
      <c r="O320">
        <v>1</v>
      </c>
      <c r="P320">
        <v>1</v>
      </c>
      <c r="Q320">
        <v>17.5</v>
      </c>
      <c r="R320">
        <v>-0.2</v>
      </c>
      <c r="T320">
        <v>17.7</v>
      </c>
      <c r="U320">
        <v>9</v>
      </c>
      <c r="W320">
        <v>11</v>
      </c>
    </row>
    <row r="321" spans="13:23" ht="12.75">
      <c r="M321">
        <v>398</v>
      </c>
      <c r="N321">
        <v>34</v>
      </c>
      <c r="O321">
        <v>5</v>
      </c>
      <c r="P321">
        <v>20</v>
      </c>
      <c r="Q321">
        <v>5.8</v>
      </c>
      <c r="R321">
        <v>-3.6</v>
      </c>
      <c r="T321">
        <v>2.35</v>
      </c>
      <c r="U321">
        <v>3</v>
      </c>
      <c r="W321">
        <v>11</v>
      </c>
    </row>
    <row r="322" spans="13:23" ht="12.75">
      <c r="M322">
        <v>399</v>
      </c>
      <c r="N322">
        <v>59</v>
      </c>
      <c r="O322">
        <v>10</v>
      </c>
      <c r="P322">
        <v>20</v>
      </c>
      <c r="Q322">
        <v>6.6</v>
      </c>
      <c r="R322">
        <v>-3.75</v>
      </c>
      <c r="T322">
        <v>5.175</v>
      </c>
      <c r="U322">
        <v>4</v>
      </c>
      <c r="W322">
        <v>11</v>
      </c>
    </row>
    <row r="323" spans="13:23" ht="12.75">
      <c r="M323">
        <v>421</v>
      </c>
      <c r="N323">
        <v>164</v>
      </c>
      <c r="O323">
        <v>1</v>
      </c>
      <c r="P323">
        <v>1</v>
      </c>
      <c r="Q323">
        <v>13.9</v>
      </c>
      <c r="R323">
        <v>-2.8</v>
      </c>
      <c r="T323">
        <v>16.7</v>
      </c>
      <c r="U323">
        <v>13</v>
      </c>
      <c r="W323">
        <v>11</v>
      </c>
    </row>
    <row r="324" spans="13:23" ht="12.75">
      <c r="M324">
        <v>409</v>
      </c>
      <c r="N324">
        <v>139</v>
      </c>
      <c r="O324">
        <v>1</v>
      </c>
      <c r="P324">
        <v>1</v>
      </c>
      <c r="Q324">
        <v>12</v>
      </c>
      <c r="R324">
        <v>-2.3</v>
      </c>
      <c r="T324">
        <v>14.3</v>
      </c>
      <c r="U324">
        <v>11</v>
      </c>
      <c r="W324">
        <v>11</v>
      </c>
    </row>
    <row r="325" spans="13:23" ht="12.75">
      <c r="M325">
        <v>408</v>
      </c>
      <c r="N325">
        <v>211</v>
      </c>
      <c r="O325">
        <v>1</v>
      </c>
      <c r="P325">
        <v>1</v>
      </c>
      <c r="Q325">
        <v>17.1</v>
      </c>
      <c r="R325">
        <v>-1.7</v>
      </c>
      <c r="T325">
        <v>18.8</v>
      </c>
      <c r="U325">
        <v>13</v>
      </c>
      <c r="W325">
        <v>11</v>
      </c>
    </row>
    <row r="326" spans="13:23" ht="12.75">
      <c r="M326">
        <v>411</v>
      </c>
      <c r="N326">
        <v>182</v>
      </c>
      <c r="O326">
        <v>1</v>
      </c>
      <c r="P326">
        <v>1</v>
      </c>
      <c r="Q326">
        <v>17.1</v>
      </c>
      <c r="R326">
        <v>0</v>
      </c>
      <c r="T326">
        <v>17.1</v>
      </c>
      <c r="U326">
        <v>9</v>
      </c>
      <c r="W326">
        <v>11</v>
      </c>
    </row>
    <row r="327" spans="13:23" ht="12.75">
      <c r="M327">
        <v>410</v>
      </c>
      <c r="N327">
        <v>167</v>
      </c>
      <c r="O327">
        <v>1</v>
      </c>
      <c r="P327">
        <v>1</v>
      </c>
      <c r="Q327">
        <v>15.2</v>
      </c>
      <c r="R327">
        <v>-2.7</v>
      </c>
      <c r="T327">
        <v>17.9</v>
      </c>
      <c r="U327">
        <v>9</v>
      </c>
      <c r="W327">
        <v>11</v>
      </c>
    </row>
    <row r="328" spans="13:23" ht="12.75">
      <c r="M328">
        <v>444</v>
      </c>
      <c r="N328">
        <v>130</v>
      </c>
      <c r="O328">
        <v>1</v>
      </c>
      <c r="P328">
        <v>1</v>
      </c>
      <c r="Q328">
        <v>15.6</v>
      </c>
      <c r="R328">
        <v>1.5</v>
      </c>
      <c r="S328">
        <v>1.3</v>
      </c>
      <c r="T328">
        <v>15.4</v>
      </c>
      <c r="U328">
        <v>9</v>
      </c>
      <c r="W328">
        <v>11</v>
      </c>
    </row>
    <row r="329" spans="13:23" ht="12.75">
      <c r="M329">
        <v>403</v>
      </c>
      <c r="N329">
        <v>28</v>
      </c>
      <c r="O329">
        <v>5</v>
      </c>
      <c r="P329">
        <v>20</v>
      </c>
      <c r="Q329">
        <v>1.6</v>
      </c>
      <c r="R329">
        <v>-8.9</v>
      </c>
      <c r="T329">
        <v>2.625</v>
      </c>
      <c r="U329">
        <v>2</v>
      </c>
      <c r="W329">
        <v>11</v>
      </c>
    </row>
    <row r="330" spans="13:23" ht="12.75">
      <c r="M330">
        <v>407</v>
      </c>
      <c r="N330">
        <v>175</v>
      </c>
      <c r="O330">
        <v>1</v>
      </c>
      <c r="P330">
        <v>1</v>
      </c>
      <c r="Q330">
        <v>18.6</v>
      </c>
      <c r="R330">
        <v>0</v>
      </c>
      <c r="T330">
        <v>18.6</v>
      </c>
      <c r="U330">
        <v>12</v>
      </c>
      <c r="W330">
        <v>11</v>
      </c>
    </row>
    <row r="331" spans="13:23" ht="12.75">
      <c r="M331">
        <v>445</v>
      </c>
      <c r="N331">
        <v>124</v>
      </c>
      <c r="O331">
        <v>10</v>
      </c>
      <c r="P331">
        <v>20</v>
      </c>
      <c r="Q331">
        <v>23.2</v>
      </c>
      <c r="R331">
        <v>-3.2</v>
      </c>
      <c r="T331">
        <v>13.2</v>
      </c>
      <c r="U331">
        <v>4</v>
      </c>
      <c r="W331">
        <v>11</v>
      </c>
    </row>
    <row r="332" spans="13:23" ht="12.75">
      <c r="M332">
        <v>406</v>
      </c>
      <c r="N332">
        <v>166</v>
      </c>
      <c r="O332">
        <v>15.8</v>
      </c>
      <c r="P332">
        <v>15</v>
      </c>
      <c r="Q332">
        <v>16</v>
      </c>
      <c r="R332">
        <v>-1.2</v>
      </c>
      <c r="S332">
        <v>1.3</v>
      </c>
      <c r="T332">
        <v>19.417333333333335</v>
      </c>
      <c r="U332">
        <v>12</v>
      </c>
      <c r="W332">
        <v>11</v>
      </c>
    </row>
    <row r="333" spans="13:23" ht="12.75">
      <c r="M333">
        <v>446</v>
      </c>
      <c r="N333">
        <v>159</v>
      </c>
      <c r="O333">
        <v>1</v>
      </c>
      <c r="P333">
        <v>1</v>
      </c>
      <c r="Q333">
        <v>14.5</v>
      </c>
      <c r="R333">
        <v>-2.5</v>
      </c>
      <c r="T333">
        <v>17</v>
      </c>
      <c r="U333">
        <v>11</v>
      </c>
      <c r="W333">
        <v>11</v>
      </c>
    </row>
    <row r="334" spans="13:23" ht="12.75">
      <c r="M334">
        <v>442</v>
      </c>
      <c r="N334">
        <v>159</v>
      </c>
      <c r="O334">
        <v>1</v>
      </c>
      <c r="P334">
        <v>1</v>
      </c>
      <c r="Q334">
        <v>18</v>
      </c>
      <c r="R334">
        <v>-0.5</v>
      </c>
      <c r="T334">
        <v>18.5</v>
      </c>
      <c r="U334">
        <v>12</v>
      </c>
      <c r="W334">
        <v>11</v>
      </c>
    </row>
    <row r="335" spans="13:23" ht="12.75">
      <c r="M335">
        <v>404</v>
      </c>
      <c r="N335">
        <v>117</v>
      </c>
      <c r="O335">
        <v>1</v>
      </c>
      <c r="P335">
        <v>1</v>
      </c>
      <c r="Q335">
        <v>11.9</v>
      </c>
      <c r="R335">
        <v>-2.8</v>
      </c>
      <c r="T335">
        <v>14.7</v>
      </c>
      <c r="U335">
        <v>3</v>
      </c>
      <c r="W335">
        <v>11</v>
      </c>
    </row>
    <row r="336" spans="13:23" ht="12.75">
      <c r="M336">
        <v>441</v>
      </c>
      <c r="N336">
        <v>81</v>
      </c>
      <c r="O336">
        <v>10</v>
      </c>
      <c r="P336">
        <v>20</v>
      </c>
      <c r="Q336">
        <v>14.6</v>
      </c>
      <c r="R336">
        <v>-2.9</v>
      </c>
      <c r="T336">
        <v>8.75</v>
      </c>
      <c r="U336">
        <v>3</v>
      </c>
      <c r="W336">
        <v>11</v>
      </c>
    </row>
    <row r="337" spans="13:23" ht="12.75">
      <c r="M337">
        <v>440</v>
      </c>
      <c r="N337">
        <v>250</v>
      </c>
      <c r="O337">
        <v>18</v>
      </c>
      <c r="P337">
        <v>20</v>
      </c>
      <c r="Q337">
        <v>19.6</v>
      </c>
      <c r="R337">
        <v>-2.4</v>
      </c>
      <c r="T337">
        <v>19.8</v>
      </c>
      <c r="U337">
        <v>9</v>
      </c>
      <c r="W337">
        <v>11</v>
      </c>
    </row>
    <row r="338" spans="13:23" ht="12.75">
      <c r="M338">
        <v>551</v>
      </c>
      <c r="N338">
        <v>165</v>
      </c>
      <c r="O338">
        <v>17</v>
      </c>
      <c r="P338">
        <v>20</v>
      </c>
      <c r="Q338">
        <v>18.9</v>
      </c>
      <c r="R338">
        <v>-1.7</v>
      </c>
      <c r="S338">
        <v>1.3</v>
      </c>
      <c r="T338">
        <v>18.81</v>
      </c>
      <c r="U338">
        <v>13</v>
      </c>
      <c r="W338">
        <v>11</v>
      </c>
    </row>
    <row r="339" spans="13:23" ht="12.75">
      <c r="M339">
        <v>448</v>
      </c>
      <c r="N339">
        <v>190</v>
      </c>
      <c r="O339">
        <v>1</v>
      </c>
      <c r="P339">
        <v>1</v>
      </c>
      <c r="Q339">
        <v>19.2</v>
      </c>
      <c r="R339">
        <v>-0.5</v>
      </c>
      <c r="T339">
        <v>19.7</v>
      </c>
      <c r="U339">
        <v>19</v>
      </c>
      <c r="W339">
        <v>11</v>
      </c>
    </row>
    <row r="340" spans="13:23" ht="12.75">
      <c r="M340">
        <v>451</v>
      </c>
      <c r="N340">
        <v>104</v>
      </c>
      <c r="O340">
        <v>10</v>
      </c>
      <c r="P340">
        <v>20</v>
      </c>
      <c r="Q340">
        <v>12.7</v>
      </c>
      <c r="R340">
        <v>-2.3</v>
      </c>
      <c r="S340">
        <v>1.3</v>
      </c>
      <c r="T340">
        <v>8.8</v>
      </c>
      <c r="U340">
        <v>2</v>
      </c>
      <c r="W340">
        <v>11</v>
      </c>
    </row>
    <row r="341" spans="13:23" ht="12.75">
      <c r="M341">
        <v>452</v>
      </c>
      <c r="N341">
        <v>194</v>
      </c>
      <c r="O341">
        <v>1</v>
      </c>
      <c r="P341">
        <v>1</v>
      </c>
      <c r="Q341">
        <v>17.6</v>
      </c>
      <c r="R341">
        <v>-1.8</v>
      </c>
      <c r="T341">
        <v>19.4</v>
      </c>
      <c r="U341">
        <v>12</v>
      </c>
      <c r="W341">
        <v>11</v>
      </c>
    </row>
    <row r="342" spans="13:23" ht="12.75">
      <c r="M342">
        <v>11</v>
      </c>
      <c r="N342">
        <v>217</v>
      </c>
      <c r="O342">
        <v>1</v>
      </c>
      <c r="P342">
        <v>1</v>
      </c>
      <c r="Q342">
        <v>17.5</v>
      </c>
      <c r="R342">
        <v>-1.25</v>
      </c>
      <c r="T342">
        <v>18.75</v>
      </c>
      <c r="U342">
        <v>13</v>
      </c>
      <c r="W342">
        <v>11</v>
      </c>
    </row>
    <row r="343" spans="13:23" ht="12.75">
      <c r="M343">
        <v>456</v>
      </c>
      <c r="N343">
        <v>282</v>
      </c>
      <c r="O343">
        <v>1</v>
      </c>
      <c r="P343">
        <v>1</v>
      </c>
      <c r="Q343">
        <v>18.5</v>
      </c>
      <c r="R343">
        <v>-2.1</v>
      </c>
      <c r="T343">
        <v>20.6</v>
      </c>
      <c r="U343">
        <v>12</v>
      </c>
      <c r="W343">
        <v>11</v>
      </c>
    </row>
    <row r="344" spans="13:23" ht="12.75">
      <c r="M344">
        <v>12</v>
      </c>
      <c r="N344">
        <v>80</v>
      </c>
      <c r="O344">
        <v>1</v>
      </c>
      <c r="P344">
        <v>1</v>
      </c>
      <c r="Q344">
        <v>6.75</v>
      </c>
      <c r="R344">
        <v>-1.75</v>
      </c>
      <c r="T344">
        <v>8.5</v>
      </c>
      <c r="U344">
        <v>2</v>
      </c>
      <c r="W344">
        <v>11</v>
      </c>
    </row>
    <row r="345" spans="13:23" ht="12.75">
      <c r="M345">
        <v>454</v>
      </c>
      <c r="N345">
        <v>112</v>
      </c>
      <c r="O345">
        <v>1</v>
      </c>
      <c r="P345">
        <v>1</v>
      </c>
      <c r="Q345">
        <v>10.3</v>
      </c>
      <c r="R345">
        <v>-0.75</v>
      </c>
      <c r="S345">
        <v>1.3</v>
      </c>
      <c r="T345">
        <v>12.35</v>
      </c>
      <c r="U345">
        <v>3</v>
      </c>
      <c r="W345">
        <v>11</v>
      </c>
    </row>
    <row r="346" spans="13:23" ht="12.75">
      <c r="M346">
        <v>455</v>
      </c>
      <c r="N346">
        <v>290</v>
      </c>
      <c r="O346">
        <v>1</v>
      </c>
      <c r="P346">
        <v>1</v>
      </c>
      <c r="Q346">
        <v>18.1</v>
      </c>
      <c r="R346">
        <v>-1.3</v>
      </c>
      <c r="S346">
        <v>1.3</v>
      </c>
      <c r="T346">
        <v>20.7</v>
      </c>
      <c r="U346">
        <v>11</v>
      </c>
      <c r="W346">
        <v>11</v>
      </c>
    </row>
    <row r="347" spans="13:23" ht="12.75">
      <c r="M347">
        <v>16</v>
      </c>
      <c r="N347">
        <v>151</v>
      </c>
      <c r="O347">
        <v>1</v>
      </c>
      <c r="P347">
        <v>1</v>
      </c>
      <c r="Q347">
        <v>14.6</v>
      </c>
      <c r="R347">
        <v>-2.5</v>
      </c>
      <c r="T347">
        <v>17.1</v>
      </c>
      <c r="U347">
        <v>7</v>
      </c>
      <c r="W347">
        <v>11</v>
      </c>
    </row>
    <row r="348" spans="13:23" ht="12.75">
      <c r="M348">
        <v>467</v>
      </c>
      <c r="N348">
        <v>253</v>
      </c>
      <c r="O348">
        <v>1</v>
      </c>
      <c r="P348">
        <v>1</v>
      </c>
      <c r="Q348">
        <v>19.5</v>
      </c>
      <c r="R348">
        <v>-0.75</v>
      </c>
      <c r="T348">
        <v>20.25</v>
      </c>
      <c r="U348">
        <v>12</v>
      </c>
      <c r="W348">
        <v>11</v>
      </c>
    </row>
    <row r="349" spans="13:23" ht="12.75">
      <c r="M349">
        <v>20</v>
      </c>
      <c r="N349">
        <v>166</v>
      </c>
      <c r="O349">
        <v>1</v>
      </c>
      <c r="P349">
        <v>1</v>
      </c>
      <c r="Q349">
        <v>15.4</v>
      </c>
      <c r="R349">
        <v>-1.1</v>
      </c>
      <c r="T349">
        <v>16.5</v>
      </c>
      <c r="U349">
        <v>15</v>
      </c>
      <c r="W349">
        <v>11</v>
      </c>
    </row>
    <row r="350" spans="13:23" ht="12.75">
      <c r="M350">
        <v>469</v>
      </c>
      <c r="N350">
        <v>70</v>
      </c>
      <c r="O350">
        <v>10</v>
      </c>
      <c r="P350">
        <v>20</v>
      </c>
      <c r="Q350">
        <v>10.2</v>
      </c>
      <c r="R350">
        <v>-3.8</v>
      </c>
      <c r="T350">
        <v>7</v>
      </c>
      <c r="U350">
        <v>4</v>
      </c>
      <c r="W350">
        <v>11</v>
      </c>
    </row>
    <row r="351" spans="13:23" ht="12.75">
      <c r="M351">
        <v>21</v>
      </c>
      <c r="N351">
        <v>156</v>
      </c>
      <c r="O351">
        <v>1</v>
      </c>
      <c r="P351">
        <v>1</v>
      </c>
      <c r="Q351">
        <v>11.1</v>
      </c>
      <c r="R351">
        <v>-3.1</v>
      </c>
      <c r="T351">
        <v>14.2</v>
      </c>
      <c r="U351">
        <v>5</v>
      </c>
      <c r="W351">
        <v>11</v>
      </c>
    </row>
    <row r="352" spans="13:23" ht="12.75">
      <c r="M352">
        <v>22</v>
      </c>
      <c r="N352">
        <v>115</v>
      </c>
      <c r="O352">
        <v>1</v>
      </c>
      <c r="P352">
        <v>1</v>
      </c>
      <c r="Q352">
        <v>10</v>
      </c>
      <c r="R352">
        <v>-2.6</v>
      </c>
      <c r="T352">
        <v>12.6</v>
      </c>
      <c r="U352">
        <v>2</v>
      </c>
      <c r="W352">
        <v>11</v>
      </c>
    </row>
    <row r="353" spans="13:23" ht="12.75">
      <c r="M353">
        <v>23</v>
      </c>
      <c r="N353">
        <v>158</v>
      </c>
      <c r="O353">
        <v>1</v>
      </c>
      <c r="P353">
        <v>1</v>
      </c>
      <c r="Q353">
        <v>15.4</v>
      </c>
      <c r="R353">
        <v>-0.4</v>
      </c>
      <c r="T353">
        <v>15.8</v>
      </c>
      <c r="U353">
        <v>8</v>
      </c>
      <c r="W353">
        <v>11</v>
      </c>
    </row>
    <row r="354" spans="13:23" ht="12.75">
      <c r="M354">
        <v>40</v>
      </c>
      <c r="N354">
        <v>276</v>
      </c>
      <c r="O354">
        <v>1</v>
      </c>
      <c r="P354">
        <v>1</v>
      </c>
      <c r="Q354">
        <v>19</v>
      </c>
      <c r="R354">
        <v>-2</v>
      </c>
      <c r="T354">
        <v>21</v>
      </c>
      <c r="U354">
        <v>14</v>
      </c>
      <c r="W354">
        <v>11</v>
      </c>
    </row>
    <row r="355" spans="13:23" ht="12.75">
      <c r="M355">
        <v>24</v>
      </c>
      <c r="N355">
        <v>112</v>
      </c>
      <c r="O355">
        <v>1</v>
      </c>
      <c r="P355">
        <v>1</v>
      </c>
      <c r="Q355">
        <v>7.2</v>
      </c>
      <c r="R355">
        <v>-2.2</v>
      </c>
      <c r="T355">
        <v>9.4</v>
      </c>
      <c r="U355">
        <v>11</v>
      </c>
      <c r="W355">
        <v>11</v>
      </c>
    </row>
    <row r="356" spans="13:23" ht="12.75">
      <c r="M356">
        <v>35</v>
      </c>
      <c r="N356">
        <v>135</v>
      </c>
      <c r="O356">
        <v>1</v>
      </c>
      <c r="P356">
        <v>1</v>
      </c>
      <c r="Q356">
        <v>13.1</v>
      </c>
      <c r="R356">
        <v>-2.7</v>
      </c>
      <c r="T356">
        <v>15.8</v>
      </c>
      <c r="U356">
        <v>2</v>
      </c>
      <c r="W356">
        <v>11</v>
      </c>
    </row>
    <row r="357" spans="13:23" ht="12.75">
      <c r="M357">
        <v>36</v>
      </c>
      <c r="N357">
        <v>255</v>
      </c>
      <c r="O357">
        <v>1</v>
      </c>
      <c r="P357">
        <v>1</v>
      </c>
      <c r="Q357">
        <v>18.7</v>
      </c>
      <c r="R357">
        <v>-2.4</v>
      </c>
      <c r="T357">
        <v>21.1</v>
      </c>
      <c r="U357">
        <v>13</v>
      </c>
      <c r="W357">
        <v>11</v>
      </c>
    </row>
    <row r="358" spans="13:23" ht="12.75">
      <c r="M358">
        <v>26</v>
      </c>
      <c r="N358">
        <v>65</v>
      </c>
      <c r="O358">
        <v>10</v>
      </c>
      <c r="P358">
        <v>20</v>
      </c>
      <c r="Q358">
        <v>8.5</v>
      </c>
      <c r="R358">
        <v>-4.8</v>
      </c>
      <c r="T358">
        <v>6.65</v>
      </c>
      <c r="U358">
        <v>1</v>
      </c>
      <c r="W358">
        <v>11</v>
      </c>
    </row>
    <row r="359" spans="13:23" ht="12.75">
      <c r="M359">
        <v>28</v>
      </c>
      <c r="N359">
        <v>154</v>
      </c>
      <c r="O359">
        <v>1</v>
      </c>
      <c r="P359">
        <v>1</v>
      </c>
      <c r="Q359">
        <v>15</v>
      </c>
      <c r="R359">
        <v>0</v>
      </c>
      <c r="S359">
        <v>1.3</v>
      </c>
      <c r="T359">
        <v>16.3</v>
      </c>
      <c r="U359">
        <v>7</v>
      </c>
      <c r="W359">
        <v>11</v>
      </c>
    </row>
    <row r="360" spans="13:23" ht="12.75">
      <c r="M360">
        <v>27</v>
      </c>
      <c r="N360">
        <v>112</v>
      </c>
      <c r="O360">
        <v>10</v>
      </c>
      <c r="P360">
        <v>20</v>
      </c>
      <c r="Q360">
        <v>19.3</v>
      </c>
      <c r="R360">
        <v>-4.5</v>
      </c>
      <c r="T360">
        <v>11.9</v>
      </c>
      <c r="U360">
        <v>3</v>
      </c>
      <c r="W360">
        <v>11</v>
      </c>
    </row>
    <row r="361" spans="13:23" ht="12.75">
      <c r="M361">
        <v>498</v>
      </c>
      <c r="N361">
        <v>233</v>
      </c>
      <c r="O361">
        <v>1</v>
      </c>
      <c r="P361">
        <v>1</v>
      </c>
      <c r="Q361">
        <v>15.1</v>
      </c>
      <c r="R361">
        <v>-2.3</v>
      </c>
      <c r="T361">
        <v>17.4</v>
      </c>
      <c r="U361">
        <v>7</v>
      </c>
      <c r="W361">
        <v>11</v>
      </c>
    </row>
    <row r="362" spans="13:23" ht="12.75">
      <c r="M362">
        <v>29</v>
      </c>
      <c r="N362">
        <v>222</v>
      </c>
      <c r="O362">
        <v>1</v>
      </c>
      <c r="P362">
        <v>1</v>
      </c>
      <c r="Q362">
        <v>17.4</v>
      </c>
      <c r="R362">
        <v>-1.7</v>
      </c>
      <c r="T362">
        <v>19.1</v>
      </c>
      <c r="U362">
        <v>15</v>
      </c>
      <c r="W362">
        <v>11</v>
      </c>
    </row>
    <row r="363" spans="13:23" ht="12.75">
      <c r="M363">
        <v>33</v>
      </c>
      <c r="N363">
        <v>190</v>
      </c>
      <c r="O363">
        <v>19.3</v>
      </c>
      <c r="P363">
        <v>20</v>
      </c>
      <c r="Q363">
        <v>18.2</v>
      </c>
      <c r="R363">
        <v>-0.5</v>
      </c>
      <c r="T363">
        <v>18.045500000000004</v>
      </c>
      <c r="U363">
        <v>13</v>
      </c>
      <c r="W363">
        <v>11</v>
      </c>
    </row>
    <row r="364" spans="13:23" ht="12.75">
      <c r="M364">
        <v>34</v>
      </c>
      <c r="N364">
        <v>42</v>
      </c>
      <c r="O364">
        <v>5</v>
      </c>
      <c r="P364">
        <v>20</v>
      </c>
      <c r="Q364">
        <v>10.7</v>
      </c>
      <c r="R364">
        <v>-3.2</v>
      </c>
      <c r="T364">
        <v>3.475</v>
      </c>
      <c r="U364">
        <v>3</v>
      </c>
      <c r="W364">
        <v>11</v>
      </c>
    </row>
    <row r="365" spans="13:23" ht="12.75">
      <c r="M365">
        <v>286</v>
      </c>
      <c r="N365">
        <v>187</v>
      </c>
      <c r="O365">
        <v>1</v>
      </c>
      <c r="P365">
        <v>1</v>
      </c>
      <c r="Q365">
        <v>16.6</v>
      </c>
      <c r="R365">
        <v>-1.2</v>
      </c>
      <c r="T365">
        <v>17.8</v>
      </c>
      <c r="U365">
        <v>9</v>
      </c>
      <c r="W365">
        <v>11</v>
      </c>
    </row>
    <row r="366" spans="13:23" ht="12.75">
      <c r="M366">
        <v>283</v>
      </c>
      <c r="N366">
        <v>189</v>
      </c>
      <c r="O366">
        <v>1</v>
      </c>
      <c r="P366">
        <v>1</v>
      </c>
      <c r="Q366">
        <v>18.2</v>
      </c>
      <c r="R366">
        <v>-1</v>
      </c>
      <c r="T366">
        <v>19.2</v>
      </c>
      <c r="U366">
        <v>10</v>
      </c>
      <c r="W366">
        <v>11</v>
      </c>
    </row>
    <row r="367" spans="13:23" ht="12.75">
      <c r="M367">
        <v>284</v>
      </c>
      <c r="N367">
        <v>115</v>
      </c>
      <c r="O367">
        <v>1</v>
      </c>
      <c r="P367">
        <v>1</v>
      </c>
      <c r="Q367">
        <v>9.8</v>
      </c>
      <c r="R367">
        <v>-0.6</v>
      </c>
      <c r="T367">
        <v>10.4</v>
      </c>
      <c r="U367">
        <v>3</v>
      </c>
      <c r="W367">
        <v>11</v>
      </c>
    </row>
    <row r="368" spans="13:23" ht="12.75">
      <c r="M368">
        <v>280</v>
      </c>
      <c r="N368">
        <v>30</v>
      </c>
      <c r="O368">
        <v>5</v>
      </c>
      <c r="P368">
        <v>20</v>
      </c>
      <c r="Q368">
        <v>6.3</v>
      </c>
      <c r="R368">
        <v>-6.4</v>
      </c>
      <c r="T368">
        <v>3.175</v>
      </c>
      <c r="U368">
        <v>1</v>
      </c>
      <c r="W368">
        <v>11</v>
      </c>
    </row>
    <row r="369" spans="13:23" ht="12.75">
      <c r="M369">
        <v>30</v>
      </c>
      <c r="N369">
        <v>262</v>
      </c>
      <c r="O369">
        <v>1</v>
      </c>
      <c r="P369">
        <v>1</v>
      </c>
      <c r="Q369">
        <v>23.4</v>
      </c>
      <c r="R369">
        <v>-0.1</v>
      </c>
      <c r="T369">
        <v>23.5</v>
      </c>
      <c r="U369">
        <v>18</v>
      </c>
      <c r="W369">
        <v>11</v>
      </c>
    </row>
    <row r="370" spans="13:23" ht="12.75">
      <c r="M370">
        <v>281</v>
      </c>
      <c r="N370">
        <v>148</v>
      </c>
      <c r="O370">
        <v>1</v>
      </c>
      <c r="P370">
        <v>1</v>
      </c>
      <c r="Q370">
        <v>12.2</v>
      </c>
      <c r="R370">
        <v>-1.7</v>
      </c>
      <c r="T370">
        <v>13.9</v>
      </c>
      <c r="U370">
        <v>6</v>
      </c>
      <c r="W370">
        <v>11</v>
      </c>
    </row>
    <row r="371" spans="13:23" ht="12.75">
      <c r="M371">
        <v>31</v>
      </c>
      <c r="N371">
        <v>72</v>
      </c>
      <c r="O371">
        <v>10</v>
      </c>
      <c r="P371">
        <v>20</v>
      </c>
      <c r="Q371">
        <v>7.6</v>
      </c>
      <c r="R371">
        <v>-4.1</v>
      </c>
      <c r="T371">
        <v>5.85</v>
      </c>
      <c r="U371">
        <v>3</v>
      </c>
      <c r="W371">
        <v>11</v>
      </c>
    </row>
    <row r="372" spans="13:23" ht="12.75">
      <c r="M372">
        <v>288</v>
      </c>
      <c r="N372">
        <v>60</v>
      </c>
      <c r="O372">
        <v>10</v>
      </c>
      <c r="P372">
        <v>20</v>
      </c>
      <c r="Q372">
        <v>9.5</v>
      </c>
      <c r="R372">
        <v>-3.6</v>
      </c>
      <c r="T372">
        <v>6.55</v>
      </c>
      <c r="U372">
        <v>2</v>
      </c>
      <c r="W372">
        <v>11</v>
      </c>
    </row>
    <row r="373" spans="13:23" ht="12.75">
      <c r="M373">
        <v>282</v>
      </c>
      <c r="N373">
        <v>52</v>
      </c>
      <c r="O373">
        <v>10</v>
      </c>
      <c r="P373">
        <v>20</v>
      </c>
      <c r="Q373">
        <v>6.9</v>
      </c>
      <c r="R373">
        <v>-4</v>
      </c>
      <c r="T373">
        <v>5.45</v>
      </c>
      <c r="U373">
        <v>2</v>
      </c>
      <c r="W373">
        <v>11</v>
      </c>
    </row>
    <row r="374" spans="13:23" ht="12.75">
      <c r="M374">
        <v>289</v>
      </c>
      <c r="N374">
        <v>67</v>
      </c>
      <c r="O374">
        <v>10</v>
      </c>
      <c r="P374">
        <v>20</v>
      </c>
      <c r="Q374">
        <v>8.75</v>
      </c>
      <c r="R374">
        <v>-1.75</v>
      </c>
      <c r="S374">
        <v>1.3</v>
      </c>
      <c r="T374">
        <v>6.55</v>
      </c>
      <c r="U374">
        <v>3</v>
      </c>
      <c r="W374">
        <v>11</v>
      </c>
    </row>
    <row r="375" spans="13:23" ht="12.75">
      <c r="M375">
        <v>270</v>
      </c>
      <c r="N375">
        <v>143</v>
      </c>
      <c r="O375">
        <v>1</v>
      </c>
      <c r="P375">
        <v>1</v>
      </c>
      <c r="Q375">
        <v>12.3</v>
      </c>
      <c r="R375">
        <v>-1.5</v>
      </c>
      <c r="T375">
        <v>13.8</v>
      </c>
      <c r="U375">
        <v>8</v>
      </c>
      <c r="W375">
        <v>11</v>
      </c>
    </row>
    <row r="376" spans="13:23" ht="12.75">
      <c r="M376">
        <v>290</v>
      </c>
      <c r="N376">
        <v>44</v>
      </c>
      <c r="O376">
        <v>5</v>
      </c>
      <c r="P376">
        <v>20</v>
      </c>
      <c r="Q376">
        <v>9.1</v>
      </c>
      <c r="R376">
        <v>-7.2</v>
      </c>
      <c r="T376">
        <v>4.075</v>
      </c>
      <c r="U376">
        <v>3</v>
      </c>
      <c r="W376">
        <v>11</v>
      </c>
    </row>
    <row r="377" spans="13:23" ht="12.75">
      <c r="M377">
        <v>291</v>
      </c>
      <c r="N377">
        <v>92</v>
      </c>
      <c r="O377">
        <v>10</v>
      </c>
      <c r="P377">
        <v>20</v>
      </c>
      <c r="Q377">
        <v>13</v>
      </c>
      <c r="R377">
        <v>-2.6</v>
      </c>
      <c r="T377">
        <v>7.8</v>
      </c>
      <c r="U377">
        <v>6</v>
      </c>
      <c r="W377">
        <v>11</v>
      </c>
    </row>
    <row r="378" spans="13:23" ht="12.75">
      <c r="M378">
        <v>299</v>
      </c>
      <c r="N378">
        <v>237</v>
      </c>
      <c r="O378">
        <v>1</v>
      </c>
      <c r="P378">
        <v>1</v>
      </c>
      <c r="Q378">
        <v>18</v>
      </c>
      <c r="R378">
        <v>-2.2</v>
      </c>
      <c r="T378">
        <v>20.2</v>
      </c>
      <c r="U378">
        <v>20</v>
      </c>
      <c r="W378">
        <v>11</v>
      </c>
    </row>
    <row r="379" spans="13:23" ht="12.75">
      <c r="M379">
        <v>271</v>
      </c>
      <c r="N379">
        <v>43</v>
      </c>
      <c r="O379">
        <v>5</v>
      </c>
      <c r="P379">
        <v>20</v>
      </c>
      <c r="Q379">
        <v>8.7</v>
      </c>
      <c r="R379">
        <v>-6.1</v>
      </c>
      <c r="T379">
        <v>3.7</v>
      </c>
      <c r="U379">
        <v>2</v>
      </c>
      <c r="W379">
        <v>11</v>
      </c>
    </row>
    <row r="380" spans="13:23" ht="12.75">
      <c r="M380">
        <v>292</v>
      </c>
      <c r="N380">
        <v>141</v>
      </c>
      <c r="O380">
        <v>1</v>
      </c>
      <c r="P380">
        <v>1</v>
      </c>
      <c r="Q380">
        <v>14</v>
      </c>
      <c r="R380">
        <v>-1.3</v>
      </c>
      <c r="T380">
        <v>15.3</v>
      </c>
      <c r="U380">
        <v>6</v>
      </c>
      <c r="W380">
        <v>11</v>
      </c>
    </row>
    <row r="381" spans="13:23" ht="12.75">
      <c r="M381">
        <v>274</v>
      </c>
      <c r="N381">
        <v>63</v>
      </c>
      <c r="O381">
        <v>10</v>
      </c>
      <c r="P381">
        <v>20</v>
      </c>
      <c r="Q381">
        <v>9.7</v>
      </c>
      <c r="R381">
        <v>-2.8</v>
      </c>
      <c r="T381">
        <v>6.25</v>
      </c>
      <c r="U381">
        <v>4</v>
      </c>
      <c r="W381">
        <v>11</v>
      </c>
    </row>
    <row r="382" spans="13:23" ht="12.75">
      <c r="M382">
        <v>300</v>
      </c>
      <c r="N382">
        <v>170</v>
      </c>
      <c r="O382">
        <v>1</v>
      </c>
      <c r="P382">
        <v>1</v>
      </c>
      <c r="Q382">
        <v>18.2</v>
      </c>
      <c r="R382">
        <v>-1.2</v>
      </c>
      <c r="T382">
        <v>19.4</v>
      </c>
      <c r="U382">
        <v>11</v>
      </c>
      <c r="W382">
        <v>11</v>
      </c>
    </row>
    <row r="383" spans="13:23" ht="12.75">
      <c r="M383">
        <v>298</v>
      </c>
      <c r="N383">
        <v>56</v>
      </c>
      <c r="O383">
        <v>10</v>
      </c>
      <c r="P383">
        <v>20</v>
      </c>
      <c r="Q383">
        <v>10.1</v>
      </c>
      <c r="R383">
        <v>-0.8</v>
      </c>
      <c r="T383">
        <v>5.45</v>
      </c>
      <c r="U383">
        <v>4</v>
      </c>
      <c r="W383">
        <v>11</v>
      </c>
    </row>
    <row r="384" spans="13:23" ht="12.75">
      <c r="M384">
        <v>297</v>
      </c>
      <c r="N384">
        <v>243</v>
      </c>
      <c r="O384">
        <v>17.5</v>
      </c>
      <c r="P384">
        <v>20</v>
      </c>
      <c r="Q384">
        <v>21.2</v>
      </c>
      <c r="R384">
        <v>-2.25</v>
      </c>
      <c r="T384">
        <v>20.51875</v>
      </c>
      <c r="U384">
        <v>10</v>
      </c>
      <c r="W384">
        <v>11</v>
      </c>
    </row>
    <row r="385" spans="13:23" ht="12.75">
      <c r="M385">
        <v>279</v>
      </c>
      <c r="N385">
        <v>67</v>
      </c>
      <c r="O385">
        <v>10</v>
      </c>
      <c r="P385">
        <v>20</v>
      </c>
      <c r="Q385">
        <v>9</v>
      </c>
      <c r="R385">
        <v>-2.5</v>
      </c>
      <c r="T385">
        <v>5.75</v>
      </c>
      <c r="U385">
        <v>6</v>
      </c>
      <c r="W385">
        <v>11</v>
      </c>
    </row>
    <row r="386" spans="13:23" ht="12.75">
      <c r="M386">
        <v>296</v>
      </c>
      <c r="N386">
        <v>193</v>
      </c>
      <c r="O386">
        <v>1</v>
      </c>
      <c r="P386">
        <v>1</v>
      </c>
      <c r="Q386">
        <v>18.4</v>
      </c>
      <c r="R386">
        <v>-1.6</v>
      </c>
      <c r="T386">
        <v>20</v>
      </c>
      <c r="U386">
        <v>14</v>
      </c>
      <c r="W386">
        <v>11</v>
      </c>
    </row>
    <row r="387" spans="13:23" ht="12.75">
      <c r="M387">
        <v>295</v>
      </c>
      <c r="N387">
        <v>84</v>
      </c>
      <c r="O387">
        <v>1</v>
      </c>
      <c r="P387">
        <v>1</v>
      </c>
      <c r="Q387">
        <v>8.8</v>
      </c>
      <c r="R387">
        <v>0.5</v>
      </c>
      <c r="S387">
        <v>1.3</v>
      </c>
      <c r="T387">
        <v>9.6</v>
      </c>
      <c r="U387">
        <v>7</v>
      </c>
      <c r="W387">
        <v>11</v>
      </c>
    </row>
    <row r="388" spans="13:23" ht="12.75">
      <c r="M388">
        <v>277</v>
      </c>
      <c r="N388">
        <v>42</v>
      </c>
      <c r="O388">
        <v>5</v>
      </c>
      <c r="P388">
        <v>20</v>
      </c>
      <c r="Q388">
        <v>3.5</v>
      </c>
      <c r="R388">
        <v>-6.6</v>
      </c>
      <c r="T388">
        <v>2.525</v>
      </c>
      <c r="U388">
        <v>4</v>
      </c>
      <c r="W388">
        <v>11</v>
      </c>
    </row>
    <row r="389" spans="13:23" ht="12.75">
      <c r="M389">
        <v>420</v>
      </c>
      <c r="N389">
        <v>155</v>
      </c>
      <c r="O389">
        <v>1</v>
      </c>
      <c r="P389">
        <v>1</v>
      </c>
      <c r="Q389">
        <v>12.25</v>
      </c>
      <c r="R389">
        <v>-2.75</v>
      </c>
      <c r="T389">
        <v>15</v>
      </c>
      <c r="U389">
        <v>9</v>
      </c>
      <c r="W389">
        <v>11</v>
      </c>
    </row>
    <row r="390" spans="13:23" ht="12.75">
      <c r="M390">
        <v>419</v>
      </c>
      <c r="N390">
        <v>252</v>
      </c>
      <c r="O390">
        <v>1</v>
      </c>
      <c r="P390">
        <v>1</v>
      </c>
      <c r="Q390">
        <v>20.7</v>
      </c>
      <c r="R390">
        <v>-1.5</v>
      </c>
      <c r="T390">
        <v>22.2</v>
      </c>
      <c r="U390">
        <v>16</v>
      </c>
      <c r="W390">
        <v>11</v>
      </c>
    </row>
    <row r="391" spans="13:23" ht="12.75">
      <c r="M391">
        <v>424</v>
      </c>
      <c r="N391">
        <v>188</v>
      </c>
      <c r="O391">
        <v>1</v>
      </c>
      <c r="P391">
        <v>1</v>
      </c>
      <c r="Q391">
        <v>14.8</v>
      </c>
      <c r="R391">
        <v>-1.8</v>
      </c>
      <c r="S391">
        <v>1.3</v>
      </c>
      <c r="T391">
        <v>17.9</v>
      </c>
      <c r="U391">
        <v>7</v>
      </c>
      <c r="W391">
        <v>11</v>
      </c>
    </row>
    <row r="392" spans="13:23" ht="12.75">
      <c r="M392">
        <v>425</v>
      </c>
      <c r="N392">
        <v>201</v>
      </c>
      <c r="O392">
        <v>1</v>
      </c>
      <c r="P392">
        <v>1</v>
      </c>
      <c r="Q392">
        <v>16.2</v>
      </c>
      <c r="R392">
        <v>-1.8</v>
      </c>
      <c r="S392">
        <v>1.3</v>
      </c>
      <c r="T392">
        <v>19.3</v>
      </c>
      <c r="U392">
        <v>15</v>
      </c>
      <c r="W392">
        <v>11</v>
      </c>
    </row>
    <row r="393" spans="13:23" ht="12.75">
      <c r="M393">
        <v>422</v>
      </c>
      <c r="N393">
        <v>199</v>
      </c>
      <c r="O393">
        <v>1</v>
      </c>
      <c r="P393">
        <v>1</v>
      </c>
      <c r="Q393">
        <v>17.75</v>
      </c>
      <c r="R393">
        <v>-1.75</v>
      </c>
      <c r="T393">
        <v>19.5</v>
      </c>
      <c r="U393">
        <v>17</v>
      </c>
      <c r="W393">
        <v>11</v>
      </c>
    </row>
    <row r="394" spans="13:23" ht="12.75">
      <c r="M394">
        <v>428</v>
      </c>
      <c r="N394">
        <v>172</v>
      </c>
      <c r="O394">
        <v>1</v>
      </c>
      <c r="P394">
        <v>1</v>
      </c>
      <c r="Q394">
        <v>17.8</v>
      </c>
      <c r="R394">
        <v>-0.2</v>
      </c>
      <c r="T394">
        <v>18</v>
      </c>
      <c r="U394">
        <v>13</v>
      </c>
      <c r="W394">
        <v>11</v>
      </c>
    </row>
    <row r="395" spans="13:23" ht="12.75">
      <c r="M395">
        <v>443</v>
      </c>
      <c r="N395">
        <v>214</v>
      </c>
      <c r="O395">
        <v>1</v>
      </c>
      <c r="P395">
        <v>1</v>
      </c>
      <c r="Q395">
        <v>17.1</v>
      </c>
      <c r="R395">
        <v>-3</v>
      </c>
      <c r="T395">
        <v>20.1</v>
      </c>
      <c r="U395">
        <v>10</v>
      </c>
      <c r="W395">
        <v>11</v>
      </c>
    </row>
    <row r="396" spans="13:23" ht="12.75">
      <c r="M396">
        <v>431</v>
      </c>
      <c r="N396">
        <v>153</v>
      </c>
      <c r="O396">
        <v>1</v>
      </c>
      <c r="P396">
        <v>1</v>
      </c>
      <c r="Q396">
        <v>18</v>
      </c>
      <c r="R396">
        <v>0.2</v>
      </c>
      <c r="T396">
        <v>17.8</v>
      </c>
      <c r="U396">
        <v>8</v>
      </c>
      <c r="W396">
        <v>11</v>
      </c>
    </row>
    <row r="397" spans="13:23" ht="12.75">
      <c r="M397">
        <v>429</v>
      </c>
      <c r="N397">
        <v>226</v>
      </c>
      <c r="O397">
        <v>1</v>
      </c>
      <c r="P397">
        <v>1</v>
      </c>
      <c r="Q397">
        <v>18.5</v>
      </c>
      <c r="R397">
        <v>0</v>
      </c>
      <c r="T397">
        <v>18.5</v>
      </c>
      <c r="U397">
        <v>9</v>
      </c>
      <c r="W397">
        <v>11</v>
      </c>
    </row>
    <row r="398" spans="13:23" ht="12.75">
      <c r="M398">
        <v>430</v>
      </c>
      <c r="N398">
        <v>183</v>
      </c>
      <c r="O398">
        <v>1</v>
      </c>
      <c r="P398">
        <v>1</v>
      </c>
      <c r="Q398">
        <v>16.7</v>
      </c>
      <c r="R398">
        <v>-0.5</v>
      </c>
      <c r="S398">
        <v>1.3</v>
      </c>
      <c r="T398">
        <v>18.5</v>
      </c>
      <c r="U398">
        <v>10</v>
      </c>
      <c r="W398">
        <v>11</v>
      </c>
    </row>
    <row r="399" spans="13:23" ht="12.75">
      <c r="M399">
        <v>432</v>
      </c>
      <c r="N399">
        <v>74</v>
      </c>
      <c r="O399">
        <v>10.2</v>
      </c>
      <c r="P399">
        <v>20</v>
      </c>
      <c r="Q399">
        <v>11</v>
      </c>
      <c r="R399">
        <v>-3.75</v>
      </c>
      <c r="T399">
        <v>7.5225</v>
      </c>
      <c r="U399">
        <v>2</v>
      </c>
      <c r="W399">
        <v>11</v>
      </c>
    </row>
    <row r="400" spans="13:23" ht="12.75">
      <c r="M400">
        <v>439</v>
      </c>
      <c r="N400">
        <v>254</v>
      </c>
      <c r="O400">
        <v>1</v>
      </c>
      <c r="P400">
        <v>1</v>
      </c>
      <c r="Q400">
        <v>17.2</v>
      </c>
      <c r="R400">
        <v>-3</v>
      </c>
      <c r="T400">
        <v>20.2</v>
      </c>
      <c r="U400">
        <v>19</v>
      </c>
      <c r="W400">
        <v>11</v>
      </c>
    </row>
    <row r="401" spans="13:23" ht="12.75">
      <c r="M401">
        <v>433</v>
      </c>
      <c r="N401">
        <v>177</v>
      </c>
      <c r="O401">
        <v>1</v>
      </c>
      <c r="P401">
        <v>1</v>
      </c>
      <c r="Q401">
        <v>18.2</v>
      </c>
      <c r="R401">
        <v>0.3</v>
      </c>
      <c r="T401">
        <v>17.9</v>
      </c>
      <c r="U401">
        <v>15</v>
      </c>
      <c r="W401">
        <v>11</v>
      </c>
    </row>
    <row r="402" spans="13:23" ht="12.75">
      <c r="M402">
        <v>434</v>
      </c>
      <c r="N402">
        <v>113</v>
      </c>
      <c r="O402">
        <v>1</v>
      </c>
      <c r="P402">
        <v>1</v>
      </c>
      <c r="Q402">
        <v>9.7</v>
      </c>
      <c r="R402">
        <v>-1.5</v>
      </c>
      <c r="S402">
        <v>1.3</v>
      </c>
      <c r="T402">
        <v>12.5</v>
      </c>
      <c r="U402">
        <v>4</v>
      </c>
      <c r="W402">
        <v>11</v>
      </c>
    </row>
    <row r="403" spans="13:23" ht="12.75">
      <c r="M403">
        <v>438</v>
      </c>
      <c r="N403">
        <v>181</v>
      </c>
      <c r="O403">
        <v>1</v>
      </c>
      <c r="P403">
        <v>1</v>
      </c>
      <c r="Q403">
        <v>17.7</v>
      </c>
      <c r="R403">
        <v>-1.2</v>
      </c>
      <c r="T403">
        <v>18.9</v>
      </c>
      <c r="U403">
        <v>11</v>
      </c>
      <c r="W403">
        <v>11</v>
      </c>
    </row>
    <row r="404" spans="13:23" ht="12.75">
      <c r="M404">
        <v>435</v>
      </c>
      <c r="N404">
        <v>236</v>
      </c>
      <c r="O404">
        <v>1</v>
      </c>
      <c r="P404">
        <v>1</v>
      </c>
      <c r="Q404">
        <v>19.7</v>
      </c>
      <c r="R404">
        <v>-2.1</v>
      </c>
      <c r="T404">
        <v>21.8</v>
      </c>
      <c r="U404">
        <v>16</v>
      </c>
      <c r="W404">
        <v>11</v>
      </c>
    </row>
    <row r="405" spans="13:23" ht="12.75">
      <c r="M405">
        <v>436</v>
      </c>
      <c r="N405">
        <v>276</v>
      </c>
      <c r="O405">
        <v>18.4</v>
      </c>
      <c r="P405">
        <v>20</v>
      </c>
      <c r="Q405">
        <v>20.6</v>
      </c>
      <c r="R405">
        <v>-0.6</v>
      </c>
      <c r="S405">
        <v>1.3</v>
      </c>
      <c r="T405">
        <v>20.804</v>
      </c>
      <c r="U405">
        <v>11</v>
      </c>
      <c r="W405">
        <v>11</v>
      </c>
    </row>
    <row r="406" spans="13:23" ht="12.75">
      <c r="M406">
        <v>457</v>
      </c>
      <c r="N406">
        <v>155</v>
      </c>
      <c r="O406">
        <v>1</v>
      </c>
      <c r="P406">
        <v>1</v>
      </c>
      <c r="Q406">
        <v>17.1</v>
      </c>
      <c r="R406">
        <v>-0.2</v>
      </c>
      <c r="T406">
        <v>17.3</v>
      </c>
      <c r="U406">
        <v>6</v>
      </c>
      <c r="W406">
        <v>11</v>
      </c>
    </row>
    <row r="407" spans="13:23" ht="12.75">
      <c r="M407">
        <v>459</v>
      </c>
      <c r="N407">
        <v>185</v>
      </c>
      <c r="O407">
        <v>1</v>
      </c>
      <c r="P407">
        <v>1</v>
      </c>
      <c r="Q407">
        <v>16.6</v>
      </c>
      <c r="R407">
        <v>-2.5</v>
      </c>
      <c r="T407">
        <v>19.1</v>
      </c>
      <c r="U407">
        <v>6</v>
      </c>
      <c r="W407">
        <v>11</v>
      </c>
    </row>
    <row r="408" spans="13:23" ht="12.75">
      <c r="M408">
        <v>461</v>
      </c>
      <c r="N408">
        <v>155</v>
      </c>
      <c r="O408">
        <v>1</v>
      </c>
      <c r="P408">
        <v>1</v>
      </c>
      <c r="Q408">
        <v>15.3</v>
      </c>
      <c r="R408">
        <v>-2.3</v>
      </c>
      <c r="T408">
        <v>17.6</v>
      </c>
      <c r="U408">
        <v>6</v>
      </c>
      <c r="W408">
        <v>11</v>
      </c>
    </row>
    <row r="409" spans="13:23" ht="12.75">
      <c r="M409">
        <v>465</v>
      </c>
      <c r="N409">
        <v>128</v>
      </c>
      <c r="O409">
        <v>1</v>
      </c>
      <c r="P409">
        <v>1</v>
      </c>
      <c r="Q409">
        <v>10.3</v>
      </c>
      <c r="R409">
        <v>-2.5</v>
      </c>
      <c r="T409">
        <v>12.8</v>
      </c>
      <c r="U409">
        <v>4</v>
      </c>
      <c r="W409">
        <v>11</v>
      </c>
    </row>
    <row r="410" spans="13:23" ht="12.75">
      <c r="M410">
        <v>464</v>
      </c>
      <c r="N410">
        <v>213</v>
      </c>
      <c r="O410">
        <v>18.3</v>
      </c>
      <c r="P410">
        <v>20</v>
      </c>
      <c r="Q410">
        <v>20.4</v>
      </c>
      <c r="R410">
        <v>-2.3</v>
      </c>
      <c r="T410">
        <v>20.7705</v>
      </c>
      <c r="U410">
        <v>18</v>
      </c>
      <c r="W410">
        <v>11</v>
      </c>
    </row>
    <row r="411" spans="13:23" ht="12.75">
      <c r="M411">
        <v>466</v>
      </c>
      <c r="N411">
        <v>170</v>
      </c>
      <c r="O411">
        <v>1</v>
      </c>
      <c r="P411">
        <v>1</v>
      </c>
      <c r="Q411">
        <v>16.6</v>
      </c>
      <c r="R411">
        <v>-2</v>
      </c>
      <c r="T411">
        <v>18.6</v>
      </c>
      <c r="U411">
        <v>12</v>
      </c>
      <c r="W411">
        <v>11</v>
      </c>
    </row>
    <row r="412" spans="13:23" ht="12.75">
      <c r="M412">
        <v>462</v>
      </c>
      <c r="N412">
        <v>263</v>
      </c>
      <c r="O412">
        <v>1</v>
      </c>
      <c r="P412">
        <v>1</v>
      </c>
      <c r="Q412">
        <v>19.2</v>
      </c>
      <c r="R412">
        <v>-2.1</v>
      </c>
      <c r="T412">
        <v>21.3</v>
      </c>
      <c r="U412">
        <v>11</v>
      </c>
      <c r="W412">
        <v>11</v>
      </c>
    </row>
    <row r="413" spans="13:23" ht="12.75">
      <c r="M413">
        <v>463</v>
      </c>
      <c r="N413">
        <v>209</v>
      </c>
      <c r="O413">
        <v>1</v>
      </c>
      <c r="P413">
        <v>1</v>
      </c>
      <c r="Q413">
        <v>15.3</v>
      </c>
      <c r="R413">
        <v>-3</v>
      </c>
      <c r="T413">
        <v>18.3</v>
      </c>
      <c r="U413">
        <v>8</v>
      </c>
      <c r="W413">
        <v>11</v>
      </c>
    </row>
    <row r="414" spans="13:23" ht="12.75">
      <c r="M414">
        <v>471</v>
      </c>
      <c r="N414">
        <v>282</v>
      </c>
      <c r="O414">
        <v>1</v>
      </c>
      <c r="P414">
        <v>1</v>
      </c>
      <c r="Q414">
        <v>17.4</v>
      </c>
      <c r="R414">
        <v>-1.8</v>
      </c>
      <c r="S414">
        <v>1.3</v>
      </c>
      <c r="T414">
        <v>20.5</v>
      </c>
      <c r="U414">
        <v>12</v>
      </c>
      <c r="W414">
        <v>11</v>
      </c>
    </row>
    <row r="415" spans="13:23" ht="12.75">
      <c r="M415">
        <v>474</v>
      </c>
      <c r="N415">
        <v>40</v>
      </c>
      <c r="O415">
        <v>5</v>
      </c>
      <c r="P415">
        <v>20</v>
      </c>
      <c r="Q415">
        <v>10</v>
      </c>
      <c r="R415">
        <v>-0.4</v>
      </c>
      <c r="S415">
        <v>1.3</v>
      </c>
      <c r="T415">
        <v>3.9</v>
      </c>
      <c r="U415">
        <v>1</v>
      </c>
      <c r="W415">
        <v>11</v>
      </c>
    </row>
    <row r="416" spans="13:23" ht="12.75">
      <c r="M416">
        <v>475</v>
      </c>
      <c r="N416">
        <v>170</v>
      </c>
      <c r="O416">
        <v>19.4</v>
      </c>
      <c r="P416">
        <v>20</v>
      </c>
      <c r="Q416">
        <v>16</v>
      </c>
      <c r="R416">
        <v>-2.4</v>
      </c>
      <c r="T416">
        <v>17.848</v>
      </c>
      <c r="U416">
        <v>14</v>
      </c>
      <c r="W416">
        <v>11</v>
      </c>
    </row>
    <row r="417" spans="13:23" ht="12.75">
      <c r="M417">
        <v>479</v>
      </c>
      <c r="N417">
        <v>51</v>
      </c>
      <c r="O417">
        <v>5</v>
      </c>
      <c r="P417">
        <v>20</v>
      </c>
      <c r="Q417">
        <v>8.8</v>
      </c>
      <c r="R417">
        <v>-6.5</v>
      </c>
      <c r="T417">
        <v>3.825</v>
      </c>
      <c r="U417">
        <v>-49</v>
      </c>
      <c r="W417">
        <v>11</v>
      </c>
    </row>
    <row r="418" spans="13:23" ht="12.75">
      <c r="M418">
        <v>481</v>
      </c>
      <c r="N418">
        <v>160</v>
      </c>
      <c r="O418">
        <v>1</v>
      </c>
      <c r="P418">
        <v>1</v>
      </c>
      <c r="Q418">
        <v>11.5</v>
      </c>
      <c r="R418">
        <v>-0.2</v>
      </c>
      <c r="S418">
        <v>1.3</v>
      </c>
      <c r="T418">
        <v>13</v>
      </c>
      <c r="U418">
        <v>14</v>
      </c>
      <c r="W418">
        <v>11</v>
      </c>
    </row>
    <row r="419" spans="13:23" ht="12.75">
      <c r="M419">
        <v>482</v>
      </c>
      <c r="N419">
        <v>85</v>
      </c>
      <c r="O419">
        <v>10</v>
      </c>
      <c r="P419">
        <v>20</v>
      </c>
      <c r="Q419">
        <v>12.7</v>
      </c>
      <c r="R419">
        <v>-3.8</v>
      </c>
      <c r="T419">
        <v>8.25</v>
      </c>
      <c r="U419">
        <v>14</v>
      </c>
      <c r="W419">
        <v>11</v>
      </c>
    </row>
    <row r="420" spans="13:23" ht="12.75">
      <c r="M420">
        <v>488</v>
      </c>
      <c r="N420">
        <v>81</v>
      </c>
      <c r="O420">
        <v>10</v>
      </c>
      <c r="P420">
        <v>20</v>
      </c>
      <c r="Q420">
        <v>11.3</v>
      </c>
      <c r="R420">
        <v>0</v>
      </c>
      <c r="S420">
        <v>1.3</v>
      </c>
      <c r="T420">
        <v>6.95</v>
      </c>
      <c r="U420">
        <v>9</v>
      </c>
      <c r="W420">
        <v>11</v>
      </c>
    </row>
    <row r="421" spans="13:23" ht="12.75">
      <c r="M421">
        <v>486</v>
      </c>
      <c r="N421">
        <v>61</v>
      </c>
      <c r="O421">
        <v>10</v>
      </c>
      <c r="P421">
        <v>20</v>
      </c>
      <c r="Q421">
        <v>7.75</v>
      </c>
      <c r="R421">
        <v>-2.1</v>
      </c>
      <c r="T421">
        <v>4.925</v>
      </c>
      <c r="U421">
        <v>10</v>
      </c>
      <c r="W421">
        <v>11</v>
      </c>
    </row>
    <row r="422" spans="13:23" ht="12.75">
      <c r="M422">
        <v>485</v>
      </c>
      <c r="N422">
        <v>43</v>
      </c>
      <c r="O422">
        <v>5</v>
      </c>
      <c r="P422">
        <v>20</v>
      </c>
      <c r="Q422">
        <v>8</v>
      </c>
      <c r="R422">
        <v>-4.9</v>
      </c>
      <c r="T422">
        <v>3.225</v>
      </c>
      <c r="U422">
        <v>1</v>
      </c>
      <c r="W422">
        <v>11</v>
      </c>
    </row>
    <row r="423" spans="13:23" ht="12.75">
      <c r="M423">
        <v>496</v>
      </c>
      <c r="N423">
        <v>59</v>
      </c>
      <c r="O423">
        <v>5</v>
      </c>
      <c r="P423">
        <v>20</v>
      </c>
      <c r="Q423">
        <v>10.5</v>
      </c>
      <c r="R423">
        <v>-6.6</v>
      </c>
      <c r="T423">
        <v>4.275</v>
      </c>
      <c r="U423">
        <v>7</v>
      </c>
      <c r="W423">
        <v>11</v>
      </c>
    </row>
    <row r="424" spans="13:23" ht="12.75">
      <c r="M424">
        <v>489</v>
      </c>
      <c r="N424">
        <v>83</v>
      </c>
      <c r="O424">
        <v>10</v>
      </c>
      <c r="P424">
        <v>20</v>
      </c>
      <c r="Q424">
        <v>14.3</v>
      </c>
      <c r="R424">
        <v>-1.25</v>
      </c>
      <c r="T424">
        <v>7.775</v>
      </c>
      <c r="U424">
        <v>7</v>
      </c>
      <c r="W424">
        <v>11</v>
      </c>
    </row>
    <row r="425" spans="13:23" ht="12.75">
      <c r="M425">
        <v>492</v>
      </c>
      <c r="N425">
        <v>112</v>
      </c>
      <c r="O425">
        <v>10</v>
      </c>
      <c r="P425">
        <v>20</v>
      </c>
      <c r="Q425">
        <v>21</v>
      </c>
      <c r="R425">
        <v>-1.6</v>
      </c>
      <c r="T425">
        <v>11.3</v>
      </c>
      <c r="U425">
        <v>14</v>
      </c>
      <c r="W425">
        <v>11</v>
      </c>
    </row>
    <row r="426" spans="13:23" ht="12.75">
      <c r="M426">
        <v>491</v>
      </c>
      <c r="N426">
        <v>123</v>
      </c>
      <c r="O426">
        <v>1</v>
      </c>
      <c r="P426">
        <v>1</v>
      </c>
      <c r="Q426">
        <v>12.7</v>
      </c>
      <c r="R426">
        <v>0.6</v>
      </c>
      <c r="S426">
        <v>1.3</v>
      </c>
      <c r="T426">
        <v>13.4</v>
      </c>
      <c r="U426">
        <v>14</v>
      </c>
      <c r="W426">
        <v>11</v>
      </c>
    </row>
    <row r="427" spans="13:23" ht="12.75">
      <c r="M427">
        <v>499</v>
      </c>
      <c r="N427">
        <v>34</v>
      </c>
      <c r="O427">
        <v>5</v>
      </c>
      <c r="P427">
        <v>20</v>
      </c>
      <c r="Q427">
        <v>4.7</v>
      </c>
      <c r="R427">
        <v>-3.75</v>
      </c>
      <c r="T427">
        <v>2.1125</v>
      </c>
      <c r="U427">
        <v>2</v>
      </c>
      <c r="W427">
        <v>11</v>
      </c>
    </row>
    <row r="428" spans="13:23" ht="12.75">
      <c r="M428">
        <v>495</v>
      </c>
      <c r="N428">
        <v>113</v>
      </c>
      <c r="O428">
        <v>1</v>
      </c>
      <c r="P428">
        <v>1</v>
      </c>
      <c r="Q428">
        <v>10.75</v>
      </c>
      <c r="R428">
        <v>-1.5</v>
      </c>
      <c r="T428">
        <v>12.25</v>
      </c>
      <c r="U428">
        <v>10</v>
      </c>
      <c r="W428">
        <v>11</v>
      </c>
    </row>
    <row r="429" spans="13:23" ht="12.75">
      <c r="M429">
        <v>500</v>
      </c>
      <c r="N429">
        <v>104</v>
      </c>
      <c r="O429">
        <v>1</v>
      </c>
      <c r="P429">
        <v>1</v>
      </c>
      <c r="Q429">
        <v>10.8</v>
      </c>
      <c r="R429">
        <v>0.5</v>
      </c>
      <c r="S429">
        <v>1.3</v>
      </c>
      <c r="T429">
        <v>11.6</v>
      </c>
      <c r="U429">
        <v>8</v>
      </c>
      <c r="W429">
        <v>11</v>
      </c>
    </row>
    <row r="430" spans="13:23" ht="12.75">
      <c r="M430">
        <v>493</v>
      </c>
      <c r="N430">
        <v>45</v>
      </c>
      <c r="O430">
        <v>5</v>
      </c>
      <c r="P430">
        <v>20</v>
      </c>
      <c r="Q430">
        <v>10.4</v>
      </c>
      <c r="R430">
        <v>-4.75</v>
      </c>
      <c r="T430">
        <v>3.7875</v>
      </c>
      <c r="U430">
        <v>2</v>
      </c>
      <c r="W430">
        <v>11</v>
      </c>
    </row>
    <row r="431" spans="13:23" ht="12.75">
      <c r="M431">
        <v>517</v>
      </c>
      <c r="N431">
        <v>57</v>
      </c>
      <c r="O431">
        <v>7.5</v>
      </c>
      <c r="P431">
        <v>15</v>
      </c>
      <c r="Q431">
        <v>5.75</v>
      </c>
      <c r="R431">
        <v>-3.4</v>
      </c>
      <c r="T431">
        <v>4.575</v>
      </c>
      <c r="U431">
        <v>4</v>
      </c>
      <c r="W431">
        <v>11</v>
      </c>
    </row>
    <row r="432" spans="13:23" ht="12.75">
      <c r="M432">
        <v>494</v>
      </c>
      <c r="N432">
        <v>71</v>
      </c>
      <c r="O432">
        <v>7.5</v>
      </c>
      <c r="P432">
        <v>15</v>
      </c>
      <c r="Q432">
        <v>8.75</v>
      </c>
      <c r="R432">
        <v>-1</v>
      </c>
      <c r="S432">
        <v>1.3</v>
      </c>
      <c r="T432">
        <v>6.175</v>
      </c>
      <c r="U432">
        <v>7</v>
      </c>
      <c r="W432">
        <v>11</v>
      </c>
    </row>
    <row r="433" spans="13:23" ht="12.75">
      <c r="M433">
        <v>518</v>
      </c>
      <c r="N433">
        <v>68</v>
      </c>
      <c r="O433">
        <v>7.5</v>
      </c>
      <c r="P433">
        <v>15</v>
      </c>
      <c r="Q433">
        <v>9.5</v>
      </c>
      <c r="R433">
        <v>-2.1</v>
      </c>
      <c r="T433">
        <v>5.8</v>
      </c>
      <c r="U433">
        <v>5</v>
      </c>
      <c r="W433">
        <v>11</v>
      </c>
    </row>
    <row r="434" spans="13:23" ht="12.75">
      <c r="M434">
        <v>511</v>
      </c>
      <c r="N434">
        <v>210</v>
      </c>
      <c r="O434">
        <v>1</v>
      </c>
      <c r="P434">
        <v>1</v>
      </c>
      <c r="Q434">
        <v>19.25</v>
      </c>
      <c r="R434">
        <v>1.75</v>
      </c>
      <c r="S434">
        <v>1.3</v>
      </c>
      <c r="T434">
        <v>18.8</v>
      </c>
      <c r="U434">
        <v>21</v>
      </c>
      <c r="W434">
        <v>11</v>
      </c>
    </row>
    <row r="435" spans="13:23" ht="12.75">
      <c r="M435">
        <v>514</v>
      </c>
      <c r="N435">
        <v>190</v>
      </c>
      <c r="O435">
        <v>1</v>
      </c>
      <c r="P435">
        <v>1</v>
      </c>
      <c r="Q435">
        <v>16.75</v>
      </c>
      <c r="R435">
        <v>-1.8</v>
      </c>
      <c r="T435">
        <v>18.55</v>
      </c>
      <c r="U435">
        <v>15</v>
      </c>
      <c r="W435">
        <v>11</v>
      </c>
    </row>
    <row r="436" spans="13:23" ht="12.75">
      <c r="M436">
        <v>516</v>
      </c>
      <c r="N436">
        <v>59</v>
      </c>
      <c r="O436">
        <v>10</v>
      </c>
      <c r="P436">
        <v>20</v>
      </c>
      <c r="Q436">
        <v>9.25</v>
      </c>
      <c r="R436">
        <v>-2</v>
      </c>
      <c r="T436">
        <v>5.625</v>
      </c>
      <c r="U436">
        <v>6</v>
      </c>
      <c r="W436">
        <v>11</v>
      </c>
    </row>
    <row r="437" spans="13:23" ht="12.75">
      <c r="M437">
        <v>287</v>
      </c>
      <c r="N437">
        <v>107</v>
      </c>
      <c r="O437">
        <v>1</v>
      </c>
      <c r="P437">
        <v>1</v>
      </c>
      <c r="Q437">
        <v>11</v>
      </c>
      <c r="R437">
        <v>-1.5</v>
      </c>
      <c r="T437">
        <v>12.5</v>
      </c>
      <c r="U437">
        <v>6</v>
      </c>
      <c r="W437">
        <v>11</v>
      </c>
    </row>
    <row r="438" spans="13:23" ht="12.75">
      <c r="M438">
        <v>512</v>
      </c>
      <c r="N438">
        <v>128</v>
      </c>
      <c r="O438">
        <v>1</v>
      </c>
      <c r="P438">
        <v>1</v>
      </c>
      <c r="Q438">
        <v>15.5</v>
      </c>
      <c r="R438">
        <v>1.75</v>
      </c>
      <c r="S438">
        <v>1.3</v>
      </c>
      <c r="T438">
        <v>15.05</v>
      </c>
      <c r="U438">
        <v>8</v>
      </c>
      <c r="W438">
        <v>11</v>
      </c>
    </row>
    <row r="439" spans="13:23" ht="12.75">
      <c r="M439">
        <v>519</v>
      </c>
      <c r="N439">
        <v>104</v>
      </c>
      <c r="O439">
        <v>1</v>
      </c>
      <c r="P439">
        <v>1</v>
      </c>
      <c r="Q439">
        <v>8.25</v>
      </c>
      <c r="R439">
        <v>-1.6</v>
      </c>
      <c r="T439">
        <v>9.85</v>
      </c>
      <c r="U439">
        <v>9</v>
      </c>
      <c r="W439">
        <v>11</v>
      </c>
    </row>
    <row r="440" spans="13:23" ht="12.75">
      <c r="M440">
        <v>521</v>
      </c>
      <c r="N440">
        <v>56</v>
      </c>
      <c r="O440">
        <v>7.5</v>
      </c>
      <c r="P440">
        <v>15</v>
      </c>
      <c r="Q440">
        <v>8</v>
      </c>
      <c r="R440">
        <v>0.75</v>
      </c>
      <c r="S440">
        <v>1.3</v>
      </c>
      <c r="T440">
        <v>4.925</v>
      </c>
      <c r="U440">
        <v>3</v>
      </c>
      <c r="W440">
        <v>11</v>
      </c>
    </row>
    <row r="441" spans="13:23" ht="12.75">
      <c r="M441">
        <v>527</v>
      </c>
      <c r="N441">
        <v>145</v>
      </c>
      <c r="O441">
        <v>1</v>
      </c>
      <c r="P441">
        <v>1</v>
      </c>
      <c r="Q441">
        <v>13.75</v>
      </c>
      <c r="R441">
        <v>-0.5</v>
      </c>
      <c r="T441">
        <v>14.25</v>
      </c>
      <c r="U441">
        <v>15</v>
      </c>
      <c r="W441">
        <v>11</v>
      </c>
    </row>
    <row r="442" spans="13:23" ht="12.75">
      <c r="M442">
        <v>528</v>
      </c>
      <c r="N442">
        <v>43</v>
      </c>
      <c r="O442">
        <v>5</v>
      </c>
      <c r="P442">
        <v>20</v>
      </c>
      <c r="Q442">
        <v>9.5</v>
      </c>
      <c r="R442">
        <v>-4</v>
      </c>
      <c r="T442">
        <v>3.375</v>
      </c>
      <c r="U442">
        <v>4</v>
      </c>
      <c r="W442">
        <v>11</v>
      </c>
    </row>
    <row r="443" spans="13:23" ht="12.75">
      <c r="M443">
        <v>513</v>
      </c>
      <c r="N443">
        <v>122</v>
      </c>
      <c r="O443">
        <v>10</v>
      </c>
      <c r="P443">
        <v>20</v>
      </c>
      <c r="Q443">
        <v>21.5</v>
      </c>
      <c r="R443">
        <v>-0.25</v>
      </c>
      <c r="T443">
        <v>10.875</v>
      </c>
      <c r="U443">
        <v>4</v>
      </c>
      <c r="W443">
        <v>11</v>
      </c>
    </row>
    <row r="444" spans="13:23" ht="12.75">
      <c r="M444">
        <v>522</v>
      </c>
      <c r="N444">
        <v>55</v>
      </c>
      <c r="O444">
        <v>7.5</v>
      </c>
      <c r="P444">
        <v>15</v>
      </c>
      <c r="Q444">
        <v>8</v>
      </c>
      <c r="R444">
        <v>-3.75</v>
      </c>
      <c r="T444">
        <v>5.875</v>
      </c>
      <c r="U444">
        <v>3</v>
      </c>
      <c r="W444">
        <v>11</v>
      </c>
    </row>
    <row r="445" spans="13:23" ht="12.75">
      <c r="M445">
        <v>525</v>
      </c>
      <c r="N445">
        <v>48</v>
      </c>
      <c r="O445">
        <v>5</v>
      </c>
      <c r="P445">
        <v>20</v>
      </c>
      <c r="Q445">
        <v>12</v>
      </c>
      <c r="R445">
        <v>-5</v>
      </c>
      <c r="T445">
        <v>4.25</v>
      </c>
      <c r="U445">
        <v>4</v>
      </c>
      <c r="W445">
        <v>11</v>
      </c>
    </row>
    <row r="446" spans="13:23" ht="12.75">
      <c r="M446">
        <v>510</v>
      </c>
      <c r="N446">
        <v>53</v>
      </c>
      <c r="O446">
        <v>7.5</v>
      </c>
      <c r="P446">
        <v>15</v>
      </c>
      <c r="Q446">
        <v>9.75</v>
      </c>
      <c r="R446">
        <v>-2.25</v>
      </c>
      <c r="T446">
        <v>6</v>
      </c>
      <c r="U446">
        <v>3</v>
      </c>
      <c r="W446">
        <v>11</v>
      </c>
    </row>
    <row r="447" spans="13:23" ht="12.75">
      <c r="M447">
        <v>530</v>
      </c>
      <c r="N447">
        <v>54</v>
      </c>
      <c r="O447">
        <v>7.5</v>
      </c>
      <c r="P447">
        <v>15</v>
      </c>
      <c r="Q447">
        <v>5.25</v>
      </c>
      <c r="R447">
        <v>-3</v>
      </c>
      <c r="T447">
        <v>4.125</v>
      </c>
      <c r="U447">
        <v>4</v>
      </c>
      <c r="W447">
        <v>11</v>
      </c>
    </row>
    <row r="448" spans="13:23" ht="12.75">
      <c r="M448">
        <v>524</v>
      </c>
      <c r="N448">
        <v>165</v>
      </c>
      <c r="O448">
        <v>19.3</v>
      </c>
      <c r="P448">
        <v>20</v>
      </c>
      <c r="Q448">
        <v>17.25</v>
      </c>
      <c r="R448">
        <v>-2.1</v>
      </c>
      <c r="T448">
        <v>18.67275</v>
      </c>
      <c r="U448">
        <v>11</v>
      </c>
      <c r="W448">
        <v>11</v>
      </c>
    </row>
    <row r="449" spans="13:23" ht="12.75">
      <c r="M449">
        <v>509</v>
      </c>
      <c r="N449">
        <v>195</v>
      </c>
      <c r="O449">
        <v>1</v>
      </c>
      <c r="P449">
        <v>1</v>
      </c>
      <c r="Q449">
        <v>17.6</v>
      </c>
      <c r="R449">
        <v>-2.5</v>
      </c>
      <c r="T449">
        <v>20.1</v>
      </c>
      <c r="U449">
        <v>15</v>
      </c>
      <c r="W449">
        <v>11</v>
      </c>
    </row>
    <row r="450" spans="13:23" ht="12.75">
      <c r="M450">
        <v>531</v>
      </c>
      <c r="N450">
        <v>215</v>
      </c>
      <c r="O450">
        <v>1</v>
      </c>
      <c r="P450">
        <v>1</v>
      </c>
      <c r="Q450">
        <v>18.75</v>
      </c>
      <c r="R450">
        <v>-2.3</v>
      </c>
      <c r="T450">
        <v>21.05</v>
      </c>
      <c r="U450">
        <v>19</v>
      </c>
      <c r="W450">
        <v>11</v>
      </c>
    </row>
    <row r="451" spans="13:23" ht="12.75">
      <c r="M451">
        <v>532</v>
      </c>
      <c r="N451">
        <v>99</v>
      </c>
      <c r="O451">
        <v>1</v>
      </c>
      <c r="P451">
        <v>1</v>
      </c>
      <c r="Q451">
        <v>7.25</v>
      </c>
      <c r="R451">
        <v>-0.6</v>
      </c>
      <c r="T451">
        <v>7.85</v>
      </c>
      <c r="U451">
        <v>2</v>
      </c>
      <c r="W451">
        <v>11</v>
      </c>
    </row>
    <row r="452" spans="13:23" ht="12.75">
      <c r="M452">
        <v>503</v>
      </c>
      <c r="N452">
        <v>160</v>
      </c>
      <c r="O452">
        <v>1</v>
      </c>
      <c r="P452">
        <v>1</v>
      </c>
      <c r="Q452">
        <v>14.6</v>
      </c>
      <c r="R452">
        <v>-1.5</v>
      </c>
      <c r="T452">
        <v>16.1</v>
      </c>
      <c r="U452">
        <v>5</v>
      </c>
      <c r="W452">
        <v>11</v>
      </c>
    </row>
    <row r="453" spans="13:23" ht="12.75">
      <c r="M453">
        <v>506</v>
      </c>
      <c r="N453">
        <v>138</v>
      </c>
      <c r="O453">
        <v>10.8</v>
      </c>
      <c r="P453">
        <v>20</v>
      </c>
      <c r="Q453">
        <v>31</v>
      </c>
      <c r="R453">
        <v>-1.5</v>
      </c>
      <c r="T453">
        <v>17.55</v>
      </c>
      <c r="U453">
        <v>7</v>
      </c>
      <c r="W453">
        <v>11</v>
      </c>
    </row>
    <row r="454" spans="13:23" ht="12.75">
      <c r="M454">
        <v>507</v>
      </c>
      <c r="N454">
        <v>173</v>
      </c>
      <c r="O454">
        <v>1</v>
      </c>
      <c r="P454">
        <v>1</v>
      </c>
      <c r="Q454">
        <v>19.6</v>
      </c>
      <c r="R454">
        <v>0.7</v>
      </c>
      <c r="T454">
        <v>18.9</v>
      </c>
      <c r="U454">
        <v>12</v>
      </c>
      <c r="W454">
        <v>11</v>
      </c>
    </row>
    <row r="455" spans="13:23" ht="12.75">
      <c r="M455">
        <v>502</v>
      </c>
      <c r="N455">
        <v>230</v>
      </c>
      <c r="O455">
        <v>16.9</v>
      </c>
      <c r="P455">
        <v>20</v>
      </c>
      <c r="Q455">
        <v>24</v>
      </c>
      <c r="R455">
        <v>1.75</v>
      </c>
      <c r="S455">
        <v>1.3</v>
      </c>
      <c r="T455">
        <v>20.10125</v>
      </c>
      <c r="U455">
        <v>19</v>
      </c>
      <c r="W455">
        <v>11</v>
      </c>
    </row>
    <row r="456" spans="13:23" ht="12.75">
      <c r="M456">
        <v>505</v>
      </c>
      <c r="N456">
        <v>165</v>
      </c>
      <c r="O456">
        <v>1</v>
      </c>
      <c r="P456">
        <v>1</v>
      </c>
      <c r="Q456">
        <v>15.5</v>
      </c>
      <c r="R456">
        <v>-2.75</v>
      </c>
      <c r="T456">
        <v>18.25</v>
      </c>
      <c r="U456">
        <v>17</v>
      </c>
      <c r="W456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7"/>
  <sheetViews>
    <sheetView workbookViewId="0" topLeftCell="A1">
      <selection activeCell="A4" sqref="A4"/>
    </sheetView>
  </sheetViews>
  <sheetFormatPr defaultColWidth="9.140625" defaultRowHeight="12.75"/>
  <cols>
    <col min="1" max="1" width="6.57421875" style="2" bestFit="1" customWidth="1"/>
    <col min="2" max="2" width="4.00390625" style="3" bestFit="1" customWidth="1"/>
    <col min="3" max="3" width="4.140625" style="2" bestFit="1" customWidth="1"/>
    <col min="4" max="4" width="4.8515625" style="2" customWidth="1"/>
    <col min="5" max="5" width="5.140625" style="2" customWidth="1"/>
    <col min="6" max="6" width="4.28125" style="2" customWidth="1"/>
    <col min="7" max="7" width="4.28125" style="4" customWidth="1"/>
    <col min="8" max="8" width="7.00390625" style="4" customWidth="1"/>
    <col min="9" max="9" width="3.421875" style="4" bestFit="1" customWidth="1"/>
    <col min="10" max="10" width="4.8515625" style="4" customWidth="1"/>
    <col min="11" max="12" width="6.57421875" style="4" customWidth="1"/>
    <col min="13" max="13" width="8.57421875" style="4" customWidth="1"/>
    <col min="14" max="14" width="8.7109375" style="2" customWidth="1"/>
    <col min="15" max="15" width="6.7109375" style="2" customWidth="1"/>
    <col min="16" max="16" width="4.00390625" style="2" bestFit="1" customWidth="1"/>
    <col min="17" max="17" width="4.00390625" style="3" bestFit="1" customWidth="1"/>
    <col min="18" max="18" width="4.00390625" style="2" bestFit="1" customWidth="1"/>
    <col min="19" max="19" width="5.00390625" style="2" hidden="1" customWidth="1"/>
    <col min="20" max="20" width="4.421875" style="2" bestFit="1" customWidth="1"/>
    <col min="21" max="21" width="6.28125" style="2" bestFit="1" customWidth="1"/>
    <col min="22" max="22" width="5.57421875" style="2" bestFit="1" customWidth="1"/>
    <col min="23" max="23" width="4.28125" style="2" customWidth="1"/>
    <col min="24" max="24" width="3.140625" style="2" hidden="1" customWidth="1"/>
    <col min="25" max="25" width="0.5625" style="2" hidden="1" customWidth="1"/>
    <col min="26" max="26" width="8.8515625" style="2" hidden="1" customWidth="1"/>
    <col min="27" max="27" width="6.28125" style="2" bestFit="1" customWidth="1"/>
    <col min="28" max="28" width="6.00390625" style="2" customWidth="1"/>
    <col min="29" max="29" width="5.421875" style="2" customWidth="1"/>
    <col min="30" max="30" width="8.28125" style="2" customWidth="1"/>
    <col min="31" max="31" width="5.8515625" style="2" bestFit="1" customWidth="1"/>
    <col min="32" max="32" width="5.57421875" style="2" customWidth="1"/>
    <col min="33" max="33" width="10.00390625" style="2" bestFit="1" customWidth="1"/>
    <col min="34" max="16384" width="9.140625" style="2" customWidth="1"/>
  </cols>
  <sheetData>
    <row r="1" spans="1:16" s="3" customFormat="1" ht="12.75">
      <c r="A1" s="5" t="s">
        <v>6</v>
      </c>
      <c r="B1" s="5" t="s">
        <v>0</v>
      </c>
      <c r="C1" s="5" t="s">
        <v>8</v>
      </c>
      <c r="D1" s="24" t="s">
        <v>50</v>
      </c>
      <c r="E1" s="24" t="s">
        <v>77</v>
      </c>
      <c r="F1" s="5" t="s">
        <v>43</v>
      </c>
      <c r="G1" s="5" t="s">
        <v>46</v>
      </c>
      <c r="H1" s="5" t="s">
        <v>47</v>
      </c>
      <c r="I1" s="5" t="s">
        <v>7</v>
      </c>
      <c r="J1" s="5" t="s">
        <v>58</v>
      </c>
      <c r="K1" s="5" t="s">
        <v>59</v>
      </c>
      <c r="L1" s="5" t="s">
        <v>81</v>
      </c>
      <c r="M1" s="5" t="s">
        <v>82</v>
      </c>
      <c r="N1" s="3" t="s">
        <v>80</v>
      </c>
      <c r="O1" s="3" t="s">
        <v>15</v>
      </c>
      <c r="P1" s="9" t="s">
        <v>83</v>
      </c>
    </row>
    <row r="2" spans="1:14" ht="12.75">
      <c r="A2">
        <v>4</v>
      </c>
      <c r="B2" s="5">
        <v>26</v>
      </c>
      <c r="C2">
        <v>6.5</v>
      </c>
      <c r="D2" s="4">
        <v>33.69</v>
      </c>
      <c r="E2" s="4">
        <v>33.16</v>
      </c>
      <c r="F2">
        <v>13.3</v>
      </c>
      <c r="G2">
        <f>SQRT(C2^2/(F2-1.3))</f>
        <v>1.8763883748662837</v>
      </c>
      <c r="H2">
        <f>1.3+C2*C2/((0.1348*C2+2.0728)^2)</f>
        <v>6.158219895336121</v>
      </c>
      <c r="I2">
        <v>2</v>
      </c>
      <c r="J2">
        <v>7.5</v>
      </c>
      <c r="K2">
        <v>15</v>
      </c>
      <c r="L2">
        <v>11</v>
      </c>
      <c r="M2">
        <v>-2.3</v>
      </c>
      <c r="N2" s="25">
        <f>J2/K2*L2-J2/K2*M2</f>
        <v>6.65</v>
      </c>
    </row>
    <row r="3" spans="1:40" ht="12.75">
      <c r="A3">
        <v>3</v>
      </c>
      <c r="B3" s="5">
        <v>44</v>
      </c>
      <c r="C3">
        <v>8</v>
      </c>
      <c r="D3" s="4">
        <v>27.17</v>
      </c>
      <c r="E3" s="4">
        <v>27.87</v>
      </c>
      <c r="F3">
        <v>13</v>
      </c>
      <c r="G3">
        <f>SQRT(C3^2/(F3-1.3))</f>
        <v>2.3388213848187447</v>
      </c>
      <c r="H3">
        <f>1.3+C3*C3/((0.1348*C3+2.0728)^2)</f>
        <v>7.745075932984357</v>
      </c>
      <c r="I3">
        <v>2</v>
      </c>
      <c r="J3"/>
      <c r="K3"/>
      <c r="L3">
        <v>12.9</v>
      </c>
      <c r="M3"/>
      <c r="P3" s="26" t="s">
        <v>6</v>
      </c>
      <c r="Q3" s="26" t="s">
        <v>0</v>
      </c>
      <c r="R3" s="26" t="s">
        <v>7</v>
      </c>
      <c r="S3" s="26" t="s">
        <v>44</v>
      </c>
      <c r="T3" s="27" t="s">
        <v>1</v>
      </c>
      <c r="U3" s="27" t="s">
        <v>2</v>
      </c>
      <c r="V3" s="27" t="s">
        <v>3</v>
      </c>
      <c r="W3" s="26" t="s">
        <v>8</v>
      </c>
      <c r="X3" s="26" t="s">
        <v>9</v>
      </c>
      <c r="Y3" s="26" t="s">
        <v>10</v>
      </c>
      <c r="Z3" s="26" t="s">
        <v>0</v>
      </c>
      <c r="AA3" s="26" t="s">
        <v>49</v>
      </c>
      <c r="AB3" s="26" t="s">
        <v>11</v>
      </c>
      <c r="AC3" s="26" t="s">
        <v>12</v>
      </c>
      <c r="AD3" s="26" t="s">
        <v>16</v>
      </c>
      <c r="AE3" s="26" t="s">
        <v>13</v>
      </c>
      <c r="AF3" s="26" t="s">
        <v>15</v>
      </c>
      <c r="AG3" s="26" t="s">
        <v>56</v>
      </c>
      <c r="AH3" s="26"/>
      <c r="AI3" s="26" t="s">
        <v>52</v>
      </c>
      <c r="AJ3" s="26" t="s">
        <v>53</v>
      </c>
      <c r="AK3" s="26" t="s">
        <v>54</v>
      </c>
      <c r="AL3" s="26" t="s">
        <v>55</v>
      </c>
      <c r="AM3" s="26" t="s">
        <v>56</v>
      </c>
      <c r="AN3" s="3"/>
    </row>
    <row r="4" spans="1:39" ht="12.75">
      <c r="A4">
        <v>5</v>
      </c>
      <c r="B4" s="5">
        <v>482</v>
      </c>
      <c r="C4">
        <v>8.5</v>
      </c>
      <c r="D4" s="4">
        <v>49.69</v>
      </c>
      <c r="E4" s="4">
        <v>31.67</v>
      </c>
      <c r="F4">
        <v>16.5</v>
      </c>
      <c r="G4">
        <f>SQRT(C4^2/(F4-1.3))</f>
        <v>2.1802039981809527</v>
      </c>
      <c r="H4">
        <f>1.3+C4*C4/((0.1348*C4+2.0728)^2)</f>
        <v>8.274351595642258</v>
      </c>
      <c r="I4">
        <v>2</v>
      </c>
      <c r="J4"/>
      <c r="K4"/>
      <c r="L4">
        <v>8.6</v>
      </c>
      <c r="M4"/>
      <c r="P4" s="28">
        <v>2</v>
      </c>
      <c r="Q4" s="26">
        <v>107</v>
      </c>
      <c r="R4" s="28">
        <v>3</v>
      </c>
      <c r="S4" s="28" t="s">
        <v>4</v>
      </c>
      <c r="T4" s="29">
        <v>19.41</v>
      </c>
      <c r="U4" s="29">
        <v>33.59</v>
      </c>
      <c r="V4" s="29">
        <v>-2.95</v>
      </c>
      <c r="W4" s="28">
        <v>171</v>
      </c>
      <c r="X4" s="28"/>
      <c r="Y4" s="28"/>
      <c r="Z4" s="26">
        <v>107</v>
      </c>
      <c r="AA4" s="28">
        <v>177</v>
      </c>
      <c r="AB4" s="28"/>
      <c r="AC4" s="28"/>
      <c r="AD4" s="28"/>
      <c r="AE4" s="28"/>
      <c r="AF4" s="28"/>
      <c r="AG4" s="28"/>
      <c r="AH4" s="28"/>
      <c r="AI4" s="28"/>
      <c r="AJ4" s="28">
        <v>19</v>
      </c>
      <c r="AK4" s="28">
        <v>-1.7</v>
      </c>
      <c r="AL4" s="28"/>
      <c r="AM4" s="28">
        <v>20.7</v>
      </c>
    </row>
    <row r="5" spans="1:39" ht="12.75">
      <c r="A5">
        <v>4</v>
      </c>
      <c r="B5" s="5">
        <v>451</v>
      </c>
      <c r="C5">
        <v>10.4</v>
      </c>
      <c r="D5" s="4">
        <v>36.97</v>
      </c>
      <c r="E5" s="4">
        <v>13.81</v>
      </c>
      <c r="F5">
        <v>6</v>
      </c>
      <c r="G5">
        <f>SQRT(C5^2/(F5-1.3))</f>
        <v>4.797162281750203</v>
      </c>
      <c r="H5">
        <f>1.3+C5*C5/((0.1346*C5+2.0785)^2)</f>
        <v>10.23969323933076</v>
      </c>
      <c r="I5">
        <v>2</v>
      </c>
      <c r="J5">
        <v>10</v>
      </c>
      <c r="K5">
        <v>20</v>
      </c>
      <c r="L5">
        <v>12.7</v>
      </c>
      <c r="M5">
        <v>-2.7</v>
      </c>
      <c r="N5" s="25">
        <f>J5/K5*L5-J5/K5*M5+1.3</f>
        <v>9</v>
      </c>
      <c r="O5" s="2">
        <v>1.3</v>
      </c>
      <c r="P5" s="28">
        <v>5</v>
      </c>
      <c r="Q5" s="26">
        <v>475</v>
      </c>
      <c r="R5" s="28">
        <v>2</v>
      </c>
      <c r="S5" s="28" t="s">
        <v>4</v>
      </c>
      <c r="T5" s="29">
        <v>43.04</v>
      </c>
      <c r="U5" s="29">
        <v>27.24</v>
      </c>
      <c r="V5" s="29">
        <v>-4.26</v>
      </c>
      <c r="W5" s="28">
        <v>156</v>
      </c>
      <c r="X5" s="28"/>
      <c r="Y5" s="28"/>
      <c r="Z5" s="26">
        <v>475</v>
      </c>
      <c r="AA5" s="28">
        <v>170</v>
      </c>
      <c r="AB5" s="28"/>
      <c r="AC5" s="28"/>
      <c r="AD5" s="28"/>
      <c r="AE5" s="28"/>
      <c r="AF5" s="28"/>
      <c r="AG5" s="28"/>
      <c r="AH5" s="28">
        <v>19.4</v>
      </c>
      <c r="AI5" s="28">
        <v>20</v>
      </c>
      <c r="AJ5" s="28">
        <v>16</v>
      </c>
      <c r="AK5" s="28">
        <v>-2.4</v>
      </c>
      <c r="AL5" s="28"/>
      <c r="AM5" s="28">
        <f>AH5/AI5*AJ5-AH5/AI5*AK5+AL5</f>
        <v>17.848</v>
      </c>
    </row>
    <row r="6" spans="1:28" ht="12.75">
      <c r="A6">
        <v>3</v>
      </c>
      <c r="B6" s="5">
        <v>7</v>
      </c>
      <c r="C6">
        <v>15.9</v>
      </c>
      <c r="D6" s="4">
        <v>28.07</v>
      </c>
      <c r="E6" s="4">
        <v>14.13</v>
      </c>
      <c r="F6">
        <v>11.7</v>
      </c>
      <c r="G6">
        <f>SQRT(C6^2/(F6-1.3))</f>
        <v>4.930380699921036</v>
      </c>
      <c r="H6">
        <f>1.3+C6*C6/((0.1346*C6+2.0785)^2)</f>
        <v>15.505264225355875</v>
      </c>
      <c r="I6">
        <v>2</v>
      </c>
      <c r="J6"/>
      <c r="K6"/>
      <c r="L6">
        <v>12.8</v>
      </c>
      <c r="M6"/>
      <c r="AB6" s="7"/>
    </row>
    <row r="7" ht="12.75">
      <c r="AB7" s="7"/>
    </row>
    <row r="8" ht="12.75">
      <c r="AB8" s="7"/>
    </row>
    <row r="9" ht="12.75">
      <c r="AB9" s="7"/>
    </row>
    <row r="10" ht="12.75">
      <c r="AB10" s="7"/>
    </row>
    <row r="11" ht="12.75">
      <c r="AB11" s="7"/>
    </row>
    <row r="12" ht="12.75">
      <c r="AB12" s="7"/>
    </row>
    <row r="13" ht="12.75">
      <c r="AB13" s="7"/>
    </row>
    <row r="14" ht="12.75">
      <c r="AB14" s="7"/>
    </row>
    <row r="15" ht="12.75">
      <c r="AB15" s="7"/>
    </row>
    <row r="16" ht="12.75">
      <c r="AB16" s="7"/>
    </row>
    <row r="17" ht="12.75">
      <c r="AB17" s="7"/>
    </row>
    <row r="18" ht="12.75">
      <c r="AB18" s="7"/>
    </row>
    <row r="19" ht="12.75">
      <c r="AB19" s="7"/>
    </row>
    <row r="20" ht="12.75">
      <c r="AB20" s="7"/>
    </row>
    <row r="21" ht="12.75">
      <c r="AB21" s="7"/>
    </row>
    <row r="22" ht="12.75">
      <c r="AB22" s="7"/>
    </row>
    <row r="23" ht="12.75">
      <c r="AB23" s="7"/>
    </row>
    <row r="24" ht="12.75">
      <c r="AB24" s="7"/>
    </row>
    <row r="25" ht="12.75">
      <c r="AB25" s="7"/>
    </row>
    <row r="26" ht="12.75">
      <c r="AB26" s="7"/>
    </row>
    <row r="27" ht="12.75">
      <c r="AB27" s="7"/>
    </row>
    <row r="28" ht="12.75">
      <c r="AB28" s="7"/>
    </row>
    <row r="29" ht="12.75">
      <c r="AB29" s="7"/>
    </row>
    <row r="30" ht="12.75">
      <c r="AB30" s="7"/>
    </row>
    <row r="31" ht="12.75">
      <c r="AB31" s="7"/>
    </row>
    <row r="32" ht="12.75">
      <c r="AB32" s="7"/>
    </row>
    <row r="33" ht="12.75">
      <c r="AB33" s="7"/>
    </row>
    <row r="34" ht="12.75">
      <c r="AB34" s="7"/>
    </row>
    <row r="35" ht="12.75">
      <c r="AB35" s="7"/>
    </row>
    <row r="36" ht="12.75">
      <c r="AB36" s="7"/>
    </row>
    <row r="37" ht="12.75">
      <c r="AB37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2" sqref="A2:H27"/>
    </sheetView>
  </sheetViews>
  <sheetFormatPr defaultColWidth="9.140625" defaultRowHeight="12.75"/>
  <sheetData>
    <row r="1" spans="1:7" ht="12.75">
      <c r="A1" s="5" t="s">
        <v>113</v>
      </c>
      <c r="B1" s="33"/>
      <c r="C1" s="33"/>
      <c r="D1" s="34"/>
      <c r="E1" s="33"/>
      <c r="F1" s="33"/>
      <c r="G1" s="33"/>
    </row>
    <row r="2" spans="1:8" ht="14.25">
      <c r="A2" s="35" t="s">
        <v>111</v>
      </c>
      <c r="B2" s="26" t="s">
        <v>7</v>
      </c>
      <c r="C2" s="26" t="s">
        <v>8</v>
      </c>
      <c r="D2" s="36" t="s">
        <v>94</v>
      </c>
      <c r="E2" s="26" t="s">
        <v>117</v>
      </c>
      <c r="F2" s="26" t="s">
        <v>118</v>
      </c>
      <c r="G2" s="26" t="s">
        <v>119</v>
      </c>
      <c r="H2" s="37" t="s">
        <v>112</v>
      </c>
    </row>
    <row r="3" spans="1:8" ht="12.75">
      <c r="A3" s="35">
        <v>324</v>
      </c>
      <c r="B3" s="28">
        <v>2</v>
      </c>
      <c r="C3" s="28">
        <v>143</v>
      </c>
      <c r="D3" s="38">
        <v>13.925</v>
      </c>
      <c r="E3" s="28">
        <v>300</v>
      </c>
      <c r="F3" s="28">
        <v>280</v>
      </c>
      <c r="G3" s="28">
        <v>5.9</v>
      </c>
      <c r="H3" s="39"/>
    </row>
    <row r="4" spans="1:8" ht="12.75">
      <c r="A4" s="35">
        <v>504</v>
      </c>
      <c r="B4" s="28">
        <v>16</v>
      </c>
      <c r="C4" s="28">
        <v>104</v>
      </c>
      <c r="D4" s="38">
        <v>14.8</v>
      </c>
      <c r="E4" s="28">
        <v>325</v>
      </c>
      <c r="F4" s="28">
        <v>290</v>
      </c>
      <c r="G4" s="28">
        <v>6.2</v>
      </c>
      <c r="H4" s="39"/>
    </row>
    <row r="5" spans="1:8" ht="12.75">
      <c r="A5" s="35">
        <v>444</v>
      </c>
      <c r="B5" s="28">
        <v>2</v>
      </c>
      <c r="C5" s="28">
        <v>130</v>
      </c>
      <c r="D5" s="38">
        <v>15.4</v>
      </c>
      <c r="E5" s="28">
        <v>155</v>
      </c>
      <c r="F5" s="28">
        <v>120</v>
      </c>
      <c r="G5" s="28">
        <v>9.3</v>
      </c>
      <c r="H5" s="39"/>
    </row>
    <row r="6" spans="1:8" ht="12.75">
      <c r="A6" s="35">
        <v>243</v>
      </c>
      <c r="B6" s="28">
        <v>2</v>
      </c>
      <c r="C6" s="28">
        <v>132</v>
      </c>
      <c r="D6" s="38">
        <v>15.7</v>
      </c>
      <c r="E6" s="28">
        <v>220</v>
      </c>
      <c r="F6" s="28">
        <v>195</v>
      </c>
      <c r="G6" s="28">
        <v>8.8</v>
      </c>
      <c r="H6" s="39"/>
    </row>
    <row r="7" spans="1:8" ht="12.75">
      <c r="A7" s="35">
        <v>120</v>
      </c>
      <c r="B7" s="28">
        <v>2</v>
      </c>
      <c r="C7" s="28">
        <v>122</v>
      </c>
      <c r="D7" s="38">
        <v>15.9</v>
      </c>
      <c r="E7" s="28">
        <v>210</v>
      </c>
      <c r="F7" s="28">
        <v>175</v>
      </c>
      <c r="G7" s="28">
        <v>11.9</v>
      </c>
      <c r="H7" s="39"/>
    </row>
    <row r="8" spans="1:8" ht="12.75">
      <c r="A8" s="35">
        <v>233</v>
      </c>
      <c r="B8" s="28">
        <v>2</v>
      </c>
      <c r="C8" s="28">
        <v>198</v>
      </c>
      <c r="D8" s="38">
        <v>16.25</v>
      </c>
      <c r="E8" s="28">
        <v>310</v>
      </c>
      <c r="F8" s="28">
        <v>280</v>
      </c>
      <c r="G8" s="28">
        <v>8.5</v>
      </c>
      <c r="H8" s="39"/>
    </row>
    <row r="9" spans="1:8" ht="12.75">
      <c r="A9" s="35">
        <v>118</v>
      </c>
      <c r="B9" s="28">
        <v>3</v>
      </c>
      <c r="C9" s="28">
        <v>124</v>
      </c>
      <c r="D9" s="38">
        <v>17</v>
      </c>
      <c r="E9" s="28">
        <v>320</v>
      </c>
      <c r="F9" s="28">
        <v>280</v>
      </c>
      <c r="G9" s="28">
        <v>10.7</v>
      </c>
      <c r="H9" s="39"/>
    </row>
    <row r="10" spans="1:8" ht="12.75">
      <c r="A10" s="35">
        <v>260</v>
      </c>
      <c r="B10" s="28">
        <v>2</v>
      </c>
      <c r="C10" s="28">
        <v>202</v>
      </c>
      <c r="D10" s="38">
        <v>17.2</v>
      </c>
      <c r="E10" s="28">
        <v>450</v>
      </c>
      <c r="F10" s="28">
        <v>320</v>
      </c>
      <c r="G10" s="28">
        <v>6.9</v>
      </c>
      <c r="H10" s="39"/>
    </row>
    <row r="11" spans="1:8" ht="12.75">
      <c r="A11" s="35">
        <v>423</v>
      </c>
      <c r="B11" s="28">
        <v>2</v>
      </c>
      <c r="C11" s="28">
        <v>187</v>
      </c>
      <c r="D11" s="38">
        <v>17.5</v>
      </c>
      <c r="E11" s="28">
        <v>305</v>
      </c>
      <c r="F11" s="28">
        <v>270</v>
      </c>
      <c r="G11" s="28">
        <v>9</v>
      </c>
      <c r="H11" s="39"/>
    </row>
    <row r="12" spans="1:8" ht="12.75">
      <c r="A12" s="35">
        <v>286</v>
      </c>
      <c r="B12" s="28">
        <v>2</v>
      </c>
      <c r="C12" s="28">
        <v>187</v>
      </c>
      <c r="D12" s="38">
        <v>17.8</v>
      </c>
      <c r="E12" s="28">
        <v>305</v>
      </c>
      <c r="F12" s="28">
        <v>280</v>
      </c>
      <c r="G12" s="28">
        <v>9.2</v>
      </c>
      <c r="H12" s="39" t="s">
        <v>115</v>
      </c>
    </row>
    <row r="13" spans="1:8" ht="12.75">
      <c r="A13" s="35">
        <v>219</v>
      </c>
      <c r="B13" s="28">
        <v>2</v>
      </c>
      <c r="C13" s="28">
        <v>202</v>
      </c>
      <c r="D13" s="38">
        <v>18.2</v>
      </c>
      <c r="E13" s="28">
        <v>330</v>
      </c>
      <c r="F13" s="28">
        <v>310</v>
      </c>
      <c r="G13" s="28">
        <v>7.9</v>
      </c>
      <c r="H13" s="39"/>
    </row>
    <row r="14" spans="1:8" ht="12.75">
      <c r="A14" s="35">
        <v>514</v>
      </c>
      <c r="B14" s="28">
        <v>2</v>
      </c>
      <c r="C14" s="28">
        <v>190</v>
      </c>
      <c r="D14" s="38">
        <v>18.55</v>
      </c>
      <c r="E14" s="28">
        <v>360</v>
      </c>
      <c r="F14" s="28">
        <v>335</v>
      </c>
      <c r="G14" s="28">
        <v>4.8</v>
      </c>
      <c r="H14" s="39"/>
    </row>
    <row r="15" spans="1:8" ht="12.75">
      <c r="A15" s="35">
        <v>241</v>
      </c>
      <c r="B15" s="28">
        <v>2</v>
      </c>
      <c r="C15" s="28">
        <v>216</v>
      </c>
      <c r="D15" s="38">
        <v>18.8</v>
      </c>
      <c r="E15" s="28">
        <v>250</v>
      </c>
      <c r="F15" s="28">
        <v>240</v>
      </c>
      <c r="G15" s="28">
        <v>10.5</v>
      </c>
      <c r="H15" s="39"/>
    </row>
    <row r="16" spans="1:8" ht="12.75">
      <c r="A16" s="35">
        <v>190</v>
      </c>
      <c r="B16" s="28">
        <v>2</v>
      </c>
      <c r="C16" s="28">
        <v>172</v>
      </c>
      <c r="D16" s="38">
        <v>19.1525</v>
      </c>
      <c r="E16" s="28">
        <v>280</v>
      </c>
      <c r="F16" s="28">
        <v>270</v>
      </c>
      <c r="G16" s="28">
        <v>10.6</v>
      </c>
      <c r="H16" s="39"/>
    </row>
    <row r="17" spans="1:8" ht="12.75">
      <c r="A17" s="35">
        <v>217</v>
      </c>
      <c r="B17" s="28">
        <v>2</v>
      </c>
      <c r="C17" s="28">
        <v>212</v>
      </c>
      <c r="D17" s="38">
        <v>19.5</v>
      </c>
      <c r="E17" s="28">
        <v>320</v>
      </c>
      <c r="F17" s="28">
        <v>300</v>
      </c>
      <c r="G17" s="28">
        <v>7.6</v>
      </c>
      <c r="H17" s="39"/>
    </row>
    <row r="18" spans="1:8" ht="12.75">
      <c r="A18" s="35">
        <v>198</v>
      </c>
      <c r="B18" s="28">
        <v>2</v>
      </c>
      <c r="C18" s="28">
        <v>170</v>
      </c>
      <c r="D18" s="38">
        <v>20.1</v>
      </c>
      <c r="E18" s="28">
        <v>200</v>
      </c>
      <c r="F18" s="28">
        <v>190</v>
      </c>
      <c r="G18" s="28">
        <v>11.9</v>
      </c>
      <c r="H18" s="39" t="s">
        <v>114</v>
      </c>
    </row>
    <row r="19" spans="1:8" ht="12.75">
      <c r="A19" s="35">
        <v>15</v>
      </c>
      <c r="B19" s="28">
        <v>2</v>
      </c>
      <c r="C19" s="28">
        <v>212</v>
      </c>
      <c r="D19" s="38">
        <v>20.4</v>
      </c>
      <c r="E19" s="28">
        <v>375</v>
      </c>
      <c r="F19" s="28">
        <v>300</v>
      </c>
      <c r="G19" s="28">
        <v>8</v>
      </c>
      <c r="H19" s="39"/>
    </row>
    <row r="20" spans="1:8" ht="12.75">
      <c r="A20" s="35">
        <v>132</v>
      </c>
      <c r="B20" s="28">
        <v>2</v>
      </c>
      <c r="C20" s="28">
        <v>240</v>
      </c>
      <c r="D20" s="38">
        <v>20.6</v>
      </c>
      <c r="E20" s="28">
        <v>405</v>
      </c>
      <c r="F20" s="28">
        <v>310</v>
      </c>
      <c r="G20" s="28">
        <v>8.7</v>
      </c>
      <c r="H20" s="39"/>
    </row>
    <row r="21" spans="1:8" ht="12.75">
      <c r="A21" s="35">
        <v>40</v>
      </c>
      <c r="B21" s="28">
        <v>2</v>
      </c>
      <c r="C21" s="28">
        <v>276</v>
      </c>
      <c r="D21" s="38">
        <v>21</v>
      </c>
      <c r="E21" s="28">
        <v>495</v>
      </c>
      <c r="F21" s="28">
        <v>345</v>
      </c>
      <c r="G21" s="28">
        <v>9.6</v>
      </c>
      <c r="H21" s="39"/>
    </row>
    <row r="22" spans="1:8" ht="12.75">
      <c r="A22" s="35">
        <v>395</v>
      </c>
      <c r="B22" s="28">
        <v>2</v>
      </c>
      <c r="C22" s="28">
        <v>279</v>
      </c>
      <c r="D22" s="38">
        <v>21.4</v>
      </c>
      <c r="E22" s="28">
        <v>490</v>
      </c>
      <c r="F22" s="28">
        <v>480</v>
      </c>
      <c r="G22" s="28">
        <v>5.5</v>
      </c>
      <c r="H22" s="39"/>
    </row>
    <row r="23" spans="1:8" ht="12.75">
      <c r="A23" s="35">
        <v>435</v>
      </c>
      <c r="B23" s="28">
        <v>2</v>
      </c>
      <c r="C23" s="28">
        <v>236</v>
      </c>
      <c r="D23" s="38">
        <v>21.8</v>
      </c>
      <c r="E23" s="28">
        <v>420</v>
      </c>
      <c r="F23" s="28">
        <v>360</v>
      </c>
      <c r="G23" s="28">
        <v>7.5</v>
      </c>
      <c r="H23" s="39"/>
    </row>
    <row r="24" spans="1:8" ht="12.75">
      <c r="A24" s="35">
        <v>304</v>
      </c>
      <c r="B24" s="28">
        <v>2</v>
      </c>
      <c r="C24" s="28">
        <v>236</v>
      </c>
      <c r="D24" s="38">
        <v>22.15</v>
      </c>
      <c r="E24" s="28">
        <v>285</v>
      </c>
      <c r="F24" s="28">
        <v>260</v>
      </c>
      <c r="G24" s="28">
        <v>9.5</v>
      </c>
      <c r="H24" s="39"/>
    </row>
    <row r="25" spans="1:8" ht="12.75">
      <c r="A25" s="35">
        <v>240</v>
      </c>
      <c r="B25" s="28">
        <v>3</v>
      </c>
      <c r="C25" s="28">
        <v>245</v>
      </c>
      <c r="D25" s="38">
        <v>22.8</v>
      </c>
      <c r="E25" s="28">
        <v>440</v>
      </c>
      <c r="F25" s="28">
        <v>405</v>
      </c>
      <c r="G25" s="28">
        <v>13.5</v>
      </c>
      <c r="H25" s="39"/>
    </row>
    <row r="26" spans="1:8" ht="12.75">
      <c r="A26" s="35">
        <v>490</v>
      </c>
      <c r="B26" s="28">
        <v>3</v>
      </c>
      <c r="C26" s="28">
        <v>313</v>
      </c>
      <c r="D26" s="38">
        <v>23.3</v>
      </c>
      <c r="E26" s="28">
        <v>690</v>
      </c>
      <c r="F26" s="28">
        <v>600</v>
      </c>
      <c r="G26" s="28">
        <v>11.4</v>
      </c>
      <c r="H26" s="39"/>
    </row>
    <row r="27" spans="1:8" ht="12.75">
      <c r="A27" s="35">
        <v>30</v>
      </c>
      <c r="B27" s="28">
        <v>3</v>
      </c>
      <c r="C27" s="28">
        <v>262</v>
      </c>
      <c r="D27" s="38">
        <v>23.5</v>
      </c>
      <c r="E27" s="28">
        <v>475</v>
      </c>
      <c r="F27" s="28">
        <v>380</v>
      </c>
      <c r="G27" s="28">
        <v>13.3</v>
      </c>
      <c r="H27" s="39" t="s">
        <v>116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G50" sqref="G50"/>
    </sheetView>
  </sheetViews>
  <sheetFormatPr defaultColWidth="9.140625" defaultRowHeight="12.75"/>
  <sheetData>
    <row r="1" ht="12.75">
      <c r="A1" t="s">
        <v>45</v>
      </c>
    </row>
    <row r="2" spans="1:5" ht="12.75">
      <c r="A2" s="1" t="s">
        <v>78</v>
      </c>
      <c r="B2" s="1"/>
      <c r="C2" s="1"/>
      <c r="D2" s="1"/>
      <c r="E2" s="1"/>
    </row>
    <row r="3" ht="12.75">
      <c r="A3" t="s">
        <v>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cp:lastPrinted>2002-06-24T17:46:47Z</cp:lastPrinted>
  <dcterms:created xsi:type="dcterms:W3CDTF">2002-05-20T17:39:29Z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