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3200" windowHeight="8190" activeTab="0"/>
  </bookViews>
  <sheets>
    <sheet name="Mittaustiedot1996&amp;2002" sheetId="1" r:id="rId1"/>
    <sheet name="mahd virheet" sheetId="2" r:id="rId2"/>
    <sheet name="ErrorCheck" sheetId="3" r:id="rId3"/>
    <sheet name="Dcrown" sheetId="4" r:id="rId4"/>
    <sheet name="Tarkistusdata" sheetId="5" r:id="rId5"/>
    <sheet name="PPS-sampling" sheetId="6" r:id="rId6"/>
  </sheets>
  <definedNames/>
  <calcPr fullCalcOnLoad="1"/>
</workbook>
</file>

<file path=xl/sharedStrings.xml><?xml version="1.0" encoding="utf-8"?>
<sst xmlns="http://schemas.openxmlformats.org/spreadsheetml/2006/main" count="1010" uniqueCount="137">
  <si>
    <t>k</t>
  </si>
  <si>
    <t>NO</t>
  </si>
  <si>
    <t>PL</t>
  </si>
  <si>
    <t>LU</t>
  </si>
  <si>
    <t>x</t>
  </si>
  <si>
    <t>y</t>
  </si>
  <si>
    <t>z</t>
  </si>
  <si>
    <t>d13</t>
  </si>
  <si>
    <t>Ast</t>
  </si>
  <si>
    <t>Lara</t>
  </si>
  <si>
    <t>Latval</t>
  </si>
  <si>
    <t>Tyvil</t>
  </si>
  <si>
    <t>Lisä</t>
  </si>
  <si>
    <t>Kelo</t>
  </si>
  <si>
    <t>Huom</t>
  </si>
  <si>
    <t>V</t>
  </si>
  <si>
    <t>Rinnankorkeusläpimittaa ei voi mitata</t>
  </si>
  <si>
    <t>Kuollut</t>
  </si>
  <si>
    <t>d1.3 mitattu oksan päältä</t>
  </si>
  <si>
    <t xml:space="preserve">Pituus tarkistettu </t>
  </si>
  <si>
    <t>Pituus tarkistettu</t>
  </si>
  <si>
    <t>Taittunut</t>
  </si>
  <si>
    <t>Vino</t>
  </si>
  <si>
    <t>d1.3 mitattu oksien yläpuolelta</t>
  </si>
  <si>
    <t>Latva vaihtunut</t>
  </si>
  <si>
    <t>katkennut</t>
  </si>
  <si>
    <t>Etäisyys</t>
  </si>
  <si>
    <t>d13_old</t>
  </si>
  <si>
    <t>h_old</t>
  </si>
  <si>
    <t>Puuta ei löydy.</t>
  </si>
  <si>
    <t>rungossa mutka n. 0.7-1.3 m</t>
  </si>
  <si>
    <t>Mitattu oksan alta</t>
  </si>
  <si>
    <t>Latvan paikka vaihtunut</t>
  </si>
  <si>
    <t>Latva katkennut</t>
  </si>
  <si>
    <t>Mitattu oksan ylipuolelta</t>
  </si>
  <si>
    <t>vinossa</t>
  </si>
  <si>
    <t>Poika oksa 1.3 m korkeudessa</t>
  </si>
  <si>
    <t>latva vaihtunut</t>
  </si>
  <si>
    <t>Haarantuu 3 m kork.</t>
  </si>
  <si>
    <t>Haarantuu n. 4 m kork.</t>
  </si>
  <si>
    <t>Mitattu oksan päältä</t>
  </si>
  <si>
    <t>Latvan vaihtunut</t>
  </si>
  <si>
    <t>Rungossa mutka 1.3 m korkeudella</t>
  </si>
  <si>
    <t>Poikaoksa n . 1 m</t>
  </si>
  <si>
    <t>Kiertynyt 241 runkoa pitkin</t>
  </si>
  <si>
    <t>katkennut n. 2 m kork.</t>
  </si>
  <si>
    <t>Kaatunut ja kuollut</t>
  </si>
  <si>
    <t>Mitattu iksien yläpuolelta</t>
  </si>
  <si>
    <t>Mitattu oksan alapuolelta</t>
  </si>
  <si>
    <t>Mitattu oksanpäältä</t>
  </si>
  <si>
    <t>kelo</t>
  </si>
  <si>
    <t>latva vaihtunut. Mitattu oksen ylipuolelta</t>
  </si>
  <si>
    <t>d13_kasvu</t>
  </si>
  <si>
    <t>pituuskasvu</t>
  </si>
  <si>
    <t>Pituus</t>
  </si>
  <si>
    <t>Ei ole mitattu vielä</t>
  </si>
  <si>
    <t>kaatunut</t>
  </si>
  <si>
    <t>Poikaoksa n 1.3 m korkeudella</t>
  </si>
  <si>
    <t>d13_new</t>
  </si>
  <si>
    <t>h_new</t>
  </si>
  <si>
    <t>^2</t>
  </si>
  <si>
    <t>(SUM)</t>
  </si>
  <si>
    <t>Int division</t>
  </si>
  <si>
    <t>PPS</t>
  </si>
  <si>
    <t>Dc(max)</t>
  </si>
  <si>
    <t>Dc(perp.)</t>
  </si>
  <si>
    <t>Et.</t>
  </si>
  <si>
    <t>Ast.</t>
  </si>
  <si>
    <t>Latval.</t>
  </si>
  <si>
    <t>Laral.</t>
  </si>
  <si>
    <t>Tyvil.</t>
  </si>
  <si>
    <t>MÄ6 TARKISTUS</t>
  </si>
  <si>
    <t>MÄ6 DCROWN</t>
  </si>
  <si>
    <t>Pituus tarkistettava</t>
  </si>
  <si>
    <t>d 1,3</t>
  </si>
  <si>
    <t>latva kuollut</t>
  </si>
  <si>
    <t>Dc</t>
  </si>
  <si>
    <t>Mitatut</t>
  </si>
  <si>
    <t>D</t>
  </si>
  <si>
    <t>Erot</t>
  </si>
  <si>
    <t>D(h)</t>
  </si>
  <si>
    <t>D(hc)</t>
  </si>
  <si>
    <t>D(d13)</t>
  </si>
  <si>
    <t>average</t>
  </si>
  <si>
    <t>min</t>
  </si>
  <si>
    <t>max</t>
  </si>
  <si>
    <t>stdev</t>
  </si>
  <si>
    <t>ih</t>
  </si>
  <si>
    <t>id</t>
  </si>
  <si>
    <t>Tiedot puuttuvat</t>
  </si>
  <si>
    <t>MÄ</t>
  </si>
  <si>
    <t>KU</t>
  </si>
  <si>
    <t>KO</t>
  </si>
  <si>
    <t>MUU</t>
  </si>
  <si>
    <t>Lisätarkistukset</t>
  </si>
  <si>
    <t>d</t>
  </si>
  <si>
    <t>h</t>
  </si>
  <si>
    <t>hc</t>
  </si>
  <si>
    <t>lomaketiedot</t>
  </si>
  <si>
    <t>tark.mitt</t>
  </si>
  <si>
    <t>d(d)</t>
  </si>
  <si>
    <t>d(h)</t>
  </si>
  <si>
    <t>d(hc)</t>
  </si>
  <si>
    <t>erot</t>
  </si>
  <si>
    <t>selite</t>
  </si>
  <si>
    <t>190 tall. 110</t>
  </si>
  <si>
    <t>196 tall. 116</t>
  </si>
  <si>
    <t>94 tall. 54</t>
  </si>
  <si>
    <t>tarkistustiedot tall. puulle ed. 1997 mitt. virhe?</t>
  </si>
  <si>
    <t>90 tall. 50</t>
  </si>
  <si>
    <t>0.6 tall 6.6</t>
  </si>
  <si>
    <t>d6</t>
  </si>
  <si>
    <t>LU97</t>
  </si>
  <si>
    <t>Dcm</t>
  </si>
  <si>
    <t>Dcp</t>
  </si>
  <si>
    <t>Kaista</t>
  </si>
  <si>
    <t>X</t>
  </si>
  <si>
    <t>Y</t>
  </si>
  <si>
    <t>Z</t>
  </si>
  <si>
    <t xml:space="preserve">h </t>
  </si>
  <si>
    <t>H/V</t>
  </si>
  <si>
    <t>Huom!</t>
  </si>
  <si>
    <t>Kuolemaisillaan. vinossa</t>
  </si>
  <si>
    <t>Taipunut voimakkaasti. latva kuollut.</t>
  </si>
  <si>
    <t>Latva katkennut. oksat kasvavat ylöspäin</t>
  </si>
  <si>
    <t>Tyvessä mutka. vino.</t>
  </si>
  <si>
    <t>Taittunut. rinnankorkeutta ei voi määrittää tarkasti.</t>
  </si>
  <si>
    <t>Tyvi lenko. kasvaa vinossa.</t>
  </si>
  <si>
    <t>Kuollut. nojaa puuhun nro 200.</t>
  </si>
  <si>
    <t>Yhteinen tyvi n.0.9 m puun nro 193 kanssa</t>
  </si>
  <si>
    <t>Yhteinen tyvi n.0.9 m puun nro 192 kanssa</t>
  </si>
  <si>
    <t>Haarautuu 3:ksi n. 9 m korkeudella. korkein haara mitattu</t>
  </si>
  <si>
    <t>Tyvessä mutka. d1.3 kohta ei tarkka.</t>
  </si>
  <si>
    <t>Latvan vaithunut. mitattu oksan päältä</t>
  </si>
  <si>
    <t>Elossa. mitattava maahalla. taipunut paljon</t>
  </si>
  <si>
    <t>Mitattava nauhalla. kaatunut</t>
  </si>
  <si>
    <t>Taipunut.mitattu korkeus</t>
  </si>
</sst>
</file>

<file path=xl/styles.xml><?xml version="1.0" encoding="utf-8"?>
<styleSheet xmlns="http://schemas.openxmlformats.org/spreadsheetml/2006/main">
  <numFmts count="1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</numFmts>
  <fonts count="10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7.25"/>
      <name val="Arial"/>
      <family val="0"/>
    </font>
    <font>
      <sz val="14.25"/>
      <name val="Arial"/>
      <family val="0"/>
    </font>
    <font>
      <sz val="12"/>
      <name val="Arial"/>
      <family val="0"/>
    </font>
    <font>
      <sz val="14.75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2" fillId="0" borderId="8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2" fontId="0" fillId="0" borderId="3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Arial"/>
                <a:ea typeface="Arial"/>
                <a:cs typeface="Arial"/>
              </a:rPr>
              <a:t>MÄ6 Dcrown x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Dcrown!$V$4</c:f>
              <c:strCache>
                <c:ptCount val="1"/>
                <c:pt idx="0">
                  <c:v>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Dcrown!$J$5:$J$34</c:f>
              <c:numCache>
                <c:ptCount val="30"/>
                <c:pt idx="0">
                  <c:v>175</c:v>
                </c:pt>
                <c:pt idx="1">
                  <c:v>181</c:v>
                </c:pt>
                <c:pt idx="2">
                  <c:v>226</c:v>
                </c:pt>
                <c:pt idx="3">
                  <c:v>217</c:v>
                </c:pt>
                <c:pt idx="4">
                  <c:v>178</c:v>
                </c:pt>
                <c:pt idx="5">
                  <c:v>200</c:v>
                </c:pt>
                <c:pt idx="6">
                  <c:v>182</c:v>
                </c:pt>
                <c:pt idx="7">
                  <c:v>212</c:v>
                </c:pt>
                <c:pt idx="8">
                  <c:v>192</c:v>
                </c:pt>
                <c:pt idx="9">
                  <c:v>226</c:v>
                </c:pt>
                <c:pt idx="10">
                  <c:v>195</c:v>
                </c:pt>
                <c:pt idx="11">
                  <c:v>200</c:v>
                </c:pt>
                <c:pt idx="12">
                  <c:v>171</c:v>
                </c:pt>
                <c:pt idx="13">
                  <c:v>229</c:v>
                </c:pt>
                <c:pt idx="14">
                  <c:v>174</c:v>
                </c:pt>
                <c:pt idx="15">
                  <c:v>140</c:v>
                </c:pt>
                <c:pt idx="16">
                  <c:v>184</c:v>
                </c:pt>
                <c:pt idx="17">
                  <c:v>133</c:v>
                </c:pt>
                <c:pt idx="18">
                  <c:v>197</c:v>
                </c:pt>
                <c:pt idx="19">
                  <c:v>249</c:v>
                </c:pt>
                <c:pt idx="20">
                  <c:v>282</c:v>
                </c:pt>
                <c:pt idx="21">
                  <c:v>167</c:v>
                </c:pt>
                <c:pt idx="22">
                  <c:v>71</c:v>
                </c:pt>
                <c:pt idx="23">
                  <c:v>176</c:v>
                </c:pt>
                <c:pt idx="24">
                  <c:v>135</c:v>
                </c:pt>
                <c:pt idx="25">
                  <c:v>152</c:v>
                </c:pt>
                <c:pt idx="26">
                  <c:v>93</c:v>
                </c:pt>
                <c:pt idx="27">
                  <c:v>61</c:v>
                </c:pt>
                <c:pt idx="28">
                  <c:v>99</c:v>
                </c:pt>
                <c:pt idx="29">
                  <c:v>82</c:v>
                </c:pt>
              </c:numCache>
            </c:numRef>
          </c:xVal>
          <c:yVal>
            <c:numRef>
              <c:f>Dcrown!$V$5:$V$34</c:f>
              <c:numCache>
                <c:ptCount val="30"/>
                <c:pt idx="0">
                  <c:v>2.26</c:v>
                </c:pt>
                <c:pt idx="1">
                  <c:v>2.96</c:v>
                </c:pt>
                <c:pt idx="2">
                  <c:v>3.505</c:v>
                </c:pt>
                <c:pt idx="3">
                  <c:v>3.805</c:v>
                </c:pt>
                <c:pt idx="4">
                  <c:v>3.2275</c:v>
                </c:pt>
                <c:pt idx="5">
                  <c:v>3.24</c:v>
                </c:pt>
                <c:pt idx="6">
                  <c:v>2.685</c:v>
                </c:pt>
                <c:pt idx="7">
                  <c:v>2.425</c:v>
                </c:pt>
                <c:pt idx="8">
                  <c:v>2.5075</c:v>
                </c:pt>
                <c:pt idx="9">
                  <c:v>3.985</c:v>
                </c:pt>
                <c:pt idx="10">
                  <c:v>3.485</c:v>
                </c:pt>
                <c:pt idx="11">
                  <c:v>3.44</c:v>
                </c:pt>
                <c:pt idx="12">
                  <c:v>2.635</c:v>
                </c:pt>
                <c:pt idx="13">
                  <c:v>4.15</c:v>
                </c:pt>
                <c:pt idx="14">
                  <c:v>2.805</c:v>
                </c:pt>
                <c:pt idx="15">
                  <c:v>2.72</c:v>
                </c:pt>
                <c:pt idx="16">
                  <c:v>2.635</c:v>
                </c:pt>
                <c:pt idx="17">
                  <c:v>2.945</c:v>
                </c:pt>
                <c:pt idx="18">
                  <c:v>3.39</c:v>
                </c:pt>
                <c:pt idx="19">
                  <c:v>3.98</c:v>
                </c:pt>
                <c:pt idx="20">
                  <c:v>5.9</c:v>
                </c:pt>
                <c:pt idx="21">
                  <c:v>2.51</c:v>
                </c:pt>
                <c:pt idx="22">
                  <c:v>2.735</c:v>
                </c:pt>
                <c:pt idx="23">
                  <c:v>2.36</c:v>
                </c:pt>
                <c:pt idx="24">
                  <c:v>3.13</c:v>
                </c:pt>
                <c:pt idx="25">
                  <c:v>3.385</c:v>
                </c:pt>
                <c:pt idx="26">
                  <c:v>3.58</c:v>
                </c:pt>
                <c:pt idx="27">
                  <c:v>2.555</c:v>
                </c:pt>
                <c:pt idx="28">
                  <c:v>2.69</c:v>
                </c:pt>
                <c:pt idx="29">
                  <c:v>2.66</c:v>
                </c:pt>
              </c:numCache>
            </c:numRef>
          </c:yVal>
          <c:smooth val="0"/>
        </c:ser>
        <c:axId val="25587319"/>
        <c:axId val="28959280"/>
      </c:scatterChart>
      <c:valAx>
        <c:axId val="2558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9280"/>
        <c:crosses val="autoZero"/>
        <c:crossBetween val="midCat"/>
        <c:dispUnits/>
      </c:valAx>
      <c:valAx>
        <c:axId val="28959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7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MÄ6 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Tarkistusdata!$B$3:$B$147</c:f>
              <c:numCache>
                <c:ptCount val="145"/>
                <c:pt idx="0">
                  <c:v>102</c:v>
                </c:pt>
                <c:pt idx="1">
                  <c:v>130</c:v>
                </c:pt>
                <c:pt idx="2">
                  <c:v>139</c:v>
                </c:pt>
                <c:pt idx="3">
                  <c:v>175</c:v>
                </c:pt>
                <c:pt idx="4">
                  <c:v>271</c:v>
                </c:pt>
                <c:pt idx="5">
                  <c:v>271</c:v>
                </c:pt>
                <c:pt idx="6">
                  <c:v>127</c:v>
                </c:pt>
                <c:pt idx="7">
                  <c:v>232</c:v>
                </c:pt>
                <c:pt idx="8">
                  <c:v>158</c:v>
                </c:pt>
                <c:pt idx="9">
                  <c:v>242</c:v>
                </c:pt>
                <c:pt idx="10">
                  <c:v>181</c:v>
                </c:pt>
                <c:pt idx="11">
                  <c:v>129</c:v>
                </c:pt>
                <c:pt idx="12">
                  <c:v>184</c:v>
                </c:pt>
                <c:pt idx="13">
                  <c:v>206</c:v>
                </c:pt>
                <c:pt idx="14">
                  <c:v>226</c:v>
                </c:pt>
                <c:pt idx="15">
                  <c:v>228</c:v>
                </c:pt>
                <c:pt idx="16">
                  <c:v>149</c:v>
                </c:pt>
                <c:pt idx="17">
                  <c:v>233</c:v>
                </c:pt>
                <c:pt idx="18">
                  <c:v>194</c:v>
                </c:pt>
                <c:pt idx="19">
                  <c:v>221</c:v>
                </c:pt>
                <c:pt idx="20">
                  <c:v>185</c:v>
                </c:pt>
                <c:pt idx="21">
                  <c:v>188</c:v>
                </c:pt>
                <c:pt idx="22">
                  <c:v>228</c:v>
                </c:pt>
                <c:pt idx="23">
                  <c:v>217</c:v>
                </c:pt>
                <c:pt idx="24">
                  <c:v>170</c:v>
                </c:pt>
                <c:pt idx="25">
                  <c:v>190</c:v>
                </c:pt>
                <c:pt idx="26">
                  <c:v>144</c:v>
                </c:pt>
                <c:pt idx="27">
                  <c:v>267</c:v>
                </c:pt>
                <c:pt idx="28">
                  <c:v>178</c:v>
                </c:pt>
                <c:pt idx="29">
                  <c:v>154</c:v>
                </c:pt>
                <c:pt idx="30">
                  <c:v>240</c:v>
                </c:pt>
                <c:pt idx="31">
                  <c:v>166</c:v>
                </c:pt>
                <c:pt idx="32">
                  <c:v>200</c:v>
                </c:pt>
                <c:pt idx="33">
                  <c:v>200</c:v>
                </c:pt>
                <c:pt idx="34">
                  <c:v>209</c:v>
                </c:pt>
                <c:pt idx="35">
                  <c:v>152</c:v>
                </c:pt>
                <c:pt idx="37">
                  <c:v>250</c:v>
                </c:pt>
                <c:pt idx="38">
                  <c:v>182</c:v>
                </c:pt>
                <c:pt idx="39">
                  <c:v>161</c:v>
                </c:pt>
                <c:pt idx="40">
                  <c:v>211</c:v>
                </c:pt>
                <c:pt idx="41">
                  <c:v>221</c:v>
                </c:pt>
                <c:pt idx="42">
                  <c:v>248</c:v>
                </c:pt>
                <c:pt idx="43">
                  <c:v>212</c:v>
                </c:pt>
                <c:pt idx="44">
                  <c:v>176</c:v>
                </c:pt>
                <c:pt idx="45">
                  <c:v>240</c:v>
                </c:pt>
                <c:pt idx="46">
                  <c:v>245</c:v>
                </c:pt>
                <c:pt idx="47">
                  <c:v>153</c:v>
                </c:pt>
                <c:pt idx="48">
                  <c:v>196</c:v>
                </c:pt>
                <c:pt idx="49">
                  <c:v>192</c:v>
                </c:pt>
                <c:pt idx="50">
                  <c:v>209</c:v>
                </c:pt>
                <c:pt idx="51">
                  <c:v>194</c:v>
                </c:pt>
                <c:pt idx="52">
                  <c:v>146</c:v>
                </c:pt>
                <c:pt idx="53">
                  <c:v>163</c:v>
                </c:pt>
                <c:pt idx="54">
                  <c:v>226</c:v>
                </c:pt>
                <c:pt idx="55">
                  <c:v>199</c:v>
                </c:pt>
                <c:pt idx="56">
                  <c:v>189</c:v>
                </c:pt>
                <c:pt idx="57">
                  <c:v>134</c:v>
                </c:pt>
                <c:pt idx="58">
                  <c:v>238</c:v>
                </c:pt>
                <c:pt idx="59">
                  <c:v>195</c:v>
                </c:pt>
                <c:pt idx="60">
                  <c:v>209</c:v>
                </c:pt>
                <c:pt idx="61">
                  <c:v>190</c:v>
                </c:pt>
                <c:pt idx="62">
                  <c:v>168</c:v>
                </c:pt>
                <c:pt idx="63">
                  <c:v>220</c:v>
                </c:pt>
                <c:pt idx="64">
                  <c:v>236</c:v>
                </c:pt>
                <c:pt idx="65">
                  <c:v>200</c:v>
                </c:pt>
                <c:pt idx="66">
                  <c:v>191</c:v>
                </c:pt>
                <c:pt idx="67">
                  <c:v>146</c:v>
                </c:pt>
                <c:pt idx="68">
                  <c:v>167</c:v>
                </c:pt>
                <c:pt idx="69">
                  <c:v>165</c:v>
                </c:pt>
                <c:pt idx="70">
                  <c:v>155</c:v>
                </c:pt>
                <c:pt idx="71">
                  <c:v>288</c:v>
                </c:pt>
                <c:pt idx="72">
                  <c:v>210</c:v>
                </c:pt>
                <c:pt idx="73">
                  <c:v>182</c:v>
                </c:pt>
                <c:pt idx="74">
                  <c:v>171</c:v>
                </c:pt>
                <c:pt idx="75">
                  <c:v>168</c:v>
                </c:pt>
                <c:pt idx="76">
                  <c:v>183</c:v>
                </c:pt>
                <c:pt idx="77">
                  <c:v>220</c:v>
                </c:pt>
                <c:pt idx="78">
                  <c:v>180</c:v>
                </c:pt>
                <c:pt idx="79">
                  <c:v>229</c:v>
                </c:pt>
                <c:pt idx="80">
                  <c:v>249</c:v>
                </c:pt>
                <c:pt idx="81">
                  <c:v>196</c:v>
                </c:pt>
                <c:pt idx="82">
                  <c:v>220</c:v>
                </c:pt>
                <c:pt idx="83">
                  <c:v>225</c:v>
                </c:pt>
                <c:pt idx="84">
                  <c:v>184</c:v>
                </c:pt>
                <c:pt idx="85">
                  <c:v>225</c:v>
                </c:pt>
                <c:pt idx="86">
                  <c:v>175</c:v>
                </c:pt>
                <c:pt idx="87">
                  <c:v>96</c:v>
                </c:pt>
                <c:pt idx="88">
                  <c:v>163</c:v>
                </c:pt>
                <c:pt idx="89">
                  <c:v>174</c:v>
                </c:pt>
                <c:pt idx="90">
                  <c:v>166</c:v>
                </c:pt>
                <c:pt idx="91">
                  <c:v>226</c:v>
                </c:pt>
                <c:pt idx="92">
                  <c:v>165</c:v>
                </c:pt>
                <c:pt idx="93">
                  <c:v>223</c:v>
                </c:pt>
                <c:pt idx="94">
                  <c:v>140</c:v>
                </c:pt>
                <c:pt idx="95">
                  <c:v>187</c:v>
                </c:pt>
                <c:pt idx="96">
                  <c:v>159</c:v>
                </c:pt>
                <c:pt idx="97">
                  <c:v>193</c:v>
                </c:pt>
                <c:pt idx="98">
                  <c:v>112</c:v>
                </c:pt>
                <c:pt idx="99">
                  <c:v>181</c:v>
                </c:pt>
                <c:pt idx="100">
                  <c:v>162</c:v>
                </c:pt>
                <c:pt idx="101">
                  <c:v>164</c:v>
                </c:pt>
                <c:pt idx="102">
                  <c:v>262</c:v>
                </c:pt>
                <c:pt idx="103">
                  <c:v>153</c:v>
                </c:pt>
                <c:pt idx="104">
                  <c:v>145</c:v>
                </c:pt>
                <c:pt idx="105">
                  <c:v>211</c:v>
                </c:pt>
                <c:pt idx="106">
                  <c:v>232</c:v>
                </c:pt>
                <c:pt idx="107">
                  <c:v>201</c:v>
                </c:pt>
                <c:pt idx="108">
                  <c:v>199</c:v>
                </c:pt>
                <c:pt idx="109">
                  <c:v>190</c:v>
                </c:pt>
                <c:pt idx="110">
                  <c:v>199</c:v>
                </c:pt>
                <c:pt idx="111">
                  <c:v>184</c:v>
                </c:pt>
                <c:pt idx="112">
                  <c:v>229</c:v>
                </c:pt>
                <c:pt idx="113">
                  <c:v>212</c:v>
                </c:pt>
                <c:pt idx="114">
                  <c:v>81</c:v>
                </c:pt>
                <c:pt idx="115">
                  <c:v>137</c:v>
                </c:pt>
                <c:pt idx="116">
                  <c:v>133</c:v>
                </c:pt>
                <c:pt idx="117">
                  <c:v>144</c:v>
                </c:pt>
                <c:pt idx="118">
                  <c:v>219</c:v>
                </c:pt>
                <c:pt idx="119">
                  <c:v>117</c:v>
                </c:pt>
                <c:pt idx="120">
                  <c:v>203</c:v>
                </c:pt>
                <c:pt idx="121">
                  <c:v>167</c:v>
                </c:pt>
                <c:pt idx="122">
                  <c:v>125</c:v>
                </c:pt>
                <c:pt idx="123">
                  <c:v>197</c:v>
                </c:pt>
                <c:pt idx="124">
                  <c:v>138</c:v>
                </c:pt>
                <c:pt idx="125">
                  <c:v>136</c:v>
                </c:pt>
                <c:pt idx="126">
                  <c:v>223</c:v>
                </c:pt>
                <c:pt idx="127">
                  <c:v>213</c:v>
                </c:pt>
                <c:pt idx="128">
                  <c:v>249</c:v>
                </c:pt>
                <c:pt idx="129">
                  <c:v>129</c:v>
                </c:pt>
                <c:pt idx="130">
                  <c:v>157</c:v>
                </c:pt>
                <c:pt idx="131">
                  <c:v>181</c:v>
                </c:pt>
                <c:pt idx="132">
                  <c:v>180</c:v>
                </c:pt>
                <c:pt idx="133">
                  <c:v>202</c:v>
                </c:pt>
                <c:pt idx="134">
                  <c:v>135</c:v>
                </c:pt>
                <c:pt idx="135">
                  <c:v>188</c:v>
                </c:pt>
                <c:pt idx="136">
                  <c:v>171</c:v>
                </c:pt>
                <c:pt idx="137">
                  <c:v>179</c:v>
                </c:pt>
                <c:pt idx="138">
                  <c:v>196</c:v>
                </c:pt>
                <c:pt idx="139">
                  <c:v>282</c:v>
                </c:pt>
                <c:pt idx="140">
                  <c:v>256</c:v>
                </c:pt>
                <c:pt idx="141">
                  <c:v>177</c:v>
                </c:pt>
                <c:pt idx="142">
                  <c:v>199</c:v>
                </c:pt>
                <c:pt idx="143">
                  <c:v>138</c:v>
                </c:pt>
                <c:pt idx="144">
                  <c:v>167</c:v>
                </c:pt>
              </c:numCache>
            </c:numRef>
          </c:xVal>
          <c:yVal>
            <c:numRef>
              <c:f>Tarkistusdata!$I$3:$I$147</c:f>
              <c:numCache>
                <c:ptCount val="145"/>
                <c:pt idx="0">
                  <c:v>10</c:v>
                </c:pt>
                <c:pt idx="1">
                  <c:v>12.9</c:v>
                </c:pt>
                <c:pt idx="2">
                  <c:v>13.5</c:v>
                </c:pt>
                <c:pt idx="3">
                  <c:v>16.7</c:v>
                </c:pt>
                <c:pt idx="4">
                  <c:v>18.4</c:v>
                </c:pt>
                <c:pt idx="5">
                  <c:v>18.7</c:v>
                </c:pt>
                <c:pt idx="6">
                  <c:v>13.2</c:v>
                </c:pt>
                <c:pt idx="7">
                  <c:v>16.3</c:v>
                </c:pt>
                <c:pt idx="8">
                  <c:v>16</c:v>
                </c:pt>
                <c:pt idx="9">
                  <c:v>17.6</c:v>
                </c:pt>
                <c:pt idx="10">
                  <c:v>15.8</c:v>
                </c:pt>
                <c:pt idx="11">
                  <c:v>13.7</c:v>
                </c:pt>
                <c:pt idx="12">
                  <c:v>16</c:v>
                </c:pt>
                <c:pt idx="13">
                  <c:v>17.5</c:v>
                </c:pt>
                <c:pt idx="14">
                  <c:v>18</c:v>
                </c:pt>
                <c:pt idx="15">
                  <c:v>17.1</c:v>
                </c:pt>
                <c:pt idx="16">
                  <c:v>14.7</c:v>
                </c:pt>
                <c:pt idx="17">
                  <c:v>17.2</c:v>
                </c:pt>
                <c:pt idx="18">
                  <c:v>17.8</c:v>
                </c:pt>
                <c:pt idx="19">
                  <c:v>16.1</c:v>
                </c:pt>
                <c:pt idx="20">
                  <c:v>14.3</c:v>
                </c:pt>
                <c:pt idx="21">
                  <c:v>16.4</c:v>
                </c:pt>
                <c:pt idx="22">
                  <c:v>18.1</c:v>
                </c:pt>
                <c:pt idx="23">
                  <c:v>17.2</c:v>
                </c:pt>
                <c:pt idx="24">
                  <c:v>14.8</c:v>
                </c:pt>
                <c:pt idx="25">
                  <c:v>15.8</c:v>
                </c:pt>
                <c:pt idx="26">
                  <c:v>14.7</c:v>
                </c:pt>
                <c:pt idx="27">
                  <c:v>16.3</c:v>
                </c:pt>
                <c:pt idx="28">
                  <c:v>15.2</c:v>
                </c:pt>
                <c:pt idx="29">
                  <c:v>14.8</c:v>
                </c:pt>
                <c:pt idx="30">
                  <c:v>18.8</c:v>
                </c:pt>
                <c:pt idx="31">
                  <c:v>15.4</c:v>
                </c:pt>
                <c:pt idx="32">
                  <c:v>16.8</c:v>
                </c:pt>
                <c:pt idx="33">
                  <c:v>15.7</c:v>
                </c:pt>
                <c:pt idx="34">
                  <c:v>16.6</c:v>
                </c:pt>
                <c:pt idx="35">
                  <c:v>15.3</c:v>
                </c:pt>
                <c:pt idx="37">
                  <c:v>17.7</c:v>
                </c:pt>
                <c:pt idx="38">
                  <c:v>16.1</c:v>
                </c:pt>
                <c:pt idx="39">
                  <c:v>16.5</c:v>
                </c:pt>
                <c:pt idx="40">
                  <c:v>19</c:v>
                </c:pt>
                <c:pt idx="41">
                  <c:v>17.8</c:v>
                </c:pt>
                <c:pt idx="42">
                  <c:v>18.4</c:v>
                </c:pt>
                <c:pt idx="43">
                  <c:v>19.7</c:v>
                </c:pt>
                <c:pt idx="44">
                  <c:v>18.2</c:v>
                </c:pt>
                <c:pt idx="45">
                  <c:v>19.7</c:v>
                </c:pt>
                <c:pt idx="46">
                  <c:v>19.8</c:v>
                </c:pt>
                <c:pt idx="47">
                  <c:v>18.8</c:v>
                </c:pt>
                <c:pt idx="48">
                  <c:v>18.3</c:v>
                </c:pt>
                <c:pt idx="49">
                  <c:v>16.6</c:v>
                </c:pt>
                <c:pt idx="50">
                  <c:v>18.1</c:v>
                </c:pt>
                <c:pt idx="51">
                  <c:v>16.1</c:v>
                </c:pt>
                <c:pt idx="52">
                  <c:v>13.8</c:v>
                </c:pt>
                <c:pt idx="53">
                  <c:v>16.3</c:v>
                </c:pt>
                <c:pt idx="54">
                  <c:v>18.1</c:v>
                </c:pt>
                <c:pt idx="55">
                  <c:v>16.3</c:v>
                </c:pt>
                <c:pt idx="56">
                  <c:v>15.4</c:v>
                </c:pt>
                <c:pt idx="57">
                  <c:v>14</c:v>
                </c:pt>
                <c:pt idx="58">
                  <c:v>17.8</c:v>
                </c:pt>
                <c:pt idx="59">
                  <c:v>17.9</c:v>
                </c:pt>
                <c:pt idx="60">
                  <c:v>16.8</c:v>
                </c:pt>
                <c:pt idx="61">
                  <c:v>17</c:v>
                </c:pt>
                <c:pt idx="62">
                  <c:v>14.7</c:v>
                </c:pt>
                <c:pt idx="63">
                  <c:v>16.7</c:v>
                </c:pt>
                <c:pt idx="64">
                  <c:v>17.2</c:v>
                </c:pt>
                <c:pt idx="65">
                  <c:v>16.3</c:v>
                </c:pt>
                <c:pt idx="66">
                  <c:v>16.2</c:v>
                </c:pt>
                <c:pt idx="67">
                  <c:v>14.8</c:v>
                </c:pt>
                <c:pt idx="68">
                  <c:v>15.3</c:v>
                </c:pt>
                <c:pt idx="69">
                  <c:v>14.5</c:v>
                </c:pt>
                <c:pt idx="70">
                  <c:v>13.8</c:v>
                </c:pt>
                <c:pt idx="71">
                  <c:v>17.3</c:v>
                </c:pt>
                <c:pt idx="72">
                  <c:v>17.7</c:v>
                </c:pt>
                <c:pt idx="73">
                  <c:v>16.4</c:v>
                </c:pt>
                <c:pt idx="74">
                  <c:v>15.8</c:v>
                </c:pt>
                <c:pt idx="75">
                  <c:v>16.7</c:v>
                </c:pt>
                <c:pt idx="76">
                  <c:v>15.2</c:v>
                </c:pt>
                <c:pt idx="77">
                  <c:v>15</c:v>
                </c:pt>
                <c:pt idx="78">
                  <c:v>16.8</c:v>
                </c:pt>
                <c:pt idx="79">
                  <c:v>17.7</c:v>
                </c:pt>
                <c:pt idx="80">
                  <c:v>17.1</c:v>
                </c:pt>
                <c:pt idx="81">
                  <c:v>16</c:v>
                </c:pt>
                <c:pt idx="82">
                  <c:v>15.1</c:v>
                </c:pt>
                <c:pt idx="83">
                  <c:v>16.2</c:v>
                </c:pt>
                <c:pt idx="84">
                  <c:v>15.2</c:v>
                </c:pt>
                <c:pt idx="85">
                  <c:v>16.5</c:v>
                </c:pt>
                <c:pt idx="86">
                  <c:v>15.3</c:v>
                </c:pt>
                <c:pt idx="87">
                  <c:v>10</c:v>
                </c:pt>
                <c:pt idx="88">
                  <c:v>15.5</c:v>
                </c:pt>
                <c:pt idx="89">
                  <c:v>15.6</c:v>
                </c:pt>
                <c:pt idx="90">
                  <c:v>14.6</c:v>
                </c:pt>
                <c:pt idx="91">
                  <c:v>16.4</c:v>
                </c:pt>
                <c:pt idx="92">
                  <c:v>15</c:v>
                </c:pt>
                <c:pt idx="93">
                  <c:v>15.8</c:v>
                </c:pt>
                <c:pt idx="94">
                  <c:v>13</c:v>
                </c:pt>
                <c:pt idx="95">
                  <c:v>14.4</c:v>
                </c:pt>
                <c:pt idx="96">
                  <c:v>13.2</c:v>
                </c:pt>
                <c:pt idx="97">
                  <c:v>14.3</c:v>
                </c:pt>
                <c:pt idx="98">
                  <c:v>11</c:v>
                </c:pt>
                <c:pt idx="99">
                  <c:v>14.4</c:v>
                </c:pt>
                <c:pt idx="100">
                  <c:v>14.5</c:v>
                </c:pt>
                <c:pt idx="101">
                  <c:v>15.1</c:v>
                </c:pt>
                <c:pt idx="102">
                  <c:v>16.8</c:v>
                </c:pt>
                <c:pt idx="103">
                  <c:v>14.3</c:v>
                </c:pt>
                <c:pt idx="104">
                  <c:v>14.1</c:v>
                </c:pt>
                <c:pt idx="105">
                  <c:v>15.9</c:v>
                </c:pt>
                <c:pt idx="106">
                  <c:v>16.2</c:v>
                </c:pt>
                <c:pt idx="107">
                  <c:v>15</c:v>
                </c:pt>
                <c:pt idx="108">
                  <c:v>15.1</c:v>
                </c:pt>
                <c:pt idx="109">
                  <c:v>15.8</c:v>
                </c:pt>
                <c:pt idx="110">
                  <c:v>15.7</c:v>
                </c:pt>
                <c:pt idx="111">
                  <c:v>15.1</c:v>
                </c:pt>
                <c:pt idx="112">
                  <c:v>16.1</c:v>
                </c:pt>
                <c:pt idx="113">
                  <c:v>15.4</c:v>
                </c:pt>
                <c:pt idx="114">
                  <c:v>10</c:v>
                </c:pt>
                <c:pt idx="115">
                  <c:v>12.9</c:v>
                </c:pt>
                <c:pt idx="116">
                  <c:v>12</c:v>
                </c:pt>
                <c:pt idx="117">
                  <c:v>13.2</c:v>
                </c:pt>
                <c:pt idx="118">
                  <c:v>16.5</c:v>
                </c:pt>
                <c:pt idx="119">
                  <c:v>11.5</c:v>
                </c:pt>
                <c:pt idx="120">
                  <c:v>13.3</c:v>
                </c:pt>
                <c:pt idx="121">
                  <c:v>14.8</c:v>
                </c:pt>
                <c:pt idx="122">
                  <c:v>12.3</c:v>
                </c:pt>
                <c:pt idx="123">
                  <c:v>14.7</c:v>
                </c:pt>
                <c:pt idx="124">
                  <c:v>13</c:v>
                </c:pt>
                <c:pt idx="125">
                  <c:v>11.3</c:v>
                </c:pt>
                <c:pt idx="126">
                  <c:v>15.2</c:v>
                </c:pt>
                <c:pt idx="127">
                  <c:v>15.2</c:v>
                </c:pt>
                <c:pt idx="128">
                  <c:v>16.3</c:v>
                </c:pt>
                <c:pt idx="129">
                  <c:v>12.8</c:v>
                </c:pt>
                <c:pt idx="130">
                  <c:v>14.5</c:v>
                </c:pt>
                <c:pt idx="131">
                  <c:v>16.1</c:v>
                </c:pt>
                <c:pt idx="132">
                  <c:v>14.2</c:v>
                </c:pt>
                <c:pt idx="133">
                  <c:v>14.2</c:v>
                </c:pt>
                <c:pt idx="134">
                  <c:v>13.8</c:v>
                </c:pt>
                <c:pt idx="135">
                  <c:v>16.4</c:v>
                </c:pt>
                <c:pt idx="136">
                  <c:v>15.3</c:v>
                </c:pt>
                <c:pt idx="137">
                  <c:v>14.2</c:v>
                </c:pt>
                <c:pt idx="138">
                  <c:v>16.2</c:v>
                </c:pt>
                <c:pt idx="139">
                  <c:v>19.1</c:v>
                </c:pt>
                <c:pt idx="140">
                  <c:v>17.9</c:v>
                </c:pt>
                <c:pt idx="141">
                  <c:v>15.3</c:v>
                </c:pt>
                <c:pt idx="142">
                  <c:v>15.2</c:v>
                </c:pt>
                <c:pt idx="143">
                  <c:v>14.4</c:v>
                </c:pt>
                <c:pt idx="144">
                  <c:v>16.3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Tarkistusdata!$O$3:$O$101</c:f>
              <c:numCache>
                <c:ptCount val="99"/>
                <c:pt idx="0">
                  <c:v>254</c:v>
                </c:pt>
                <c:pt idx="1">
                  <c:v>179</c:v>
                </c:pt>
                <c:pt idx="2">
                  <c:v>71</c:v>
                </c:pt>
                <c:pt idx="3">
                  <c:v>64</c:v>
                </c:pt>
                <c:pt idx="4">
                  <c:v>47</c:v>
                </c:pt>
                <c:pt idx="5">
                  <c:v>50</c:v>
                </c:pt>
                <c:pt idx="6">
                  <c:v>60</c:v>
                </c:pt>
                <c:pt idx="7">
                  <c:v>89</c:v>
                </c:pt>
                <c:pt idx="8">
                  <c:v>57</c:v>
                </c:pt>
                <c:pt idx="9">
                  <c:v>54</c:v>
                </c:pt>
                <c:pt idx="10">
                  <c:v>100</c:v>
                </c:pt>
                <c:pt idx="11">
                  <c:v>54</c:v>
                </c:pt>
                <c:pt idx="12">
                  <c:v>51</c:v>
                </c:pt>
                <c:pt idx="13">
                  <c:v>67</c:v>
                </c:pt>
                <c:pt idx="14">
                  <c:v>111</c:v>
                </c:pt>
                <c:pt idx="15">
                  <c:v>154</c:v>
                </c:pt>
                <c:pt idx="16">
                  <c:v>176</c:v>
                </c:pt>
                <c:pt idx="17">
                  <c:v>184</c:v>
                </c:pt>
                <c:pt idx="18">
                  <c:v>216</c:v>
                </c:pt>
                <c:pt idx="19">
                  <c:v>47</c:v>
                </c:pt>
                <c:pt idx="20">
                  <c:v>135</c:v>
                </c:pt>
                <c:pt idx="21">
                  <c:v>188</c:v>
                </c:pt>
                <c:pt idx="22">
                  <c:v>58</c:v>
                </c:pt>
                <c:pt idx="23">
                  <c:v>47</c:v>
                </c:pt>
                <c:pt idx="24">
                  <c:v>62</c:v>
                </c:pt>
                <c:pt idx="25">
                  <c:v>56</c:v>
                </c:pt>
                <c:pt idx="26">
                  <c:v>105</c:v>
                </c:pt>
                <c:pt idx="27">
                  <c:v>58</c:v>
                </c:pt>
                <c:pt idx="28">
                  <c:v>55</c:v>
                </c:pt>
                <c:pt idx="29">
                  <c:v>44</c:v>
                </c:pt>
                <c:pt idx="30">
                  <c:v>205</c:v>
                </c:pt>
                <c:pt idx="31">
                  <c:v>66</c:v>
                </c:pt>
                <c:pt idx="32">
                  <c:v>70</c:v>
                </c:pt>
                <c:pt idx="33">
                  <c:v>70</c:v>
                </c:pt>
                <c:pt idx="34">
                  <c:v>53</c:v>
                </c:pt>
                <c:pt idx="35">
                  <c:v>52</c:v>
                </c:pt>
                <c:pt idx="36">
                  <c:v>46</c:v>
                </c:pt>
                <c:pt idx="37">
                  <c:v>45</c:v>
                </c:pt>
                <c:pt idx="38">
                  <c:v>60</c:v>
                </c:pt>
                <c:pt idx="39">
                  <c:v>117</c:v>
                </c:pt>
                <c:pt idx="40">
                  <c:v>117</c:v>
                </c:pt>
                <c:pt idx="41">
                  <c:v>36</c:v>
                </c:pt>
                <c:pt idx="42">
                  <c:v>143</c:v>
                </c:pt>
                <c:pt idx="43">
                  <c:v>54</c:v>
                </c:pt>
                <c:pt idx="44">
                  <c:v>141</c:v>
                </c:pt>
                <c:pt idx="45">
                  <c:v>152</c:v>
                </c:pt>
                <c:pt idx="46">
                  <c:v>60</c:v>
                </c:pt>
                <c:pt idx="47">
                  <c:v>101</c:v>
                </c:pt>
                <c:pt idx="48">
                  <c:v>52</c:v>
                </c:pt>
                <c:pt idx="49">
                  <c:v>63</c:v>
                </c:pt>
                <c:pt idx="50">
                  <c:v>53</c:v>
                </c:pt>
                <c:pt idx="51">
                  <c:v>54</c:v>
                </c:pt>
                <c:pt idx="52">
                  <c:v>52</c:v>
                </c:pt>
                <c:pt idx="53">
                  <c:v>74</c:v>
                </c:pt>
                <c:pt idx="54">
                  <c:v>53</c:v>
                </c:pt>
                <c:pt idx="55">
                  <c:v>103</c:v>
                </c:pt>
                <c:pt idx="56">
                  <c:v>190</c:v>
                </c:pt>
                <c:pt idx="57">
                  <c:v>75</c:v>
                </c:pt>
                <c:pt idx="58">
                  <c:v>47</c:v>
                </c:pt>
                <c:pt idx="59">
                  <c:v>67</c:v>
                </c:pt>
                <c:pt idx="60">
                  <c:v>40</c:v>
                </c:pt>
                <c:pt idx="61">
                  <c:v>49</c:v>
                </c:pt>
                <c:pt idx="62">
                  <c:v>64</c:v>
                </c:pt>
                <c:pt idx="63">
                  <c:v>122</c:v>
                </c:pt>
                <c:pt idx="64">
                  <c:v>94</c:v>
                </c:pt>
                <c:pt idx="65">
                  <c:v>75</c:v>
                </c:pt>
                <c:pt idx="66">
                  <c:v>97</c:v>
                </c:pt>
                <c:pt idx="67">
                  <c:v>56</c:v>
                </c:pt>
                <c:pt idx="68">
                  <c:v>50</c:v>
                </c:pt>
                <c:pt idx="69">
                  <c:v>60</c:v>
                </c:pt>
                <c:pt idx="70">
                  <c:v>48</c:v>
                </c:pt>
                <c:pt idx="71">
                  <c:v>57</c:v>
                </c:pt>
                <c:pt idx="72">
                  <c:v>53</c:v>
                </c:pt>
                <c:pt idx="73">
                  <c:v>56</c:v>
                </c:pt>
                <c:pt idx="74">
                  <c:v>54</c:v>
                </c:pt>
                <c:pt idx="75">
                  <c:v>64</c:v>
                </c:pt>
                <c:pt idx="76">
                  <c:v>161</c:v>
                </c:pt>
                <c:pt idx="77">
                  <c:v>43</c:v>
                </c:pt>
                <c:pt idx="78">
                  <c:v>45</c:v>
                </c:pt>
                <c:pt idx="79">
                  <c:v>52</c:v>
                </c:pt>
                <c:pt idx="80">
                  <c:v>152</c:v>
                </c:pt>
                <c:pt idx="81">
                  <c:v>70</c:v>
                </c:pt>
                <c:pt idx="82">
                  <c:v>44</c:v>
                </c:pt>
                <c:pt idx="83">
                  <c:v>139</c:v>
                </c:pt>
                <c:pt idx="84">
                  <c:v>84</c:v>
                </c:pt>
                <c:pt idx="85">
                  <c:v>40</c:v>
                </c:pt>
                <c:pt idx="86">
                  <c:v>43</c:v>
                </c:pt>
                <c:pt idx="87">
                  <c:v>70</c:v>
                </c:pt>
                <c:pt idx="88">
                  <c:v>93</c:v>
                </c:pt>
                <c:pt idx="89">
                  <c:v>102</c:v>
                </c:pt>
                <c:pt idx="90">
                  <c:v>50</c:v>
                </c:pt>
                <c:pt idx="91">
                  <c:v>44</c:v>
                </c:pt>
                <c:pt idx="92">
                  <c:v>52</c:v>
                </c:pt>
                <c:pt idx="93">
                  <c:v>54</c:v>
                </c:pt>
                <c:pt idx="94">
                  <c:v>52</c:v>
                </c:pt>
                <c:pt idx="95">
                  <c:v>55</c:v>
                </c:pt>
                <c:pt idx="96">
                  <c:v>57</c:v>
                </c:pt>
                <c:pt idx="97">
                  <c:v>38</c:v>
                </c:pt>
                <c:pt idx="98">
                  <c:v>53</c:v>
                </c:pt>
              </c:numCache>
            </c:numRef>
          </c:xVal>
          <c:yVal>
            <c:numRef>
              <c:f>Tarkistusdata!$V$3:$V$100</c:f>
              <c:numCache>
                <c:ptCount val="98"/>
                <c:pt idx="0">
                  <c:v>17.7</c:v>
                </c:pt>
                <c:pt idx="1">
                  <c:v>12.8</c:v>
                </c:pt>
                <c:pt idx="2">
                  <c:v>5.3</c:v>
                </c:pt>
                <c:pt idx="3">
                  <c:v>5.5</c:v>
                </c:pt>
                <c:pt idx="4">
                  <c:v>4.2</c:v>
                </c:pt>
                <c:pt idx="5">
                  <c:v>3.5</c:v>
                </c:pt>
                <c:pt idx="6">
                  <c:v>4.8</c:v>
                </c:pt>
                <c:pt idx="7">
                  <c:v>7.1</c:v>
                </c:pt>
                <c:pt idx="8">
                  <c:v>4.1</c:v>
                </c:pt>
                <c:pt idx="9">
                  <c:v>3.9</c:v>
                </c:pt>
                <c:pt idx="10">
                  <c:v>8.2</c:v>
                </c:pt>
                <c:pt idx="11">
                  <c:v>4.4</c:v>
                </c:pt>
                <c:pt idx="12">
                  <c:v>5.7</c:v>
                </c:pt>
                <c:pt idx="13">
                  <c:v>5.3</c:v>
                </c:pt>
                <c:pt idx="14">
                  <c:v>11.2</c:v>
                </c:pt>
                <c:pt idx="15">
                  <c:v>16.7</c:v>
                </c:pt>
                <c:pt idx="16">
                  <c:v>17.2</c:v>
                </c:pt>
                <c:pt idx="17">
                  <c:v>16.7</c:v>
                </c:pt>
                <c:pt idx="18">
                  <c:v>21</c:v>
                </c:pt>
                <c:pt idx="19">
                  <c:v>4.2</c:v>
                </c:pt>
                <c:pt idx="20">
                  <c:v>12.2</c:v>
                </c:pt>
                <c:pt idx="21">
                  <c:v>17.7</c:v>
                </c:pt>
                <c:pt idx="22">
                  <c:v>4.1</c:v>
                </c:pt>
                <c:pt idx="23">
                  <c:v>4.3</c:v>
                </c:pt>
                <c:pt idx="24">
                  <c:v>5</c:v>
                </c:pt>
                <c:pt idx="25">
                  <c:v>4.7</c:v>
                </c:pt>
                <c:pt idx="26">
                  <c:v>8.9</c:v>
                </c:pt>
                <c:pt idx="27">
                  <c:v>4.6</c:v>
                </c:pt>
                <c:pt idx="28">
                  <c:v>5.2</c:v>
                </c:pt>
                <c:pt idx="29">
                  <c:v>3.6</c:v>
                </c:pt>
                <c:pt idx="30">
                  <c:v>15.4</c:v>
                </c:pt>
                <c:pt idx="31">
                  <c:v>5.5</c:v>
                </c:pt>
                <c:pt idx="32">
                  <c:v>6</c:v>
                </c:pt>
                <c:pt idx="33">
                  <c:v>5.8</c:v>
                </c:pt>
                <c:pt idx="34">
                  <c:v>5.8</c:v>
                </c:pt>
                <c:pt idx="35">
                  <c:v>4.3</c:v>
                </c:pt>
                <c:pt idx="36">
                  <c:v>4.7</c:v>
                </c:pt>
                <c:pt idx="37">
                  <c:v>4</c:v>
                </c:pt>
                <c:pt idx="38">
                  <c:v>4.8</c:v>
                </c:pt>
                <c:pt idx="39">
                  <c:v>11</c:v>
                </c:pt>
                <c:pt idx="40">
                  <c:v>10.3</c:v>
                </c:pt>
                <c:pt idx="41">
                  <c:v>3.1</c:v>
                </c:pt>
                <c:pt idx="42">
                  <c:v>14.3</c:v>
                </c:pt>
                <c:pt idx="43">
                  <c:v>6.7</c:v>
                </c:pt>
                <c:pt idx="44">
                  <c:v>13.3</c:v>
                </c:pt>
                <c:pt idx="45">
                  <c:v>13.3</c:v>
                </c:pt>
                <c:pt idx="46">
                  <c:v>5.2</c:v>
                </c:pt>
                <c:pt idx="47">
                  <c:v>9.2</c:v>
                </c:pt>
                <c:pt idx="48">
                  <c:v>5.6</c:v>
                </c:pt>
                <c:pt idx="49">
                  <c:v>6.2</c:v>
                </c:pt>
                <c:pt idx="50">
                  <c:v>5</c:v>
                </c:pt>
                <c:pt idx="51">
                  <c:v>4.6</c:v>
                </c:pt>
                <c:pt idx="52">
                  <c:v>3.4</c:v>
                </c:pt>
                <c:pt idx="53">
                  <c:v>5.5</c:v>
                </c:pt>
                <c:pt idx="54">
                  <c:v>4.1</c:v>
                </c:pt>
                <c:pt idx="55">
                  <c:v>8.8</c:v>
                </c:pt>
                <c:pt idx="56">
                  <c:v>15</c:v>
                </c:pt>
                <c:pt idx="57">
                  <c:v>6.9</c:v>
                </c:pt>
                <c:pt idx="58">
                  <c:v>4.4</c:v>
                </c:pt>
                <c:pt idx="59">
                  <c:v>5</c:v>
                </c:pt>
                <c:pt idx="60">
                  <c:v>3.9</c:v>
                </c:pt>
                <c:pt idx="61">
                  <c:v>5</c:v>
                </c:pt>
                <c:pt idx="62">
                  <c:v>5.7</c:v>
                </c:pt>
                <c:pt idx="63">
                  <c:v>12</c:v>
                </c:pt>
                <c:pt idx="64">
                  <c:v>7.9</c:v>
                </c:pt>
                <c:pt idx="65">
                  <c:v>7.1</c:v>
                </c:pt>
                <c:pt idx="66">
                  <c:v>8.9</c:v>
                </c:pt>
                <c:pt idx="67">
                  <c:v>5.4</c:v>
                </c:pt>
                <c:pt idx="68">
                  <c:v>5.1</c:v>
                </c:pt>
                <c:pt idx="69">
                  <c:v>4.7</c:v>
                </c:pt>
                <c:pt idx="70">
                  <c:v>5.1</c:v>
                </c:pt>
                <c:pt idx="71">
                  <c:v>5.8</c:v>
                </c:pt>
                <c:pt idx="72">
                  <c:v>4.3</c:v>
                </c:pt>
                <c:pt idx="73">
                  <c:v>3.7</c:v>
                </c:pt>
                <c:pt idx="74">
                  <c:v>4.4</c:v>
                </c:pt>
                <c:pt idx="75">
                  <c:v>6</c:v>
                </c:pt>
                <c:pt idx="76">
                  <c:v>12.9</c:v>
                </c:pt>
                <c:pt idx="77">
                  <c:v>4.5</c:v>
                </c:pt>
                <c:pt idx="78">
                  <c:v>5.2</c:v>
                </c:pt>
                <c:pt idx="79">
                  <c:v>5.3</c:v>
                </c:pt>
                <c:pt idx="80">
                  <c:v>13.2</c:v>
                </c:pt>
                <c:pt idx="81">
                  <c:v>5.7</c:v>
                </c:pt>
                <c:pt idx="82">
                  <c:v>3.5</c:v>
                </c:pt>
                <c:pt idx="83">
                  <c:v>12.6</c:v>
                </c:pt>
                <c:pt idx="84">
                  <c:v>8.1</c:v>
                </c:pt>
                <c:pt idx="85">
                  <c:v>4.1</c:v>
                </c:pt>
                <c:pt idx="86">
                  <c:v>4.1</c:v>
                </c:pt>
                <c:pt idx="87">
                  <c:v>5.8</c:v>
                </c:pt>
                <c:pt idx="88">
                  <c:v>8.3</c:v>
                </c:pt>
                <c:pt idx="89">
                  <c:v>7.1</c:v>
                </c:pt>
                <c:pt idx="90">
                  <c:v>4.3</c:v>
                </c:pt>
                <c:pt idx="91">
                  <c:v>4.2</c:v>
                </c:pt>
                <c:pt idx="92">
                  <c:v>5.4</c:v>
                </c:pt>
                <c:pt idx="93">
                  <c:v>4.2</c:v>
                </c:pt>
                <c:pt idx="94">
                  <c:v>5.1</c:v>
                </c:pt>
                <c:pt idx="95">
                  <c:v>4.7</c:v>
                </c:pt>
                <c:pt idx="96">
                  <c:v>4.9</c:v>
                </c:pt>
                <c:pt idx="97">
                  <c:v>3.4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Tarkistusdata!$AB$3:$AB$57</c:f>
              <c:numCache>
                <c:ptCount val="55"/>
                <c:pt idx="0">
                  <c:v>135</c:v>
                </c:pt>
                <c:pt idx="1">
                  <c:v>155</c:v>
                </c:pt>
                <c:pt idx="2">
                  <c:v>141</c:v>
                </c:pt>
                <c:pt idx="3">
                  <c:v>40</c:v>
                </c:pt>
                <c:pt idx="4">
                  <c:v>207</c:v>
                </c:pt>
                <c:pt idx="5">
                  <c:v>40</c:v>
                </c:pt>
                <c:pt idx="6">
                  <c:v>41</c:v>
                </c:pt>
                <c:pt idx="7">
                  <c:v>33</c:v>
                </c:pt>
                <c:pt idx="8">
                  <c:v>34</c:v>
                </c:pt>
                <c:pt idx="9">
                  <c:v>39</c:v>
                </c:pt>
                <c:pt idx="10">
                  <c:v>142</c:v>
                </c:pt>
                <c:pt idx="11">
                  <c:v>168</c:v>
                </c:pt>
                <c:pt idx="12">
                  <c:v>127</c:v>
                </c:pt>
                <c:pt idx="13">
                  <c:v>166</c:v>
                </c:pt>
                <c:pt idx="14">
                  <c:v>37</c:v>
                </c:pt>
                <c:pt idx="15">
                  <c:v>70</c:v>
                </c:pt>
                <c:pt idx="16">
                  <c:v>123</c:v>
                </c:pt>
                <c:pt idx="17">
                  <c:v>55</c:v>
                </c:pt>
                <c:pt idx="18">
                  <c:v>42</c:v>
                </c:pt>
                <c:pt idx="19">
                  <c:v>40</c:v>
                </c:pt>
                <c:pt idx="20">
                  <c:v>37</c:v>
                </c:pt>
                <c:pt idx="21">
                  <c:v>37</c:v>
                </c:pt>
                <c:pt idx="22">
                  <c:v>32</c:v>
                </c:pt>
                <c:pt idx="23">
                  <c:v>49</c:v>
                </c:pt>
                <c:pt idx="24">
                  <c:v>49</c:v>
                </c:pt>
                <c:pt idx="25">
                  <c:v>33</c:v>
                </c:pt>
                <c:pt idx="26">
                  <c:v>36</c:v>
                </c:pt>
                <c:pt idx="27">
                  <c:v>46</c:v>
                </c:pt>
                <c:pt idx="28">
                  <c:v>38</c:v>
                </c:pt>
                <c:pt idx="29">
                  <c:v>37</c:v>
                </c:pt>
                <c:pt idx="30">
                  <c:v>46</c:v>
                </c:pt>
                <c:pt idx="31">
                  <c:v>40</c:v>
                </c:pt>
                <c:pt idx="32">
                  <c:v>110</c:v>
                </c:pt>
                <c:pt idx="33">
                  <c:v>33</c:v>
                </c:pt>
                <c:pt idx="34">
                  <c:v>33</c:v>
                </c:pt>
                <c:pt idx="35">
                  <c:v>40</c:v>
                </c:pt>
                <c:pt idx="36">
                  <c:v>122</c:v>
                </c:pt>
                <c:pt idx="37">
                  <c:v>45</c:v>
                </c:pt>
                <c:pt idx="38">
                  <c:v>182</c:v>
                </c:pt>
                <c:pt idx="39">
                  <c:v>82</c:v>
                </c:pt>
                <c:pt idx="40">
                  <c:v>145</c:v>
                </c:pt>
                <c:pt idx="41">
                  <c:v>44</c:v>
                </c:pt>
                <c:pt idx="42">
                  <c:v>121</c:v>
                </c:pt>
                <c:pt idx="43">
                  <c:v>40</c:v>
                </c:pt>
                <c:pt idx="44">
                  <c:v>55</c:v>
                </c:pt>
                <c:pt idx="45">
                  <c:v>61</c:v>
                </c:pt>
                <c:pt idx="46">
                  <c:v>42</c:v>
                </c:pt>
                <c:pt idx="47">
                  <c:v>88</c:v>
                </c:pt>
                <c:pt idx="48">
                  <c:v>44</c:v>
                </c:pt>
                <c:pt idx="49">
                  <c:v>54</c:v>
                </c:pt>
                <c:pt idx="50">
                  <c:v>43</c:v>
                </c:pt>
                <c:pt idx="51">
                  <c:v>40</c:v>
                </c:pt>
                <c:pt idx="52">
                  <c:v>49</c:v>
                </c:pt>
                <c:pt idx="53">
                  <c:v>44</c:v>
                </c:pt>
                <c:pt idx="54">
                  <c:v>39</c:v>
                </c:pt>
              </c:numCache>
            </c:numRef>
          </c:xVal>
          <c:yVal>
            <c:numRef>
              <c:f>Tarkistusdata!$AI$3:$AI$57</c:f>
              <c:numCache>
                <c:ptCount val="55"/>
                <c:pt idx="0">
                  <c:v>15</c:v>
                </c:pt>
                <c:pt idx="1">
                  <c:v>16.7</c:v>
                </c:pt>
                <c:pt idx="2">
                  <c:v>15.6</c:v>
                </c:pt>
                <c:pt idx="3">
                  <c:v>6.9</c:v>
                </c:pt>
                <c:pt idx="4">
                  <c:v>19.5</c:v>
                </c:pt>
                <c:pt idx="5">
                  <c:v>7.2</c:v>
                </c:pt>
                <c:pt idx="6">
                  <c:v>7.7</c:v>
                </c:pt>
                <c:pt idx="7">
                  <c:v>5.6</c:v>
                </c:pt>
                <c:pt idx="8">
                  <c:v>5.7</c:v>
                </c:pt>
                <c:pt idx="9">
                  <c:v>5.2</c:v>
                </c:pt>
                <c:pt idx="10">
                  <c:v>18.3</c:v>
                </c:pt>
                <c:pt idx="11">
                  <c:v>19.3</c:v>
                </c:pt>
                <c:pt idx="12">
                  <c:v>16.3</c:v>
                </c:pt>
                <c:pt idx="13">
                  <c:v>17.6</c:v>
                </c:pt>
                <c:pt idx="14">
                  <c:v>6.9</c:v>
                </c:pt>
                <c:pt idx="15">
                  <c:v>10.2</c:v>
                </c:pt>
                <c:pt idx="16">
                  <c:v>14.4</c:v>
                </c:pt>
                <c:pt idx="17">
                  <c:v>7.5</c:v>
                </c:pt>
                <c:pt idx="18">
                  <c:v>6.8</c:v>
                </c:pt>
                <c:pt idx="19">
                  <c:v>6.3</c:v>
                </c:pt>
                <c:pt idx="20">
                  <c:v>7.2</c:v>
                </c:pt>
                <c:pt idx="21">
                  <c:v>6</c:v>
                </c:pt>
                <c:pt idx="22">
                  <c:v>4.3</c:v>
                </c:pt>
                <c:pt idx="23">
                  <c:v>7.5</c:v>
                </c:pt>
                <c:pt idx="24">
                  <c:v>6.8</c:v>
                </c:pt>
                <c:pt idx="25">
                  <c:v>6.7</c:v>
                </c:pt>
                <c:pt idx="26">
                  <c:v>7.3</c:v>
                </c:pt>
                <c:pt idx="27">
                  <c:v>7.2</c:v>
                </c:pt>
                <c:pt idx="28">
                  <c:v>5.3</c:v>
                </c:pt>
                <c:pt idx="29">
                  <c:v>6.2</c:v>
                </c:pt>
                <c:pt idx="30">
                  <c:v>7.7</c:v>
                </c:pt>
                <c:pt idx="31">
                  <c:v>6.3</c:v>
                </c:pt>
                <c:pt idx="32">
                  <c:v>13.4</c:v>
                </c:pt>
                <c:pt idx="33">
                  <c:v>6.2</c:v>
                </c:pt>
                <c:pt idx="34">
                  <c:v>5.6</c:v>
                </c:pt>
                <c:pt idx="35">
                  <c:v>6.7</c:v>
                </c:pt>
                <c:pt idx="36">
                  <c:v>14.5</c:v>
                </c:pt>
                <c:pt idx="37">
                  <c:v>6.4</c:v>
                </c:pt>
                <c:pt idx="38">
                  <c:v>18.2</c:v>
                </c:pt>
                <c:pt idx="39">
                  <c:v>9.8</c:v>
                </c:pt>
                <c:pt idx="40">
                  <c:v>12.6</c:v>
                </c:pt>
                <c:pt idx="41">
                  <c:v>7.1</c:v>
                </c:pt>
                <c:pt idx="42">
                  <c:v>12.1</c:v>
                </c:pt>
                <c:pt idx="43">
                  <c:v>4</c:v>
                </c:pt>
                <c:pt idx="44">
                  <c:v>8.8</c:v>
                </c:pt>
                <c:pt idx="45">
                  <c:v>11.2</c:v>
                </c:pt>
                <c:pt idx="46">
                  <c:v>7.3</c:v>
                </c:pt>
                <c:pt idx="47">
                  <c:v>11</c:v>
                </c:pt>
                <c:pt idx="48">
                  <c:v>7.9</c:v>
                </c:pt>
                <c:pt idx="49">
                  <c:v>10</c:v>
                </c:pt>
                <c:pt idx="50">
                  <c:v>6.6</c:v>
                </c:pt>
                <c:pt idx="51">
                  <c:v>5.3</c:v>
                </c:pt>
                <c:pt idx="52">
                  <c:v>7.7</c:v>
                </c:pt>
                <c:pt idx="53">
                  <c:v>7.5</c:v>
                </c:pt>
                <c:pt idx="54">
                  <c:v>6.7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Tarkistusdata!$AO$3:$AO$17</c:f>
              <c:numCache>
                <c:ptCount val="15"/>
                <c:pt idx="0">
                  <c:v>36</c:v>
                </c:pt>
                <c:pt idx="1">
                  <c:v>56</c:v>
                </c:pt>
                <c:pt idx="2">
                  <c:v>32</c:v>
                </c:pt>
                <c:pt idx="3">
                  <c:v>82</c:v>
                </c:pt>
                <c:pt idx="4">
                  <c:v>142</c:v>
                </c:pt>
                <c:pt idx="5">
                  <c:v>75</c:v>
                </c:pt>
                <c:pt idx="6">
                  <c:v>114</c:v>
                </c:pt>
                <c:pt idx="7">
                  <c:v>40</c:v>
                </c:pt>
                <c:pt idx="8">
                  <c:v>39</c:v>
                </c:pt>
                <c:pt idx="9">
                  <c:v>31</c:v>
                </c:pt>
                <c:pt idx="10">
                  <c:v>52</c:v>
                </c:pt>
                <c:pt idx="11">
                  <c:v>58</c:v>
                </c:pt>
                <c:pt idx="12">
                  <c:v>57</c:v>
                </c:pt>
                <c:pt idx="13">
                  <c:v>51</c:v>
                </c:pt>
                <c:pt idx="14">
                  <c:v>97</c:v>
                </c:pt>
              </c:numCache>
            </c:numRef>
          </c:xVal>
          <c:yVal>
            <c:numRef>
              <c:f>Tarkistusdata!$AV$3:$AV$17</c:f>
              <c:numCache>
                <c:ptCount val="15"/>
                <c:pt idx="0">
                  <c:v>6.6</c:v>
                </c:pt>
                <c:pt idx="1">
                  <c:v>9.8</c:v>
                </c:pt>
                <c:pt idx="2">
                  <c:v>5.5</c:v>
                </c:pt>
                <c:pt idx="3">
                  <c:v>11.2</c:v>
                </c:pt>
                <c:pt idx="4">
                  <c:v>15.1</c:v>
                </c:pt>
                <c:pt idx="5">
                  <c:v>9.4</c:v>
                </c:pt>
                <c:pt idx="6">
                  <c:v>14.4</c:v>
                </c:pt>
                <c:pt idx="7">
                  <c:v>5.8</c:v>
                </c:pt>
                <c:pt idx="8">
                  <c:v>6.3</c:v>
                </c:pt>
                <c:pt idx="9">
                  <c:v>2.6</c:v>
                </c:pt>
                <c:pt idx="10">
                  <c:v>7.1</c:v>
                </c:pt>
                <c:pt idx="11">
                  <c:v>7.7</c:v>
                </c:pt>
                <c:pt idx="12">
                  <c:v>9.3</c:v>
                </c:pt>
                <c:pt idx="13">
                  <c:v>7.6</c:v>
                </c:pt>
                <c:pt idx="14">
                  <c:v>9.9</c:v>
                </c:pt>
              </c:numCache>
            </c:numRef>
          </c:yVal>
          <c:smooth val="0"/>
        </c:ser>
        <c:axId val="59306929"/>
        <c:axId val="64000314"/>
      </c:scatterChart>
      <c:val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00314"/>
        <c:crosses val="autoZero"/>
        <c:crossBetween val="midCat"/>
        <c:dispUnits/>
      </c:valAx>
      <c:valAx>
        <c:axId val="64000314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MÄ6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Tarkistusdata!$I$3:$I$147</c:f>
              <c:numCache>
                <c:ptCount val="145"/>
                <c:pt idx="0">
                  <c:v>10</c:v>
                </c:pt>
                <c:pt idx="1">
                  <c:v>12.9</c:v>
                </c:pt>
                <c:pt idx="2">
                  <c:v>13.5</c:v>
                </c:pt>
                <c:pt idx="3">
                  <c:v>16.7</c:v>
                </c:pt>
                <c:pt idx="4">
                  <c:v>18.4</c:v>
                </c:pt>
                <c:pt idx="5">
                  <c:v>18.7</c:v>
                </c:pt>
                <c:pt idx="6">
                  <c:v>13.2</c:v>
                </c:pt>
                <c:pt idx="7">
                  <c:v>16.3</c:v>
                </c:pt>
                <c:pt idx="8">
                  <c:v>16</c:v>
                </c:pt>
                <c:pt idx="9">
                  <c:v>17.6</c:v>
                </c:pt>
                <c:pt idx="10">
                  <c:v>15.8</c:v>
                </c:pt>
                <c:pt idx="11">
                  <c:v>13.7</c:v>
                </c:pt>
                <c:pt idx="12">
                  <c:v>16</c:v>
                </c:pt>
                <c:pt idx="13">
                  <c:v>17.5</c:v>
                </c:pt>
                <c:pt idx="14">
                  <c:v>18</c:v>
                </c:pt>
                <c:pt idx="15">
                  <c:v>17.1</c:v>
                </c:pt>
                <c:pt idx="16">
                  <c:v>14.7</c:v>
                </c:pt>
                <c:pt idx="17">
                  <c:v>17.2</c:v>
                </c:pt>
                <c:pt idx="18">
                  <c:v>17.8</c:v>
                </c:pt>
                <c:pt idx="19">
                  <c:v>16.1</c:v>
                </c:pt>
                <c:pt idx="20">
                  <c:v>14.3</c:v>
                </c:pt>
                <c:pt idx="21">
                  <c:v>16.4</c:v>
                </c:pt>
                <c:pt idx="22">
                  <c:v>18.1</c:v>
                </c:pt>
                <c:pt idx="23">
                  <c:v>17.2</c:v>
                </c:pt>
                <c:pt idx="24">
                  <c:v>14.8</c:v>
                </c:pt>
                <c:pt idx="25">
                  <c:v>15.8</c:v>
                </c:pt>
                <c:pt idx="26">
                  <c:v>14.7</c:v>
                </c:pt>
                <c:pt idx="27">
                  <c:v>16.3</c:v>
                </c:pt>
                <c:pt idx="28">
                  <c:v>15.2</c:v>
                </c:pt>
                <c:pt idx="29">
                  <c:v>14.8</c:v>
                </c:pt>
                <c:pt idx="30">
                  <c:v>18.8</c:v>
                </c:pt>
                <c:pt idx="31">
                  <c:v>15.4</c:v>
                </c:pt>
                <c:pt idx="32">
                  <c:v>16.8</c:v>
                </c:pt>
                <c:pt idx="33">
                  <c:v>15.7</c:v>
                </c:pt>
                <c:pt idx="34">
                  <c:v>16.6</c:v>
                </c:pt>
                <c:pt idx="35">
                  <c:v>15.3</c:v>
                </c:pt>
                <c:pt idx="37">
                  <c:v>17.7</c:v>
                </c:pt>
                <c:pt idx="38">
                  <c:v>16.1</c:v>
                </c:pt>
                <c:pt idx="39">
                  <c:v>16.5</c:v>
                </c:pt>
                <c:pt idx="40">
                  <c:v>19</c:v>
                </c:pt>
                <c:pt idx="41">
                  <c:v>17.8</c:v>
                </c:pt>
                <c:pt idx="42">
                  <c:v>18.4</c:v>
                </c:pt>
                <c:pt idx="43">
                  <c:v>19.7</c:v>
                </c:pt>
                <c:pt idx="44">
                  <c:v>18.2</c:v>
                </c:pt>
                <c:pt idx="45">
                  <c:v>19.7</c:v>
                </c:pt>
                <c:pt idx="46">
                  <c:v>19.8</c:v>
                </c:pt>
                <c:pt idx="47">
                  <c:v>18.8</c:v>
                </c:pt>
                <c:pt idx="48">
                  <c:v>18.3</c:v>
                </c:pt>
                <c:pt idx="49">
                  <c:v>16.6</c:v>
                </c:pt>
                <c:pt idx="50">
                  <c:v>18.1</c:v>
                </c:pt>
                <c:pt idx="51">
                  <c:v>16.1</c:v>
                </c:pt>
                <c:pt idx="52">
                  <c:v>13.8</c:v>
                </c:pt>
                <c:pt idx="53">
                  <c:v>16.3</c:v>
                </c:pt>
                <c:pt idx="54">
                  <c:v>18.1</c:v>
                </c:pt>
                <c:pt idx="55">
                  <c:v>16.3</c:v>
                </c:pt>
                <c:pt idx="56">
                  <c:v>15.4</c:v>
                </c:pt>
                <c:pt idx="57">
                  <c:v>14</c:v>
                </c:pt>
                <c:pt idx="58">
                  <c:v>17.8</c:v>
                </c:pt>
                <c:pt idx="59">
                  <c:v>17.9</c:v>
                </c:pt>
                <c:pt idx="60">
                  <c:v>16.8</c:v>
                </c:pt>
                <c:pt idx="61">
                  <c:v>17</c:v>
                </c:pt>
                <c:pt idx="62">
                  <c:v>14.7</c:v>
                </c:pt>
                <c:pt idx="63">
                  <c:v>16.7</c:v>
                </c:pt>
                <c:pt idx="64">
                  <c:v>17.2</c:v>
                </c:pt>
                <c:pt idx="65">
                  <c:v>16.3</c:v>
                </c:pt>
                <c:pt idx="66">
                  <c:v>16.2</c:v>
                </c:pt>
                <c:pt idx="67">
                  <c:v>14.8</c:v>
                </c:pt>
                <c:pt idx="68">
                  <c:v>15.3</c:v>
                </c:pt>
                <c:pt idx="69">
                  <c:v>14.5</c:v>
                </c:pt>
                <c:pt idx="70">
                  <c:v>13.8</c:v>
                </c:pt>
                <c:pt idx="71">
                  <c:v>17.3</c:v>
                </c:pt>
                <c:pt idx="72">
                  <c:v>17.7</c:v>
                </c:pt>
                <c:pt idx="73">
                  <c:v>16.4</c:v>
                </c:pt>
                <c:pt idx="74">
                  <c:v>15.8</c:v>
                </c:pt>
                <c:pt idx="75">
                  <c:v>16.7</c:v>
                </c:pt>
                <c:pt idx="76">
                  <c:v>15.2</c:v>
                </c:pt>
                <c:pt idx="77">
                  <c:v>15</c:v>
                </c:pt>
                <c:pt idx="78">
                  <c:v>16.8</c:v>
                </c:pt>
                <c:pt idx="79">
                  <c:v>17.7</c:v>
                </c:pt>
                <c:pt idx="80">
                  <c:v>17.1</c:v>
                </c:pt>
                <c:pt idx="81">
                  <c:v>16</c:v>
                </c:pt>
                <c:pt idx="82">
                  <c:v>15.1</c:v>
                </c:pt>
                <c:pt idx="83">
                  <c:v>16.2</c:v>
                </c:pt>
                <c:pt idx="84">
                  <c:v>15.2</c:v>
                </c:pt>
                <c:pt idx="85">
                  <c:v>16.5</c:v>
                </c:pt>
                <c:pt idx="86">
                  <c:v>15.3</c:v>
                </c:pt>
                <c:pt idx="87">
                  <c:v>10</c:v>
                </c:pt>
                <c:pt idx="88">
                  <c:v>15.5</c:v>
                </c:pt>
                <c:pt idx="89">
                  <c:v>15.6</c:v>
                </c:pt>
                <c:pt idx="90">
                  <c:v>14.6</c:v>
                </c:pt>
                <c:pt idx="91">
                  <c:v>16.4</c:v>
                </c:pt>
                <c:pt idx="92">
                  <c:v>15</c:v>
                </c:pt>
                <c:pt idx="93">
                  <c:v>15.8</c:v>
                </c:pt>
                <c:pt idx="94">
                  <c:v>13</c:v>
                </c:pt>
                <c:pt idx="95">
                  <c:v>14.4</c:v>
                </c:pt>
                <c:pt idx="96">
                  <c:v>13.2</c:v>
                </c:pt>
                <c:pt idx="97">
                  <c:v>14.3</c:v>
                </c:pt>
                <c:pt idx="98">
                  <c:v>11</c:v>
                </c:pt>
                <c:pt idx="99">
                  <c:v>14.4</c:v>
                </c:pt>
                <c:pt idx="100">
                  <c:v>14.5</c:v>
                </c:pt>
                <c:pt idx="101">
                  <c:v>15.1</c:v>
                </c:pt>
                <c:pt idx="102">
                  <c:v>16.8</c:v>
                </c:pt>
                <c:pt idx="103">
                  <c:v>14.3</c:v>
                </c:pt>
                <c:pt idx="104">
                  <c:v>14.1</c:v>
                </c:pt>
                <c:pt idx="105">
                  <c:v>15.9</c:v>
                </c:pt>
                <c:pt idx="106">
                  <c:v>16.2</c:v>
                </c:pt>
                <c:pt idx="107">
                  <c:v>15</c:v>
                </c:pt>
                <c:pt idx="108">
                  <c:v>15.1</c:v>
                </c:pt>
                <c:pt idx="109">
                  <c:v>15.8</c:v>
                </c:pt>
                <c:pt idx="110">
                  <c:v>15.7</c:v>
                </c:pt>
                <c:pt idx="111">
                  <c:v>15.1</c:v>
                </c:pt>
                <c:pt idx="112">
                  <c:v>16.1</c:v>
                </c:pt>
                <c:pt idx="113">
                  <c:v>15.4</c:v>
                </c:pt>
                <c:pt idx="114">
                  <c:v>10</c:v>
                </c:pt>
                <c:pt idx="115">
                  <c:v>12.9</c:v>
                </c:pt>
                <c:pt idx="116">
                  <c:v>12</c:v>
                </c:pt>
                <c:pt idx="117">
                  <c:v>13.2</c:v>
                </c:pt>
                <c:pt idx="118">
                  <c:v>16.5</c:v>
                </c:pt>
                <c:pt idx="119">
                  <c:v>11.5</c:v>
                </c:pt>
                <c:pt idx="120">
                  <c:v>13.3</c:v>
                </c:pt>
                <c:pt idx="121">
                  <c:v>14.8</c:v>
                </c:pt>
                <c:pt idx="122">
                  <c:v>12.3</c:v>
                </c:pt>
                <c:pt idx="123">
                  <c:v>14.7</c:v>
                </c:pt>
                <c:pt idx="124">
                  <c:v>13</c:v>
                </c:pt>
                <c:pt idx="125">
                  <c:v>11.3</c:v>
                </c:pt>
                <c:pt idx="126">
                  <c:v>15.2</c:v>
                </c:pt>
                <c:pt idx="127">
                  <c:v>15.2</c:v>
                </c:pt>
                <c:pt idx="128">
                  <c:v>16.3</c:v>
                </c:pt>
                <c:pt idx="129">
                  <c:v>12.8</c:v>
                </c:pt>
                <c:pt idx="130">
                  <c:v>14.5</c:v>
                </c:pt>
                <c:pt idx="131">
                  <c:v>16.1</c:v>
                </c:pt>
                <c:pt idx="132">
                  <c:v>14.2</c:v>
                </c:pt>
                <c:pt idx="133">
                  <c:v>14.2</c:v>
                </c:pt>
                <c:pt idx="134">
                  <c:v>13.8</c:v>
                </c:pt>
                <c:pt idx="135">
                  <c:v>16.4</c:v>
                </c:pt>
                <c:pt idx="136">
                  <c:v>15.3</c:v>
                </c:pt>
                <c:pt idx="137">
                  <c:v>14.2</c:v>
                </c:pt>
                <c:pt idx="138">
                  <c:v>16.2</c:v>
                </c:pt>
                <c:pt idx="139">
                  <c:v>19.1</c:v>
                </c:pt>
                <c:pt idx="140">
                  <c:v>17.9</c:v>
                </c:pt>
                <c:pt idx="141">
                  <c:v>15.3</c:v>
                </c:pt>
                <c:pt idx="142">
                  <c:v>15.2</c:v>
                </c:pt>
                <c:pt idx="143">
                  <c:v>14.4</c:v>
                </c:pt>
                <c:pt idx="144">
                  <c:v>16.3</c:v>
                </c:pt>
              </c:numCache>
            </c:numRef>
          </c:xVal>
          <c:yVal>
            <c:numRef>
              <c:f>Tarkistusdata!$E$3:$E$147</c:f>
              <c:numCache>
                <c:ptCount val="145"/>
                <c:pt idx="0">
                  <c:v>6</c:v>
                </c:pt>
                <c:pt idx="1">
                  <c:v>7.3</c:v>
                </c:pt>
                <c:pt idx="2">
                  <c:v>8.1</c:v>
                </c:pt>
                <c:pt idx="3">
                  <c:v>7.6</c:v>
                </c:pt>
                <c:pt idx="4">
                  <c:v>8.1</c:v>
                </c:pt>
                <c:pt idx="5">
                  <c:v>8.7</c:v>
                </c:pt>
                <c:pt idx="6">
                  <c:v>5.8</c:v>
                </c:pt>
                <c:pt idx="7">
                  <c:v>8.6</c:v>
                </c:pt>
                <c:pt idx="8">
                  <c:v>8.5</c:v>
                </c:pt>
                <c:pt idx="9">
                  <c:v>8.7</c:v>
                </c:pt>
                <c:pt idx="10">
                  <c:v>8.8</c:v>
                </c:pt>
                <c:pt idx="11">
                  <c:v>8.3</c:v>
                </c:pt>
                <c:pt idx="12">
                  <c:v>7.1</c:v>
                </c:pt>
                <c:pt idx="13">
                  <c:v>8.5</c:v>
                </c:pt>
                <c:pt idx="14">
                  <c:v>9.9</c:v>
                </c:pt>
                <c:pt idx="15">
                  <c:v>8.3</c:v>
                </c:pt>
                <c:pt idx="16">
                  <c:v>9.3</c:v>
                </c:pt>
                <c:pt idx="17">
                  <c:v>9.8</c:v>
                </c:pt>
                <c:pt idx="18">
                  <c:v>9.5</c:v>
                </c:pt>
                <c:pt idx="19">
                  <c:v>9.2</c:v>
                </c:pt>
                <c:pt idx="20">
                  <c:v>9.5</c:v>
                </c:pt>
                <c:pt idx="21">
                  <c:v>7.6</c:v>
                </c:pt>
                <c:pt idx="22">
                  <c:v>7.7</c:v>
                </c:pt>
                <c:pt idx="23">
                  <c:v>6.4</c:v>
                </c:pt>
                <c:pt idx="24">
                  <c:v>6.4</c:v>
                </c:pt>
                <c:pt idx="25">
                  <c:v>9</c:v>
                </c:pt>
                <c:pt idx="26">
                  <c:v>6.7</c:v>
                </c:pt>
                <c:pt idx="27">
                  <c:v>8.3</c:v>
                </c:pt>
                <c:pt idx="28">
                  <c:v>8.3</c:v>
                </c:pt>
                <c:pt idx="29">
                  <c:v>6.6</c:v>
                </c:pt>
                <c:pt idx="30">
                  <c:v>9.3</c:v>
                </c:pt>
                <c:pt idx="31">
                  <c:v>7.6</c:v>
                </c:pt>
                <c:pt idx="32">
                  <c:v>7.5</c:v>
                </c:pt>
                <c:pt idx="33">
                  <c:v>8</c:v>
                </c:pt>
                <c:pt idx="34">
                  <c:v>7.6</c:v>
                </c:pt>
                <c:pt idx="35">
                  <c:v>9.2</c:v>
                </c:pt>
                <c:pt idx="37">
                  <c:v>8.7</c:v>
                </c:pt>
                <c:pt idx="38">
                  <c:v>8.6</c:v>
                </c:pt>
                <c:pt idx="39">
                  <c:v>9.7</c:v>
                </c:pt>
                <c:pt idx="40">
                  <c:v>10.4</c:v>
                </c:pt>
                <c:pt idx="41">
                  <c:v>10</c:v>
                </c:pt>
                <c:pt idx="42">
                  <c:v>10.3</c:v>
                </c:pt>
                <c:pt idx="43">
                  <c:v>8.6</c:v>
                </c:pt>
                <c:pt idx="44">
                  <c:v>10.2</c:v>
                </c:pt>
                <c:pt idx="45">
                  <c:v>8.3</c:v>
                </c:pt>
                <c:pt idx="46">
                  <c:v>10.8</c:v>
                </c:pt>
                <c:pt idx="47">
                  <c:v>9.3</c:v>
                </c:pt>
                <c:pt idx="48">
                  <c:v>11.7</c:v>
                </c:pt>
                <c:pt idx="49">
                  <c:v>9.7</c:v>
                </c:pt>
                <c:pt idx="50">
                  <c:v>11</c:v>
                </c:pt>
                <c:pt idx="51">
                  <c:v>8.8</c:v>
                </c:pt>
                <c:pt idx="52">
                  <c:v>7.1</c:v>
                </c:pt>
                <c:pt idx="53">
                  <c:v>9.6</c:v>
                </c:pt>
                <c:pt idx="54">
                  <c:v>7.1</c:v>
                </c:pt>
                <c:pt idx="55">
                  <c:v>8.6</c:v>
                </c:pt>
                <c:pt idx="56">
                  <c:v>8.6</c:v>
                </c:pt>
                <c:pt idx="57">
                  <c:v>8.8</c:v>
                </c:pt>
                <c:pt idx="58">
                  <c:v>9.2</c:v>
                </c:pt>
                <c:pt idx="59">
                  <c:v>8.6</c:v>
                </c:pt>
                <c:pt idx="60">
                  <c:v>9.4</c:v>
                </c:pt>
                <c:pt idx="61">
                  <c:v>8.7</c:v>
                </c:pt>
                <c:pt idx="62">
                  <c:v>7.5</c:v>
                </c:pt>
                <c:pt idx="63">
                  <c:v>6.7</c:v>
                </c:pt>
                <c:pt idx="64">
                  <c:v>6.7</c:v>
                </c:pt>
                <c:pt idx="65">
                  <c:v>9.3</c:v>
                </c:pt>
                <c:pt idx="66">
                  <c:v>10.5</c:v>
                </c:pt>
                <c:pt idx="67">
                  <c:v>9.4</c:v>
                </c:pt>
                <c:pt idx="68">
                  <c:v>8</c:v>
                </c:pt>
                <c:pt idx="69">
                  <c:v>6.9</c:v>
                </c:pt>
                <c:pt idx="70">
                  <c:v>8</c:v>
                </c:pt>
                <c:pt idx="71">
                  <c:v>7.5</c:v>
                </c:pt>
                <c:pt idx="72">
                  <c:v>8.3</c:v>
                </c:pt>
                <c:pt idx="73">
                  <c:v>9.7</c:v>
                </c:pt>
                <c:pt idx="74">
                  <c:v>9.4</c:v>
                </c:pt>
                <c:pt idx="75">
                  <c:v>6.9</c:v>
                </c:pt>
                <c:pt idx="76">
                  <c:v>9.9</c:v>
                </c:pt>
                <c:pt idx="77">
                  <c:v>9.2</c:v>
                </c:pt>
                <c:pt idx="78">
                  <c:v>9.7</c:v>
                </c:pt>
                <c:pt idx="79">
                  <c:v>7.4</c:v>
                </c:pt>
                <c:pt idx="80">
                  <c:v>6.6</c:v>
                </c:pt>
                <c:pt idx="81">
                  <c:v>8.9</c:v>
                </c:pt>
                <c:pt idx="82">
                  <c:v>8.8</c:v>
                </c:pt>
                <c:pt idx="83">
                  <c:v>8.4</c:v>
                </c:pt>
                <c:pt idx="84">
                  <c:v>7</c:v>
                </c:pt>
                <c:pt idx="85">
                  <c:v>8.4</c:v>
                </c:pt>
                <c:pt idx="86">
                  <c:v>7.9</c:v>
                </c:pt>
                <c:pt idx="87">
                  <c:v>6.8</c:v>
                </c:pt>
                <c:pt idx="88">
                  <c:v>9</c:v>
                </c:pt>
                <c:pt idx="89">
                  <c:v>8.3</c:v>
                </c:pt>
                <c:pt idx="90">
                  <c:v>6.9</c:v>
                </c:pt>
                <c:pt idx="91">
                  <c:v>9.6</c:v>
                </c:pt>
                <c:pt idx="92">
                  <c:v>6.5</c:v>
                </c:pt>
                <c:pt idx="93">
                  <c:v>8.1</c:v>
                </c:pt>
                <c:pt idx="94">
                  <c:v>7</c:v>
                </c:pt>
                <c:pt idx="95">
                  <c:v>7.3</c:v>
                </c:pt>
                <c:pt idx="96">
                  <c:v>7.1</c:v>
                </c:pt>
                <c:pt idx="97">
                  <c:v>9.2</c:v>
                </c:pt>
                <c:pt idx="98">
                  <c:v>6</c:v>
                </c:pt>
                <c:pt idx="99">
                  <c:v>7.8</c:v>
                </c:pt>
                <c:pt idx="100">
                  <c:v>8</c:v>
                </c:pt>
                <c:pt idx="101">
                  <c:v>8</c:v>
                </c:pt>
                <c:pt idx="102">
                  <c:v>8.5</c:v>
                </c:pt>
                <c:pt idx="103">
                  <c:v>8.3</c:v>
                </c:pt>
                <c:pt idx="104">
                  <c:v>8</c:v>
                </c:pt>
                <c:pt idx="105">
                  <c:v>7.6</c:v>
                </c:pt>
                <c:pt idx="106">
                  <c:v>7.8</c:v>
                </c:pt>
                <c:pt idx="107">
                  <c:v>7.9</c:v>
                </c:pt>
                <c:pt idx="108">
                  <c:v>6.2</c:v>
                </c:pt>
                <c:pt idx="109">
                  <c:v>7.8</c:v>
                </c:pt>
                <c:pt idx="110">
                  <c:v>7.6</c:v>
                </c:pt>
                <c:pt idx="111">
                  <c:v>8</c:v>
                </c:pt>
                <c:pt idx="112">
                  <c:v>8.6</c:v>
                </c:pt>
                <c:pt idx="113">
                  <c:v>8.3</c:v>
                </c:pt>
                <c:pt idx="114">
                  <c:v>6.3</c:v>
                </c:pt>
                <c:pt idx="115">
                  <c:v>5.7</c:v>
                </c:pt>
                <c:pt idx="116">
                  <c:v>6.4</c:v>
                </c:pt>
                <c:pt idx="117">
                  <c:v>6.6</c:v>
                </c:pt>
                <c:pt idx="118">
                  <c:v>6.3</c:v>
                </c:pt>
                <c:pt idx="119">
                  <c:v>5.5</c:v>
                </c:pt>
                <c:pt idx="120">
                  <c:v>6</c:v>
                </c:pt>
                <c:pt idx="121">
                  <c:v>7</c:v>
                </c:pt>
                <c:pt idx="122">
                  <c:v>5.8</c:v>
                </c:pt>
                <c:pt idx="123">
                  <c:v>6.9</c:v>
                </c:pt>
                <c:pt idx="124">
                  <c:v>8.7</c:v>
                </c:pt>
                <c:pt idx="125">
                  <c:v>4.4</c:v>
                </c:pt>
                <c:pt idx="126">
                  <c:v>6.4</c:v>
                </c:pt>
                <c:pt idx="127">
                  <c:v>4.3</c:v>
                </c:pt>
                <c:pt idx="128">
                  <c:v>5.2</c:v>
                </c:pt>
                <c:pt idx="129">
                  <c:v>5.3</c:v>
                </c:pt>
                <c:pt idx="130">
                  <c:v>7.3</c:v>
                </c:pt>
                <c:pt idx="131">
                  <c:v>7.2</c:v>
                </c:pt>
                <c:pt idx="132">
                  <c:v>5.8</c:v>
                </c:pt>
                <c:pt idx="133">
                  <c:v>6.4</c:v>
                </c:pt>
                <c:pt idx="134">
                  <c:v>6.7</c:v>
                </c:pt>
                <c:pt idx="135">
                  <c:v>10.3</c:v>
                </c:pt>
                <c:pt idx="136">
                  <c:v>9.6</c:v>
                </c:pt>
                <c:pt idx="137">
                  <c:v>7.6</c:v>
                </c:pt>
                <c:pt idx="138">
                  <c:v>7.1</c:v>
                </c:pt>
                <c:pt idx="139">
                  <c:v>8</c:v>
                </c:pt>
                <c:pt idx="140">
                  <c:v>7.2</c:v>
                </c:pt>
                <c:pt idx="141">
                  <c:v>7.8</c:v>
                </c:pt>
                <c:pt idx="142">
                  <c:v>7.5</c:v>
                </c:pt>
                <c:pt idx="143">
                  <c:v>9.3</c:v>
                </c:pt>
                <c:pt idx="144">
                  <c:v>7.3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Tarkistusdata!$V$3:$V$101</c:f>
              <c:numCache>
                <c:ptCount val="99"/>
                <c:pt idx="0">
                  <c:v>17.7</c:v>
                </c:pt>
                <c:pt idx="1">
                  <c:v>12.8</c:v>
                </c:pt>
                <c:pt idx="2">
                  <c:v>5.3</c:v>
                </c:pt>
                <c:pt idx="3">
                  <c:v>5.5</c:v>
                </c:pt>
                <c:pt idx="4">
                  <c:v>4.2</c:v>
                </c:pt>
                <c:pt idx="5">
                  <c:v>3.5</c:v>
                </c:pt>
                <c:pt idx="6">
                  <c:v>4.8</c:v>
                </c:pt>
                <c:pt idx="7">
                  <c:v>7.1</c:v>
                </c:pt>
                <c:pt idx="8">
                  <c:v>4.1</c:v>
                </c:pt>
                <c:pt idx="9">
                  <c:v>3.9</c:v>
                </c:pt>
                <c:pt idx="10">
                  <c:v>8.2</c:v>
                </c:pt>
                <c:pt idx="11">
                  <c:v>4.4</c:v>
                </c:pt>
                <c:pt idx="12">
                  <c:v>5.7</c:v>
                </c:pt>
                <c:pt idx="13">
                  <c:v>5.3</c:v>
                </c:pt>
                <c:pt idx="14">
                  <c:v>11.2</c:v>
                </c:pt>
                <c:pt idx="15">
                  <c:v>16.7</c:v>
                </c:pt>
                <c:pt idx="16">
                  <c:v>17.2</c:v>
                </c:pt>
                <c:pt idx="17">
                  <c:v>16.7</c:v>
                </c:pt>
                <c:pt idx="18">
                  <c:v>21</c:v>
                </c:pt>
                <c:pt idx="19">
                  <c:v>4.2</c:v>
                </c:pt>
                <c:pt idx="20">
                  <c:v>12.2</c:v>
                </c:pt>
                <c:pt idx="21">
                  <c:v>17.7</c:v>
                </c:pt>
                <c:pt idx="22">
                  <c:v>4.1</c:v>
                </c:pt>
                <c:pt idx="23">
                  <c:v>4.3</c:v>
                </c:pt>
                <c:pt idx="24">
                  <c:v>5</c:v>
                </c:pt>
                <c:pt idx="25">
                  <c:v>4.7</c:v>
                </c:pt>
                <c:pt idx="26">
                  <c:v>8.9</c:v>
                </c:pt>
                <c:pt idx="27">
                  <c:v>4.6</c:v>
                </c:pt>
                <c:pt idx="28">
                  <c:v>5.2</c:v>
                </c:pt>
                <c:pt idx="29">
                  <c:v>3.6</c:v>
                </c:pt>
                <c:pt idx="30">
                  <c:v>15.4</c:v>
                </c:pt>
                <c:pt idx="31">
                  <c:v>5.5</c:v>
                </c:pt>
                <c:pt idx="32">
                  <c:v>6</c:v>
                </c:pt>
                <c:pt idx="33">
                  <c:v>5.8</c:v>
                </c:pt>
                <c:pt idx="34">
                  <c:v>5.8</c:v>
                </c:pt>
                <c:pt idx="35">
                  <c:v>4.3</c:v>
                </c:pt>
                <c:pt idx="36">
                  <c:v>4.7</c:v>
                </c:pt>
                <c:pt idx="37">
                  <c:v>4</c:v>
                </c:pt>
                <c:pt idx="38">
                  <c:v>4.8</c:v>
                </c:pt>
                <c:pt idx="39">
                  <c:v>11</c:v>
                </c:pt>
                <c:pt idx="40">
                  <c:v>10.3</c:v>
                </c:pt>
                <c:pt idx="41">
                  <c:v>3.1</c:v>
                </c:pt>
                <c:pt idx="42">
                  <c:v>14.3</c:v>
                </c:pt>
                <c:pt idx="43">
                  <c:v>6.7</c:v>
                </c:pt>
                <c:pt idx="44">
                  <c:v>13.3</c:v>
                </c:pt>
                <c:pt idx="45">
                  <c:v>13.3</c:v>
                </c:pt>
                <c:pt idx="46">
                  <c:v>5.2</c:v>
                </c:pt>
                <c:pt idx="47">
                  <c:v>9.2</c:v>
                </c:pt>
                <c:pt idx="48">
                  <c:v>5.6</c:v>
                </c:pt>
                <c:pt idx="49">
                  <c:v>6.2</c:v>
                </c:pt>
                <c:pt idx="50">
                  <c:v>5</c:v>
                </c:pt>
                <c:pt idx="51">
                  <c:v>4.6</c:v>
                </c:pt>
                <c:pt idx="52">
                  <c:v>3.4</c:v>
                </c:pt>
                <c:pt idx="53">
                  <c:v>5.5</c:v>
                </c:pt>
                <c:pt idx="54">
                  <c:v>4.1</c:v>
                </c:pt>
                <c:pt idx="55">
                  <c:v>8.8</c:v>
                </c:pt>
                <c:pt idx="56">
                  <c:v>15</c:v>
                </c:pt>
                <c:pt idx="57">
                  <c:v>6.9</c:v>
                </c:pt>
                <c:pt idx="58">
                  <c:v>4.4</c:v>
                </c:pt>
                <c:pt idx="59">
                  <c:v>5</c:v>
                </c:pt>
                <c:pt idx="60">
                  <c:v>3.9</c:v>
                </c:pt>
                <c:pt idx="61">
                  <c:v>5</c:v>
                </c:pt>
                <c:pt idx="62">
                  <c:v>5.7</c:v>
                </c:pt>
                <c:pt idx="63">
                  <c:v>12</c:v>
                </c:pt>
                <c:pt idx="64">
                  <c:v>7.9</c:v>
                </c:pt>
                <c:pt idx="65">
                  <c:v>7.1</c:v>
                </c:pt>
                <c:pt idx="66">
                  <c:v>8.9</c:v>
                </c:pt>
                <c:pt idx="67">
                  <c:v>5.4</c:v>
                </c:pt>
                <c:pt idx="68">
                  <c:v>5.1</c:v>
                </c:pt>
                <c:pt idx="69">
                  <c:v>4.7</c:v>
                </c:pt>
                <c:pt idx="70">
                  <c:v>5.1</c:v>
                </c:pt>
                <c:pt idx="71">
                  <c:v>5.8</c:v>
                </c:pt>
                <c:pt idx="72">
                  <c:v>4.3</c:v>
                </c:pt>
                <c:pt idx="73">
                  <c:v>3.7</c:v>
                </c:pt>
                <c:pt idx="74">
                  <c:v>4.4</c:v>
                </c:pt>
                <c:pt idx="75">
                  <c:v>6</c:v>
                </c:pt>
                <c:pt idx="76">
                  <c:v>12.9</c:v>
                </c:pt>
                <c:pt idx="77">
                  <c:v>4.5</c:v>
                </c:pt>
                <c:pt idx="78">
                  <c:v>5.2</c:v>
                </c:pt>
                <c:pt idx="79">
                  <c:v>5.3</c:v>
                </c:pt>
                <c:pt idx="80">
                  <c:v>13.2</c:v>
                </c:pt>
                <c:pt idx="81">
                  <c:v>5.7</c:v>
                </c:pt>
                <c:pt idx="82">
                  <c:v>3.5</c:v>
                </c:pt>
                <c:pt idx="83">
                  <c:v>12.6</c:v>
                </c:pt>
                <c:pt idx="84">
                  <c:v>8.1</c:v>
                </c:pt>
                <c:pt idx="85">
                  <c:v>4.1</c:v>
                </c:pt>
                <c:pt idx="86">
                  <c:v>4.1</c:v>
                </c:pt>
                <c:pt idx="87">
                  <c:v>5.8</c:v>
                </c:pt>
                <c:pt idx="88">
                  <c:v>8.3</c:v>
                </c:pt>
                <c:pt idx="89">
                  <c:v>7.1</c:v>
                </c:pt>
                <c:pt idx="90">
                  <c:v>4.3</c:v>
                </c:pt>
                <c:pt idx="91">
                  <c:v>4.2</c:v>
                </c:pt>
                <c:pt idx="92">
                  <c:v>5.4</c:v>
                </c:pt>
                <c:pt idx="93">
                  <c:v>4.2</c:v>
                </c:pt>
                <c:pt idx="94">
                  <c:v>5.1</c:v>
                </c:pt>
                <c:pt idx="95">
                  <c:v>4.7</c:v>
                </c:pt>
                <c:pt idx="96">
                  <c:v>4.9</c:v>
                </c:pt>
                <c:pt idx="97">
                  <c:v>3.4</c:v>
                </c:pt>
              </c:numCache>
            </c:numRef>
          </c:xVal>
          <c:yVal>
            <c:numRef>
              <c:f>Tarkistusdata!$R$3:$R$100</c:f>
              <c:numCache>
                <c:ptCount val="98"/>
                <c:pt idx="0">
                  <c:v>3.7</c:v>
                </c:pt>
                <c:pt idx="1">
                  <c:v>1.5</c:v>
                </c:pt>
                <c:pt idx="2">
                  <c:v>1</c:v>
                </c:pt>
                <c:pt idx="3">
                  <c:v>1.2</c:v>
                </c:pt>
                <c:pt idx="4">
                  <c:v>0.7</c:v>
                </c:pt>
                <c:pt idx="5">
                  <c:v>0.7</c:v>
                </c:pt>
                <c:pt idx="6">
                  <c:v>1.4</c:v>
                </c:pt>
                <c:pt idx="7">
                  <c:v>0.9</c:v>
                </c:pt>
                <c:pt idx="8">
                  <c:v>1.3</c:v>
                </c:pt>
                <c:pt idx="9">
                  <c:v>0.9</c:v>
                </c:pt>
                <c:pt idx="10">
                  <c:v>2.4</c:v>
                </c:pt>
                <c:pt idx="11">
                  <c:v>1.3</c:v>
                </c:pt>
                <c:pt idx="12">
                  <c:v>1</c:v>
                </c:pt>
                <c:pt idx="13">
                  <c:v>0.6</c:v>
                </c:pt>
                <c:pt idx="14">
                  <c:v>2.9</c:v>
                </c:pt>
                <c:pt idx="15">
                  <c:v>4</c:v>
                </c:pt>
                <c:pt idx="16">
                  <c:v>3.1</c:v>
                </c:pt>
                <c:pt idx="17">
                  <c:v>3.3</c:v>
                </c:pt>
                <c:pt idx="18">
                  <c:v>4.9</c:v>
                </c:pt>
                <c:pt idx="19">
                  <c:v>1.1</c:v>
                </c:pt>
                <c:pt idx="20">
                  <c:v>1.3</c:v>
                </c:pt>
                <c:pt idx="21">
                  <c:v>1.5</c:v>
                </c:pt>
                <c:pt idx="22">
                  <c:v>0.5</c:v>
                </c:pt>
                <c:pt idx="23">
                  <c:v>0.5</c:v>
                </c:pt>
                <c:pt idx="24">
                  <c:v>0.7</c:v>
                </c:pt>
                <c:pt idx="25">
                  <c:v>1</c:v>
                </c:pt>
                <c:pt idx="26">
                  <c:v>0.8</c:v>
                </c:pt>
                <c:pt idx="27">
                  <c:v>1</c:v>
                </c:pt>
                <c:pt idx="28">
                  <c:v>0.6</c:v>
                </c:pt>
                <c:pt idx="29">
                  <c:v>0.75</c:v>
                </c:pt>
                <c:pt idx="30">
                  <c:v>1.6</c:v>
                </c:pt>
                <c:pt idx="31">
                  <c:v>1.2</c:v>
                </c:pt>
                <c:pt idx="32">
                  <c:v>1.2</c:v>
                </c:pt>
                <c:pt idx="33">
                  <c:v>1.1</c:v>
                </c:pt>
                <c:pt idx="34">
                  <c:v>1</c:v>
                </c:pt>
                <c:pt idx="35">
                  <c:v>1.5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3.3</c:v>
                </c:pt>
                <c:pt idx="40">
                  <c:v>1</c:v>
                </c:pt>
                <c:pt idx="41">
                  <c:v>0.8</c:v>
                </c:pt>
                <c:pt idx="42">
                  <c:v>2.1</c:v>
                </c:pt>
                <c:pt idx="43">
                  <c:v>1.1</c:v>
                </c:pt>
                <c:pt idx="44">
                  <c:v>2.8</c:v>
                </c:pt>
                <c:pt idx="45">
                  <c:v>1.4</c:v>
                </c:pt>
                <c:pt idx="46">
                  <c:v>1.1</c:v>
                </c:pt>
                <c:pt idx="47">
                  <c:v>1.2</c:v>
                </c:pt>
                <c:pt idx="48">
                  <c:v>0.8</c:v>
                </c:pt>
                <c:pt idx="49">
                  <c:v>0.6</c:v>
                </c:pt>
                <c:pt idx="50">
                  <c:v>0.8</c:v>
                </c:pt>
                <c:pt idx="51">
                  <c:v>0.8</c:v>
                </c:pt>
                <c:pt idx="52">
                  <c:v>0.9</c:v>
                </c:pt>
                <c:pt idx="53">
                  <c:v>1</c:v>
                </c:pt>
                <c:pt idx="54">
                  <c:v>0.7</c:v>
                </c:pt>
                <c:pt idx="55">
                  <c:v>2.1</c:v>
                </c:pt>
                <c:pt idx="56">
                  <c:v>1</c:v>
                </c:pt>
                <c:pt idx="57">
                  <c:v>1.8</c:v>
                </c:pt>
                <c:pt idx="58">
                  <c:v>1</c:v>
                </c:pt>
                <c:pt idx="59">
                  <c:v>0.8</c:v>
                </c:pt>
                <c:pt idx="60">
                  <c:v>1.1</c:v>
                </c:pt>
                <c:pt idx="61">
                  <c:v>1.3</c:v>
                </c:pt>
                <c:pt idx="62">
                  <c:v>1.2</c:v>
                </c:pt>
                <c:pt idx="63">
                  <c:v>1.8</c:v>
                </c:pt>
                <c:pt idx="64">
                  <c:v>1.2</c:v>
                </c:pt>
                <c:pt idx="65">
                  <c:v>1</c:v>
                </c:pt>
                <c:pt idx="66">
                  <c:v>1.4</c:v>
                </c:pt>
                <c:pt idx="67">
                  <c:v>1.2</c:v>
                </c:pt>
                <c:pt idx="68">
                  <c:v>0.7</c:v>
                </c:pt>
                <c:pt idx="69">
                  <c:v>1.6</c:v>
                </c:pt>
                <c:pt idx="70">
                  <c:v>1.3</c:v>
                </c:pt>
                <c:pt idx="71">
                  <c:v>1.1</c:v>
                </c:pt>
                <c:pt idx="72">
                  <c:v>1.2</c:v>
                </c:pt>
                <c:pt idx="73">
                  <c:v>0.5</c:v>
                </c:pt>
                <c:pt idx="74">
                  <c:v>0.8</c:v>
                </c:pt>
                <c:pt idx="75">
                  <c:v>1.3</c:v>
                </c:pt>
                <c:pt idx="76">
                  <c:v>2.5</c:v>
                </c:pt>
                <c:pt idx="77">
                  <c:v>1</c:v>
                </c:pt>
                <c:pt idx="78">
                  <c:v>1.1</c:v>
                </c:pt>
                <c:pt idx="79">
                  <c:v>1.3</c:v>
                </c:pt>
                <c:pt idx="80">
                  <c:v>2.2</c:v>
                </c:pt>
                <c:pt idx="81">
                  <c:v>1.3</c:v>
                </c:pt>
                <c:pt idx="82">
                  <c:v>0.9</c:v>
                </c:pt>
                <c:pt idx="83">
                  <c:v>1.9</c:v>
                </c:pt>
                <c:pt idx="84">
                  <c:v>1.7</c:v>
                </c:pt>
                <c:pt idx="85">
                  <c:v>1</c:v>
                </c:pt>
                <c:pt idx="86">
                  <c:v>1.7</c:v>
                </c:pt>
                <c:pt idx="87">
                  <c:v>1.3</c:v>
                </c:pt>
                <c:pt idx="88">
                  <c:v>1.8</c:v>
                </c:pt>
                <c:pt idx="89">
                  <c:v>1.5</c:v>
                </c:pt>
                <c:pt idx="90">
                  <c:v>1.3</c:v>
                </c:pt>
                <c:pt idx="91">
                  <c:v>1.2</c:v>
                </c:pt>
                <c:pt idx="92">
                  <c:v>0.8</c:v>
                </c:pt>
                <c:pt idx="93">
                  <c:v>0.9</c:v>
                </c:pt>
                <c:pt idx="94">
                  <c:v>1.3</c:v>
                </c:pt>
                <c:pt idx="95">
                  <c:v>0.8</c:v>
                </c:pt>
                <c:pt idx="96">
                  <c:v>1</c:v>
                </c:pt>
                <c:pt idx="97">
                  <c:v>0.6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Tarkistusdata!$AI$3:$AI$57</c:f>
              <c:numCache>
                <c:ptCount val="55"/>
                <c:pt idx="0">
                  <c:v>15</c:v>
                </c:pt>
                <c:pt idx="1">
                  <c:v>16.7</c:v>
                </c:pt>
                <c:pt idx="2">
                  <c:v>15.6</c:v>
                </c:pt>
                <c:pt idx="3">
                  <c:v>6.9</c:v>
                </c:pt>
                <c:pt idx="4">
                  <c:v>19.5</c:v>
                </c:pt>
                <c:pt idx="5">
                  <c:v>7.2</c:v>
                </c:pt>
                <c:pt idx="6">
                  <c:v>7.7</c:v>
                </c:pt>
                <c:pt idx="7">
                  <c:v>5.6</c:v>
                </c:pt>
                <c:pt idx="8">
                  <c:v>5.7</c:v>
                </c:pt>
                <c:pt idx="9">
                  <c:v>5.2</c:v>
                </c:pt>
                <c:pt idx="10">
                  <c:v>18.3</c:v>
                </c:pt>
                <c:pt idx="11">
                  <c:v>19.3</c:v>
                </c:pt>
                <c:pt idx="12">
                  <c:v>16.3</c:v>
                </c:pt>
                <c:pt idx="13">
                  <c:v>17.6</c:v>
                </c:pt>
                <c:pt idx="14">
                  <c:v>6.9</c:v>
                </c:pt>
                <c:pt idx="15">
                  <c:v>10.2</c:v>
                </c:pt>
                <c:pt idx="16">
                  <c:v>14.4</c:v>
                </c:pt>
                <c:pt idx="17">
                  <c:v>7.5</c:v>
                </c:pt>
                <c:pt idx="18">
                  <c:v>6.8</c:v>
                </c:pt>
                <c:pt idx="19">
                  <c:v>6.3</c:v>
                </c:pt>
                <c:pt idx="20">
                  <c:v>7.2</c:v>
                </c:pt>
                <c:pt idx="21">
                  <c:v>6</c:v>
                </c:pt>
                <c:pt idx="22">
                  <c:v>4.3</c:v>
                </c:pt>
                <c:pt idx="23">
                  <c:v>7.5</c:v>
                </c:pt>
                <c:pt idx="24">
                  <c:v>6.8</c:v>
                </c:pt>
                <c:pt idx="25">
                  <c:v>6.7</c:v>
                </c:pt>
                <c:pt idx="26">
                  <c:v>7.3</c:v>
                </c:pt>
                <c:pt idx="27">
                  <c:v>7.2</c:v>
                </c:pt>
                <c:pt idx="28">
                  <c:v>5.3</c:v>
                </c:pt>
                <c:pt idx="29">
                  <c:v>6.2</c:v>
                </c:pt>
                <c:pt idx="30">
                  <c:v>7.7</c:v>
                </c:pt>
                <c:pt idx="31">
                  <c:v>6.3</c:v>
                </c:pt>
                <c:pt idx="32">
                  <c:v>13.4</c:v>
                </c:pt>
                <c:pt idx="33">
                  <c:v>6.2</c:v>
                </c:pt>
                <c:pt idx="34">
                  <c:v>5.6</c:v>
                </c:pt>
                <c:pt idx="35">
                  <c:v>6.7</c:v>
                </c:pt>
                <c:pt idx="36">
                  <c:v>14.5</c:v>
                </c:pt>
                <c:pt idx="37">
                  <c:v>6.4</c:v>
                </c:pt>
                <c:pt idx="38">
                  <c:v>18.2</c:v>
                </c:pt>
                <c:pt idx="39">
                  <c:v>9.8</c:v>
                </c:pt>
                <c:pt idx="40">
                  <c:v>12.6</c:v>
                </c:pt>
                <c:pt idx="41">
                  <c:v>7.1</c:v>
                </c:pt>
                <c:pt idx="42">
                  <c:v>12.1</c:v>
                </c:pt>
                <c:pt idx="43">
                  <c:v>4</c:v>
                </c:pt>
                <c:pt idx="44">
                  <c:v>8.8</c:v>
                </c:pt>
                <c:pt idx="45">
                  <c:v>11.2</c:v>
                </c:pt>
                <c:pt idx="46">
                  <c:v>7.3</c:v>
                </c:pt>
                <c:pt idx="47">
                  <c:v>11</c:v>
                </c:pt>
                <c:pt idx="48">
                  <c:v>7.9</c:v>
                </c:pt>
                <c:pt idx="49">
                  <c:v>10</c:v>
                </c:pt>
                <c:pt idx="50">
                  <c:v>6.6</c:v>
                </c:pt>
                <c:pt idx="51">
                  <c:v>5.3</c:v>
                </c:pt>
                <c:pt idx="52">
                  <c:v>7.7</c:v>
                </c:pt>
                <c:pt idx="53">
                  <c:v>7.5</c:v>
                </c:pt>
                <c:pt idx="54">
                  <c:v>6.7</c:v>
                </c:pt>
              </c:numCache>
            </c:numRef>
          </c:xVal>
          <c:yVal>
            <c:numRef>
              <c:f>Tarkistusdata!$AE$3:$AE$57</c:f>
              <c:numCache>
                <c:ptCount val="55"/>
                <c:pt idx="0">
                  <c:v>5</c:v>
                </c:pt>
                <c:pt idx="1">
                  <c:v>7.6</c:v>
                </c:pt>
                <c:pt idx="2">
                  <c:v>5.6</c:v>
                </c:pt>
                <c:pt idx="3">
                  <c:v>3.5</c:v>
                </c:pt>
                <c:pt idx="4">
                  <c:v>8.7</c:v>
                </c:pt>
                <c:pt idx="5">
                  <c:v>3.3</c:v>
                </c:pt>
                <c:pt idx="6">
                  <c:v>4</c:v>
                </c:pt>
                <c:pt idx="7">
                  <c:v>3.5</c:v>
                </c:pt>
                <c:pt idx="8">
                  <c:v>3.2</c:v>
                </c:pt>
                <c:pt idx="9">
                  <c:v>2.8</c:v>
                </c:pt>
                <c:pt idx="10">
                  <c:v>9.6</c:v>
                </c:pt>
                <c:pt idx="11">
                  <c:v>9.5</c:v>
                </c:pt>
                <c:pt idx="12">
                  <c:v>8.5</c:v>
                </c:pt>
                <c:pt idx="13">
                  <c:v>9.6</c:v>
                </c:pt>
                <c:pt idx="14">
                  <c:v>3.1</c:v>
                </c:pt>
                <c:pt idx="15">
                  <c:v>6.3</c:v>
                </c:pt>
                <c:pt idx="16">
                  <c:v>4.9</c:v>
                </c:pt>
                <c:pt idx="17">
                  <c:v>2.9</c:v>
                </c:pt>
                <c:pt idx="18">
                  <c:v>2.3</c:v>
                </c:pt>
                <c:pt idx="19">
                  <c:v>3.9</c:v>
                </c:pt>
                <c:pt idx="20">
                  <c:v>4</c:v>
                </c:pt>
                <c:pt idx="21">
                  <c:v>3</c:v>
                </c:pt>
                <c:pt idx="22">
                  <c:v>2.6</c:v>
                </c:pt>
                <c:pt idx="23">
                  <c:v>3.8</c:v>
                </c:pt>
                <c:pt idx="24">
                  <c:v>2.7</c:v>
                </c:pt>
                <c:pt idx="25">
                  <c:v>4</c:v>
                </c:pt>
                <c:pt idx="26">
                  <c:v>4.1</c:v>
                </c:pt>
                <c:pt idx="27">
                  <c:v>2.5</c:v>
                </c:pt>
                <c:pt idx="28">
                  <c:v>2.1</c:v>
                </c:pt>
                <c:pt idx="29">
                  <c:v>3.5</c:v>
                </c:pt>
                <c:pt idx="30">
                  <c:v>4</c:v>
                </c:pt>
                <c:pt idx="31">
                  <c:v>2.6</c:v>
                </c:pt>
                <c:pt idx="32">
                  <c:v>6.8</c:v>
                </c:pt>
                <c:pt idx="33">
                  <c:v>2.3</c:v>
                </c:pt>
                <c:pt idx="34">
                  <c:v>2.7</c:v>
                </c:pt>
                <c:pt idx="35">
                  <c:v>3.7</c:v>
                </c:pt>
                <c:pt idx="36">
                  <c:v>7.3</c:v>
                </c:pt>
                <c:pt idx="37">
                  <c:v>2.7</c:v>
                </c:pt>
                <c:pt idx="38">
                  <c:v>8.8</c:v>
                </c:pt>
                <c:pt idx="39">
                  <c:v>5.8</c:v>
                </c:pt>
                <c:pt idx="40">
                  <c:v>4.6</c:v>
                </c:pt>
                <c:pt idx="41">
                  <c:v>4.1</c:v>
                </c:pt>
                <c:pt idx="42">
                  <c:v>4.6</c:v>
                </c:pt>
                <c:pt idx="43">
                  <c:v>2.5</c:v>
                </c:pt>
                <c:pt idx="44">
                  <c:v>4.8</c:v>
                </c:pt>
                <c:pt idx="45">
                  <c:v>2.9</c:v>
                </c:pt>
                <c:pt idx="46">
                  <c:v>3</c:v>
                </c:pt>
                <c:pt idx="47">
                  <c:v>6.7</c:v>
                </c:pt>
                <c:pt idx="48">
                  <c:v>4</c:v>
                </c:pt>
                <c:pt idx="49">
                  <c:v>5.3</c:v>
                </c:pt>
                <c:pt idx="50">
                  <c:v>3</c:v>
                </c:pt>
                <c:pt idx="51">
                  <c:v>2.3</c:v>
                </c:pt>
                <c:pt idx="52">
                  <c:v>2.7</c:v>
                </c:pt>
                <c:pt idx="53">
                  <c:v>3.1</c:v>
                </c:pt>
                <c:pt idx="54">
                  <c:v>3.1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Tarkistusdata!$AV$3:$AV$17</c:f>
              <c:numCache>
                <c:ptCount val="15"/>
                <c:pt idx="0">
                  <c:v>6.6</c:v>
                </c:pt>
                <c:pt idx="1">
                  <c:v>9.8</c:v>
                </c:pt>
                <c:pt idx="2">
                  <c:v>5.5</c:v>
                </c:pt>
                <c:pt idx="3">
                  <c:v>11.2</c:v>
                </c:pt>
                <c:pt idx="4">
                  <c:v>15.1</c:v>
                </c:pt>
                <c:pt idx="5">
                  <c:v>9.4</c:v>
                </c:pt>
                <c:pt idx="6">
                  <c:v>14.4</c:v>
                </c:pt>
                <c:pt idx="7">
                  <c:v>5.8</c:v>
                </c:pt>
                <c:pt idx="8">
                  <c:v>6.3</c:v>
                </c:pt>
                <c:pt idx="9">
                  <c:v>2.6</c:v>
                </c:pt>
                <c:pt idx="10">
                  <c:v>7.1</c:v>
                </c:pt>
                <c:pt idx="11">
                  <c:v>7.7</c:v>
                </c:pt>
                <c:pt idx="12">
                  <c:v>9.3</c:v>
                </c:pt>
                <c:pt idx="13">
                  <c:v>7.6</c:v>
                </c:pt>
                <c:pt idx="14">
                  <c:v>9.9</c:v>
                </c:pt>
              </c:numCache>
            </c:numRef>
          </c:xVal>
          <c:yVal>
            <c:numRef>
              <c:f>Tarkistusdata!$AR$3:$AR$17</c:f>
              <c:numCache>
                <c:ptCount val="15"/>
                <c:pt idx="0">
                  <c:v>5</c:v>
                </c:pt>
                <c:pt idx="1">
                  <c:v>4.9</c:v>
                </c:pt>
                <c:pt idx="2">
                  <c:v>2.6</c:v>
                </c:pt>
                <c:pt idx="3">
                  <c:v>5.3</c:v>
                </c:pt>
                <c:pt idx="4">
                  <c:v>7.6</c:v>
                </c:pt>
                <c:pt idx="5">
                  <c:v>4.9</c:v>
                </c:pt>
                <c:pt idx="6">
                  <c:v>7.8</c:v>
                </c:pt>
                <c:pt idx="7">
                  <c:v>3</c:v>
                </c:pt>
                <c:pt idx="8">
                  <c:v>3.9</c:v>
                </c:pt>
                <c:pt idx="9">
                  <c:v>1.3</c:v>
                </c:pt>
                <c:pt idx="10">
                  <c:v>4.1</c:v>
                </c:pt>
                <c:pt idx="11">
                  <c:v>4.5</c:v>
                </c:pt>
                <c:pt idx="12">
                  <c:v>5.3</c:v>
                </c:pt>
                <c:pt idx="13">
                  <c:v>4.5</c:v>
                </c:pt>
                <c:pt idx="14">
                  <c:v>3.9</c:v>
                </c:pt>
              </c:numCache>
            </c:numRef>
          </c:yVal>
          <c:smooth val="0"/>
        </c:ser>
        <c:axId val="39131915"/>
        <c:axId val="16642916"/>
      </c:scatterChart>
      <c:val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42916"/>
        <c:crosses val="autoZero"/>
        <c:crossBetween val="midCat"/>
        <c:dispUnits/>
      </c:valAx>
      <c:valAx>
        <c:axId val="16642916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MÄ6 id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Tarkistusdata!$B$3:$B$147</c:f>
              <c:numCache>
                <c:ptCount val="145"/>
                <c:pt idx="0">
                  <c:v>102</c:v>
                </c:pt>
                <c:pt idx="1">
                  <c:v>130</c:v>
                </c:pt>
                <c:pt idx="2">
                  <c:v>139</c:v>
                </c:pt>
                <c:pt idx="3">
                  <c:v>175</c:v>
                </c:pt>
                <c:pt idx="4">
                  <c:v>271</c:v>
                </c:pt>
                <c:pt idx="5">
                  <c:v>271</c:v>
                </c:pt>
                <c:pt idx="6">
                  <c:v>127</c:v>
                </c:pt>
                <c:pt idx="7">
                  <c:v>232</c:v>
                </c:pt>
                <c:pt idx="8">
                  <c:v>158</c:v>
                </c:pt>
                <c:pt idx="9">
                  <c:v>242</c:v>
                </c:pt>
                <c:pt idx="10">
                  <c:v>181</c:v>
                </c:pt>
                <c:pt idx="11">
                  <c:v>129</c:v>
                </c:pt>
                <c:pt idx="12">
                  <c:v>184</c:v>
                </c:pt>
                <c:pt idx="13">
                  <c:v>206</c:v>
                </c:pt>
                <c:pt idx="14">
                  <c:v>226</c:v>
                </c:pt>
                <c:pt idx="15">
                  <c:v>228</c:v>
                </c:pt>
                <c:pt idx="16">
                  <c:v>149</c:v>
                </c:pt>
                <c:pt idx="17">
                  <c:v>233</c:v>
                </c:pt>
                <c:pt idx="18">
                  <c:v>194</c:v>
                </c:pt>
                <c:pt idx="19">
                  <c:v>221</c:v>
                </c:pt>
                <c:pt idx="20">
                  <c:v>185</c:v>
                </c:pt>
                <c:pt idx="21">
                  <c:v>188</c:v>
                </c:pt>
                <c:pt idx="22">
                  <c:v>228</c:v>
                </c:pt>
                <c:pt idx="23">
                  <c:v>217</c:v>
                </c:pt>
                <c:pt idx="24">
                  <c:v>170</c:v>
                </c:pt>
                <c:pt idx="25">
                  <c:v>190</c:v>
                </c:pt>
                <c:pt idx="26">
                  <c:v>144</c:v>
                </c:pt>
                <c:pt idx="27">
                  <c:v>267</c:v>
                </c:pt>
                <c:pt idx="28">
                  <c:v>178</c:v>
                </c:pt>
                <c:pt idx="29">
                  <c:v>154</c:v>
                </c:pt>
                <c:pt idx="30">
                  <c:v>240</c:v>
                </c:pt>
                <c:pt idx="31">
                  <c:v>166</c:v>
                </c:pt>
                <c:pt idx="32">
                  <c:v>200</c:v>
                </c:pt>
                <c:pt idx="33">
                  <c:v>200</c:v>
                </c:pt>
                <c:pt idx="34">
                  <c:v>209</c:v>
                </c:pt>
                <c:pt idx="35">
                  <c:v>152</c:v>
                </c:pt>
                <c:pt idx="37">
                  <c:v>250</c:v>
                </c:pt>
                <c:pt idx="38">
                  <c:v>182</c:v>
                </c:pt>
                <c:pt idx="39">
                  <c:v>161</c:v>
                </c:pt>
                <c:pt idx="40">
                  <c:v>211</c:v>
                </c:pt>
                <c:pt idx="41">
                  <c:v>221</c:v>
                </c:pt>
                <c:pt idx="42">
                  <c:v>248</c:v>
                </c:pt>
                <c:pt idx="43">
                  <c:v>212</c:v>
                </c:pt>
                <c:pt idx="44">
                  <c:v>176</c:v>
                </c:pt>
                <c:pt idx="45">
                  <c:v>240</c:v>
                </c:pt>
                <c:pt idx="46">
                  <c:v>245</c:v>
                </c:pt>
                <c:pt idx="47">
                  <c:v>153</c:v>
                </c:pt>
                <c:pt idx="48">
                  <c:v>196</c:v>
                </c:pt>
                <c:pt idx="49">
                  <c:v>192</c:v>
                </c:pt>
                <c:pt idx="50">
                  <c:v>209</c:v>
                </c:pt>
                <c:pt idx="51">
                  <c:v>194</c:v>
                </c:pt>
                <c:pt idx="52">
                  <c:v>146</c:v>
                </c:pt>
                <c:pt idx="53">
                  <c:v>163</c:v>
                </c:pt>
                <c:pt idx="54">
                  <c:v>226</c:v>
                </c:pt>
                <c:pt idx="55">
                  <c:v>199</c:v>
                </c:pt>
                <c:pt idx="56">
                  <c:v>189</c:v>
                </c:pt>
                <c:pt idx="57">
                  <c:v>134</c:v>
                </c:pt>
                <c:pt idx="58">
                  <c:v>238</c:v>
                </c:pt>
                <c:pt idx="59">
                  <c:v>195</c:v>
                </c:pt>
                <c:pt idx="60">
                  <c:v>209</c:v>
                </c:pt>
                <c:pt idx="61">
                  <c:v>190</c:v>
                </c:pt>
                <c:pt idx="62">
                  <c:v>168</c:v>
                </c:pt>
                <c:pt idx="63">
                  <c:v>220</c:v>
                </c:pt>
                <c:pt idx="64">
                  <c:v>236</c:v>
                </c:pt>
                <c:pt idx="65">
                  <c:v>200</c:v>
                </c:pt>
                <c:pt idx="66">
                  <c:v>191</c:v>
                </c:pt>
                <c:pt idx="67">
                  <c:v>146</c:v>
                </c:pt>
                <c:pt idx="68">
                  <c:v>167</c:v>
                </c:pt>
                <c:pt idx="69">
                  <c:v>165</c:v>
                </c:pt>
                <c:pt idx="70">
                  <c:v>155</c:v>
                </c:pt>
                <c:pt idx="71">
                  <c:v>288</c:v>
                </c:pt>
                <c:pt idx="72">
                  <c:v>210</c:v>
                </c:pt>
                <c:pt idx="73">
                  <c:v>182</c:v>
                </c:pt>
                <c:pt idx="74">
                  <c:v>171</c:v>
                </c:pt>
                <c:pt idx="75">
                  <c:v>168</c:v>
                </c:pt>
                <c:pt idx="76">
                  <c:v>183</c:v>
                </c:pt>
                <c:pt idx="77">
                  <c:v>220</c:v>
                </c:pt>
                <c:pt idx="78">
                  <c:v>180</c:v>
                </c:pt>
                <c:pt idx="79">
                  <c:v>229</c:v>
                </c:pt>
                <c:pt idx="80">
                  <c:v>249</c:v>
                </c:pt>
                <c:pt idx="81">
                  <c:v>196</c:v>
                </c:pt>
                <c:pt idx="82">
                  <c:v>220</c:v>
                </c:pt>
                <c:pt idx="83">
                  <c:v>225</c:v>
                </c:pt>
                <c:pt idx="84">
                  <c:v>184</c:v>
                </c:pt>
                <c:pt idx="85">
                  <c:v>225</c:v>
                </c:pt>
                <c:pt idx="86">
                  <c:v>175</c:v>
                </c:pt>
                <c:pt idx="87">
                  <c:v>96</c:v>
                </c:pt>
                <c:pt idx="88">
                  <c:v>163</c:v>
                </c:pt>
                <c:pt idx="89">
                  <c:v>174</c:v>
                </c:pt>
                <c:pt idx="90">
                  <c:v>166</c:v>
                </c:pt>
                <c:pt idx="91">
                  <c:v>226</c:v>
                </c:pt>
                <c:pt idx="92">
                  <c:v>165</c:v>
                </c:pt>
                <c:pt idx="93">
                  <c:v>223</c:v>
                </c:pt>
                <c:pt idx="94">
                  <c:v>140</c:v>
                </c:pt>
                <c:pt idx="95">
                  <c:v>187</c:v>
                </c:pt>
                <c:pt idx="96">
                  <c:v>159</c:v>
                </c:pt>
                <c:pt idx="97">
                  <c:v>193</c:v>
                </c:pt>
                <c:pt idx="98">
                  <c:v>112</c:v>
                </c:pt>
                <c:pt idx="99">
                  <c:v>181</c:v>
                </c:pt>
                <c:pt idx="100">
                  <c:v>162</c:v>
                </c:pt>
                <c:pt idx="101">
                  <c:v>164</c:v>
                </c:pt>
                <c:pt idx="102">
                  <c:v>262</c:v>
                </c:pt>
                <c:pt idx="103">
                  <c:v>153</c:v>
                </c:pt>
                <c:pt idx="104">
                  <c:v>145</c:v>
                </c:pt>
                <c:pt idx="105">
                  <c:v>211</c:v>
                </c:pt>
                <c:pt idx="106">
                  <c:v>232</c:v>
                </c:pt>
                <c:pt idx="107">
                  <c:v>201</c:v>
                </c:pt>
                <c:pt idx="108">
                  <c:v>199</c:v>
                </c:pt>
                <c:pt idx="109">
                  <c:v>190</c:v>
                </c:pt>
                <c:pt idx="110">
                  <c:v>199</c:v>
                </c:pt>
                <c:pt idx="111">
                  <c:v>184</c:v>
                </c:pt>
                <c:pt idx="112">
                  <c:v>229</c:v>
                </c:pt>
                <c:pt idx="113">
                  <c:v>212</c:v>
                </c:pt>
                <c:pt idx="114">
                  <c:v>81</c:v>
                </c:pt>
                <c:pt idx="115">
                  <c:v>137</c:v>
                </c:pt>
                <c:pt idx="116">
                  <c:v>133</c:v>
                </c:pt>
                <c:pt idx="117">
                  <c:v>144</c:v>
                </c:pt>
                <c:pt idx="118">
                  <c:v>219</c:v>
                </c:pt>
                <c:pt idx="119">
                  <c:v>117</c:v>
                </c:pt>
                <c:pt idx="120">
                  <c:v>203</c:v>
                </c:pt>
                <c:pt idx="121">
                  <c:v>167</c:v>
                </c:pt>
                <c:pt idx="122">
                  <c:v>125</c:v>
                </c:pt>
                <c:pt idx="123">
                  <c:v>197</c:v>
                </c:pt>
                <c:pt idx="124">
                  <c:v>138</c:v>
                </c:pt>
                <c:pt idx="125">
                  <c:v>136</c:v>
                </c:pt>
                <c:pt idx="126">
                  <c:v>223</c:v>
                </c:pt>
                <c:pt idx="127">
                  <c:v>213</c:v>
                </c:pt>
                <c:pt idx="128">
                  <c:v>249</c:v>
                </c:pt>
                <c:pt idx="129">
                  <c:v>129</c:v>
                </c:pt>
                <c:pt idx="130">
                  <c:v>157</c:v>
                </c:pt>
                <c:pt idx="131">
                  <c:v>181</c:v>
                </c:pt>
                <c:pt idx="132">
                  <c:v>180</c:v>
                </c:pt>
                <c:pt idx="133">
                  <c:v>202</c:v>
                </c:pt>
                <c:pt idx="134">
                  <c:v>135</c:v>
                </c:pt>
                <c:pt idx="135">
                  <c:v>188</c:v>
                </c:pt>
                <c:pt idx="136">
                  <c:v>171</c:v>
                </c:pt>
                <c:pt idx="137">
                  <c:v>179</c:v>
                </c:pt>
                <c:pt idx="138">
                  <c:v>196</c:v>
                </c:pt>
                <c:pt idx="139">
                  <c:v>282</c:v>
                </c:pt>
                <c:pt idx="140">
                  <c:v>256</c:v>
                </c:pt>
                <c:pt idx="141">
                  <c:v>177</c:v>
                </c:pt>
                <c:pt idx="142">
                  <c:v>199</c:v>
                </c:pt>
                <c:pt idx="143">
                  <c:v>138</c:v>
                </c:pt>
                <c:pt idx="144">
                  <c:v>167</c:v>
                </c:pt>
              </c:numCache>
            </c:numRef>
          </c:xVal>
          <c:yVal>
            <c:numRef>
              <c:f>Tarkistusdata!$J$3:$J$147</c:f>
              <c:numCache>
                <c:ptCount val="145"/>
                <c:pt idx="0">
                  <c:v>12</c:v>
                </c:pt>
                <c:pt idx="1">
                  <c:v>18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16</c:v>
                </c:pt>
                <c:pt idx="6">
                  <c:v>4</c:v>
                </c:pt>
                <c:pt idx="7">
                  <c:v>21</c:v>
                </c:pt>
                <c:pt idx="8">
                  <c:v>9</c:v>
                </c:pt>
                <c:pt idx="9">
                  <c:v>21</c:v>
                </c:pt>
                <c:pt idx="10">
                  <c:v>15</c:v>
                </c:pt>
                <c:pt idx="11">
                  <c:v>14</c:v>
                </c:pt>
                <c:pt idx="12">
                  <c:v>20</c:v>
                </c:pt>
                <c:pt idx="13">
                  <c:v>24</c:v>
                </c:pt>
                <c:pt idx="14">
                  <c:v>14</c:v>
                </c:pt>
                <c:pt idx="15">
                  <c:v>24</c:v>
                </c:pt>
                <c:pt idx="16">
                  <c:v>19</c:v>
                </c:pt>
                <c:pt idx="17">
                  <c:v>11</c:v>
                </c:pt>
                <c:pt idx="18">
                  <c:v>19</c:v>
                </c:pt>
                <c:pt idx="19">
                  <c:v>10</c:v>
                </c:pt>
                <c:pt idx="20">
                  <c:v>12</c:v>
                </c:pt>
                <c:pt idx="21">
                  <c:v>11</c:v>
                </c:pt>
                <c:pt idx="22">
                  <c:v>29</c:v>
                </c:pt>
                <c:pt idx="23">
                  <c:v>5</c:v>
                </c:pt>
                <c:pt idx="24">
                  <c:v>19</c:v>
                </c:pt>
                <c:pt idx="25">
                  <c:v>21</c:v>
                </c:pt>
                <c:pt idx="26">
                  <c:v>16</c:v>
                </c:pt>
                <c:pt idx="27">
                  <c:v>29</c:v>
                </c:pt>
                <c:pt idx="28">
                  <c:v>18</c:v>
                </c:pt>
                <c:pt idx="29">
                  <c:v>18</c:v>
                </c:pt>
                <c:pt idx="30">
                  <c:v>12</c:v>
                </c:pt>
                <c:pt idx="31">
                  <c:v>17</c:v>
                </c:pt>
                <c:pt idx="32">
                  <c:v>18</c:v>
                </c:pt>
                <c:pt idx="33">
                  <c:v>8</c:v>
                </c:pt>
                <c:pt idx="34">
                  <c:v>5</c:v>
                </c:pt>
                <c:pt idx="35">
                  <c:v>13</c:v>
                </c:pt>
                <c:pt idx="37">
                  <c:v>12</c:v>
                </c:pt>
                <c:pt idx="38">
                  <c:v>23</c:v>
                </c:pt>
                <c:pt idx="39">
                  <c:v>10</c:v>
                </c:pt>
                <c:pt idx="40">
                  <c:v>16</c:v>
                </c:pt>
                <c:pt idx="41">
                  <c:v>13</c:v>
                </c:pt>
                <c:pt idx="42">
                  <c:v>18</c:v>
                </c:pt>
                <c:pt idx="43">
                  <c:v>10</c:v>
                </c:pt>
                <c:pt idx="44">
                  <c:v>18</c:v>
                </c:pt>
                <c:pt idx="45">
                  <c:v>17</c:v>
                </c:pt>
                <c:pt idx="46">
                  <c:v>10</c:v>
                </c:pt>
                <c:pt idx="47">
                  <c:v>17</c:v>
                </c:pt>
                <c:pt idx="48">
                  <c:v>9</c:v>
                </c:pt>
                <c:pt idx="49">
                  <c:v>21</c:v>
                </c:pt>
                <c:pt idx="50">
                  <c:v>24</c:v>
                </c:pt>
                <c:pt idx="51">
                  <c:v>11</c:v>
                </c:pt>
                <c:pt idx="52">
                  <c:v>20</c:v>
                </c:pt>
                <c:pt idx="53">
                  <c:v>2</c:v>
                </c:pt>
                <c:pt idx="54">
                  <c:v>27</c:v>
                </c:pt>
                <c:pt idx="55">
                  <c:v>18</c:v>
                </c:pt>
                <c:pt idx="56">
                  <c:v>28</c:v>
                </c:pt>
                <c:pt idx="57">
                  <c:v>5</c:v>
                </c:pt>
                <c:pt idx="58">
                  <c:v>19</c:v>
                </c:pt>
                <c:pt idx="59">
                  <c:v>23</c:v>
                </c:pt>
                <c:pt idx="60">
                  <c:v>31</c:v>
                </c:pt>
                <c:pt idx="61">
                  <c:v>23</c:v>
                </c:pt>
                <c:pt idx="62">
                  <c:v>17</c:v>
                </c:pt>
                <c:pt idx="63">
                  <c:v>14</c:v>
                </c:pt>
                <c:pt idx="64">
                  <c:v>17</c:v>
                </c:pt>
                <c:pt idx="65">
                  <c:v>20</c:v>
                </c:pt>
                <c:pt idx="66">
                  <c:v>13</c:v>
                </c:pt>
                <c:pt idx="67">
                  <c:v>14</c:v>
                </c:pt>
                <c:pt idx="68">
                  <c:v>11</c:v>
                </c:pt>
                <c:pt idx="69">
                  <c:v>17</c:v>
                </c:pt>
                <c:pt idx="70">
                  <c:v>14</c:v>
                </c:pt>
                <c:pt idx="71">
                  <c:v>19</c:v>
                </c:pt>
                <c:pt idx="72">
                  <c:v>42</c:v>
                </c:pt>
                <c:pt idx="73">
                  <c:v>24</c:v>
                </c:pt>
                <c:pt idx="74">
                  <c:v>3</c:v>
                </c:pt>
                <c:pt idx="75">
                  <c:v>18</c:v>
                </c:pt>
                <c:pt idx="76">
                  <c:v>14</c:v>
                </c:pt>
                <c:pt idx="77">
                  <c:v>17</c:v>
                </c:pt>
                <c:pt idx="78">
                  <c:v>3</c:v>
                </c:pt>
                <c:pt idx="79">
                  <c:v>19</c:v>
                </c:pt>
                <c:pt idx="80">
                  <c:v>18</c:v>
                </c:pt>
                <c:pt idx="81">
                  <c:v>9</c:v>
                </c:pt>
                <c:pt idx="82">
                  <c:v>18</c:v>
                </c:pt>
                <c:pt idx="83">
                  <c:v>15</c:v>
                </c:pt>
                <c:pt idx="84">
                  <c:v>20</c:v>
                </c:pt>
                <c:pt idx="85">
                  <c:v>10</c:v>
                </c:pt>
                <c:pt idx="86">
                  <c:v>22</c:v>
                </c:pt>
                <c:pt idx="87">
                  <c:v>13</c:v>
                </c:pt>
                <c:pt idx="88">
                  <c:v>19</c:v>
                </c:pt>
                <c:pt idx="89">
                  <c:v>18</c:v>
                </c:pt>
                <c:pt idx="90">
                  <c:v>18</c:v>
                </c:pt>
                <c:pt idx="91">
                  <c:v>20</c:v>
                </c:pt>
                <c:pt idx="92">
                  <c:v>17</c:v>
                </c:pt>
                <c:pt idx="93">
                  <c:v>8</c:v>
                </c:pt>
                <c:pt idx="94">
                  <c:v>17</c:v>
                </c:pt>
                <c:pt idx="95">
                  <c:v>22</c:v>
                </c:pt>
                <c:pt idx="96">
                  <c:v>20</c:v>
                </c:pt>
                <c:pt idx="97">
                  <c:v>0</c:v>
                </c:pt>
                <c:pt idx="98">
                  <c:v>28</c:v>
                </c:pt>
                <c:pt idx="99">
                  <c:v>11</c:v>
                </c:pt>
                <c:pt idx="100">
                  <c:v>13</c:v>
                </c:pt>
                <c:pt idx="101">
                  <c:v>20</c:v>
                </c:pt>
                <c:pt idx="102">
                  <c:v>24</c:v>
                </c:pt>
                <c:pt idx="103">
                  <c:v>14</c:v>
                </c:pt>
                <c:pt idx="104">
                  <c:v>17</c:v>
                </c:pt>
                <c:pt idx="105">
                  <c:v>16</c:v>
                </c:pt>
                <c:pt idx="106">
                  <c:v>20</c:v>
                </c:pt>
                <c:pt idx="107">
                  <c:v>24</c:v>
                </c:pt>
                <c:pt idx="108">
                  <c:v>12</c:v>
                </c:pt>
                <c:pt idx="109">
                  <c:v>17</c:v>
                </c:pt>
                <c:pt idx="110">
                  <c:v>12</c:v>
                </c:pt>
                <c:pt idx="111">
                  <c:v>12</c:v>
                </c:pt>
                <c:pt idx="112">
                  <c:v>19</c:v>
                </c:pt>
                <c:pt idx="113">
                  <c:v>18</c:v>
                </c:pt>
                <c:pt idx="114">
                  <c:v>10</c:v>
                </c:pt>
                <c:pt idx="115">
                  <c:v>24</c:v>
                </c:pt>
                <c:pt idx="116">
                  <c:v>18</c:v>
                </c:pt>
                <c:pt idx="117">
                  <c:v>18</c:v>
                </c:pt>
                <c:pt idx="118">
                  <c:v>37</c:v>
                </c:pt>
                <c:pt idx="119">
                  <c:v>18</c:v>
                </c:pt>
                <c:pt idx="120">
                  <c:v>12</c:v>
                </c:pt>
                <c:pt idx="121">
                  <c:v>31</c:v>
                </c:pt>
                <c:pt idx="122">
                  <c:v>12</c:v>
                </c:pt>
                <c:pt idx="123">
                  <c:v>32</c:v>
                </c:pt>
                <c:pt idx="124">
                  <c:v>20</c:v>
                </c:pt>
                <c:pt idx="125">
                  <c:v>102</c:v>
                </c:pt>
                <c:pt idx="126">
                  <c:v>26</c:v>
                </c:pt>
                <c:pt idx="127">
                  <c:v>30</c:v>
                </c:pt>
                <c:pt idx="128">
                  <c:v>18</c:v>
                </c:pt>
                <c:pt idx="129">
                  <c:v>19</c:v>
                </c:pt>
                <c:pt idx="130">
                  <c:v>21</c:v>
                </c:pt>
                <c:pt idx="131">
                  <c:v>21</c:v>
                </c:pt>
                <c:pt idx="132">
                  <c:v>17</c:v>
                </c:pt>
                <c:pt idx="133">
                  <c:v>19</c:v>
                </c:pt>
                <c:pt idx="134">
                  <c:v>16</c:v>
                </c:pt>
                <c:pt idx="135">
                  <c:v>18</c:v>
                </c:pt>
                <c:pt idx="136">
                  <c:v>19</c:v>
                </c:pt>
                <c:pt idx="137">
                  <c:v>13</c:v>
                </c:pt>
                <c:pt idx="138">
                  <c:v>21</c:v>
                </c:pt>
                <c:pt idx="139">
                  <c:v>27</c:v>
                </c:pt>
                <c:pt idx="140">
                  <c:v>26</c:v>
                </c:pt>
                <c:pt idx="141">
                  <c:v>21</c:v>
                </c:pt>
                <c:pt idx="142">
                  <c:v>20</c:v>
                </c:pt>
                <c:pt idx="143">
                  <c:v>17</c:v>
                </c:pt>
                <c:pt idx="144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Tarkistusdata!$O$3:$O$101</c:f>
              <c:numCache>
                <c:ptCount val="99"/>
                <c:pt idx="0">
                  <c:v>254</c:v>
                </c:pt>
                <c:pt idx="1">
                  <c:v>179</c:v>
                </c:pt>
                <c:pt idx="2">
                  <c:v>71</c:v>
                </c:pt>
                <c:pt idx="3">
                  <c:v>64</c:v>
                </c:pt>
                <c:pt idx="4">
                  <c:v>47</c:v>
                </c:pt>
                <c:pt idx="5">
                  <c:v>50</c:v>
                </c:pt>
                <c:pt idx="6">
                  <c:v>60</c:v>
                </c:pt>
                <c:pt idx="7">
                  <c:v>89</c:v>
                </c:pt>
                <c:pt idx="8">
                  <c:v>57</c:v>
                </c:pt>
                <c:pt idx="9">
                  <c:v>54</c:v>
                </c:pt>
                <c:pt idx="10">
                  <c:v>100</c:v>
                </c:pt>
                <c:pt idx="11">
                  <c:v>54</c:v>
                </c:pt>
                <c:pt idx="12">
                  <c:v>51</c:v>
                </c:pt>
                <c:pt idx="13">
                  <c:v>67</c:v>
                </c:pt>
                <c:pt idx="14">
                  <c:v>111</c:v>
                </c:pt>
                <c:pt idx="15">
                  <c:v>154</c:v>
                </c:pt>
                <c:pt idx="16">
                  <c:v>176</c:v>
                </c:pt>
                <c:pt idx="17">
                  <c:v>184</c:v>
                </c:pt>
                <c:pt idx="18">
                  <c:v>216</c:v>
                </c:pt>
                <c:pt idx="19">
                  <c:v>47</c:v>
                </c:pt>
                <c:pt idx="20">
                  <c:v>135</c:v>
                </c:pt>
                <c:pt idx="21">
                  <c:v>188</c:v>
                </c:pt>
                <c:pt idx="22">
                  <c:v>58</c:v>
                </c:pt>
                <c:pt idx="23">
                  <c:v>47</c:v>
                </c:pt>
                <c:pt idx="24">
                  <c:v>62</c:v>
                </c:pt>
                <c:pt idx="25">
                  <c:v>56</c:v>
                </c:pt>
                <c:pt idx="26">
                  <c:v>105</c:v>
                </c:pt>
                <c:pt idx="27">
                  <c:v>58</c:v>
                </c:pt>
                <c:pt idx="28">
                  <c:v>55</c:v>
                </c:pt>
                <c:pt idx="29">
                  <c:v>44</c:v>
                </c:pt>
                <c:pt idx="30">
                  <c:v>205</c:v>
                </c:pt>
                <c:pt idx="31">
                  <c:v>66</c:v>
                </c:pt>
                <c:pt idx="32">
                  <c:v>70</c:v>
                </c:pt>
                <c:pt idx="33">
                  <c:v>70</c:v>
                </c:pt>
                <c:pt idx="34">
                  <c:v>53</c:v>
                </c:pt>
                <c:pt idx="35">
                  <c:v>52</c:v>
                </c:pt>
                <c:pt idx="36">
                  <c:v>46</c:v>
                </c:pt>
                <c:pt idx="37">
                  <c:v>45</c:v>
                </c:pt>
                <c:pt idx="38">
                  <c:v>60</c:v>
                </c:pt>
                <c:pt idx="39">
                  <c:v>117</c:v>
                </c:pt>
                <c:pt idx="40">
                  <c:v>117</c:v>
                </c:pt>
                <c:pt idx="41">
                  <c:v>36</c:v>
                </c:pt>
                <c:pt idx="42">
                  <c:v>143</c:v>
                </c:pt>
                <c:pt idx="43">
                  <c:v>54</c:v>
                </c:pt>
                <c:pt idx="44">
                  <c:v>141</c:v>
                </c:pt>
                <c:pt idx="45">
                  <c:v>152</c:v>
                </c:pt>
                <c:pt idx="46">
                  <c:v>60</c:v>
                </c:pt>
                <c:pt idx="47">
                  <c:v>101</c:v>
                </c:pt>
                <c:pt idx="48">
                  <c:v>52</c:v>
                </c:pt>
                <c:pt idx="49">
                  <c:v>63</c:v>
                </c:pt>
                <c:pt idx="50">
                  <c:v>53</c:v>
                </c:pt>
                <c:pt idx="51">
                  <c:v>54</c:v>
                </c:pt>
                <c:pt idx="52">
                  <c:v>52</c:v>
                </c:pt>
                <c:pt idx="53">
                  <c:v>74</c:v>
                </c:pt>
                <c:pt idx="54">
                  <c:v>53</c:v>
                </c:pt>
                <c:pt idx="55">
                  <c:v>103</c:v>
                </c:pt>
                <c:pt idx="56">
                  <c:v>190</c:v>
                </c:pt>
                <c:pt idx="57">
                  <c:v>75</c:v>
                </c:pt>
                <c:pt idx="58">
                  <c:v>47</c:v>
                </c:pt>
                <c:pt idx="59">
                  <c:v>67</c:v>
                </c:pt>
                <c:pt idx="60">
                  <c:v>40</c:v>
                </c:pt>
                <c:pt idx="61">
                  <c:v>49</c:v>
                </c:pt>
                <c:pt idx="62">
                  <c:v>64</c:v>
                </c:pt>
                <c:pt idx="63">
                  <c:v>122</c:v>
                </c:pt>
                <c:pt idx="64">
                  <c:v>94</c:v>
                </c:pt>
                <c:pt idx="65">
                  <c:v>75</c:v>
                </c:pt>
                <c:pt idx="66">
                  <c:v>97</c:v>
                </c:pt>
                <c:pt idx="67">
                  <c:v>56</c:v>
                </c:pt>
                <c:pt idx="68">
                  <c:v>50</c:v>
                </c:pt>
                <c:pt idx="69">
                  <c:v>60</c:v>
                </c:pt>
                <c:pt idx="70">
                  <c:v>48</c:v>
                </c:pt>
                <c:pt idx="71">
                  <c:v>57</c:v>
                </c:pt>
                <c:pt idx="72">
                  <c:v>53</c:v>
                </c:pt>
                <c:pt idx="73">
                  <c:v>56</c:v>
                </c:pt>
                <c:pt idx="74">
                  <c:v>54</c:v>
                </c:pt>
                <c:pt idx="75">
                  <c:v>64</c:v>
                </c:pt>
                <c:pt idx="76">
                  <c:v>161</c:v>
                </c:pt>
                <c:pt idx="77">
                  <c:v>43</c:v>
                </c:pt>
                <c:pt idx="78">
                  <c:v>45</c:v>
                </c:pt>
                <c:pt idx="79">
                  <c:v>52</c:v>
                </c:pt>
                <c:pt idx="80">
                  <c:v>152</c:v>
                </c:pt>
                <c:pt idx="81">
                  <c:v>70</c:v>
                </c:pt>
                <c:pt idx="82">
                  <c:v>44</c:v>
                </c:pt>
                <c:pt idx="83">
                  <c:v>139</c:v>
                </c:pt>
                <c:pt idx="84">
                  <c:v>84</c:v>
                </c:pt>
                <c:pt idx="85">
                  <c:v>40</c:v>
                </c:pt>
                <c:pt idx="86">
                  <c:v>43</c:v>
                </c:pt>
                <c:pt idx="87">
                  <c:v>70</c:v>
                </c:pt>
                <c:pt idx="88">
                  <c:v>93</c:v>
                </c:pt>
                <c:pt idx="89">
                  <c:v>102</c:v>
                </c:pt>
                <c:pt idx="90">
                  <c:v>50</c:v>
                </c:pt>
                <c:pt idx="91">
                  <c:v>44</c:v>
                </c:pt>
                <c:pt idx="92">
                  <c:v>52</c:v>
                </c:pt>
                <c:pt idx="93">
                  <c:v>54</c:v>
                </c:pt>
                <c:pt idx="94">
                  <c:v>52</c:v>
                </c:pt>
                <c:pt idx="95">
                  <c:v>55</c:v>
                </c:pt>
                <c:pt idx="96">
                  <c:v>57</c:v>
                </c:pt>
                <c:pt idx="97">
                  <c:v>38</c:v>
                </c:pt>
                <c:pt idx="98">
                  <c:v>53</c:v>
                </c:pt>
              </c:numCache>
            </c:numRef>
          </c:xVal>
          <c:yVal>
            <c:numRef>
              <c:f>Tarkistusdata!$W$3:$W$100</c:f>
              <c:numCache>
                <c:ptCount val="98"/>
                <c:pt idx="0">
                  <c:v>21</c:v>
                </c:pt>
                <c:pt idx="1">
                  <c:v>26</c:v>
                </c:pt>
                <c:pt idx="2">
                  <c:v>10</c:v>
                </c:pt>
                <c:pt idx="3">
                  <c:v>14</c:v>
                </c:pt>
                <c:pt idx="4">
                  <c:v>12</c:v>
                </c:pt>
                <c:pt idx="5">
                  <c:v>16</c:v>
                </c:pt>
                <c:pt idx="6">
                  <c:v>16</c:v>
                </c:pt>
                <c:pt idx="7">
                  <c:v>22</c:v>
                </c:pt>
                <c:pt idx="8">
                  <c:v>14</c:v>
                </c:pt>
                <c:pt idx="9">
                  <c:v>9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18</c:v>
                </c:pt>
                <c:pt idx="14">
                  <c:v>3</c:v>
                </c:pt>
                <c:pt idx="15">
                  <c:v>5</c:v>
                </c:pt>
                <c:pt idx="16">
                  <c:v>22</c:v>
                </c:pt>
                <c:pt idx="17">
                  <c:v>14</c:v>
                </c:pt>
                <c:pt idx="18">
                  <c:v>12</c:v>
                </c:pt>
                <c:pt idx="19">
                  <c:v>9</c:v>
                </c:pt>
                <c:pt idx="20">
                  <c:v>18</c:v>
                </c:pt>
                <c:pt idx="21">
                  <c:v>19</c:v>
                </c:pt>
                <c:pt idx="22">
                  <c:v>25</c:v>
                </c:pt>
                <c:pt idx="23">
                  <c:v>15</c:v>
                </c:pt>
                <c:pt idx="24">
                  <c:v>18</c:v>
                </c:pt>
                <c:pt idx="25">
                  <c:v>15</c:v>
                </c:pt>
                <c:pt idx="26">
                  <c:v>18</c:v>
                </c:pt>
                <c:pt idx="27">
                  <c:v>13</c:v>
                </c:pt>
                <c:pt idx="28">
                  <c:v>22</c:v>
                </c:pt>
                <c:pt idx="29">
                  <c:v>12</c:v>
                </c:pt>
                <c:pt idx="30">
                  <c:v>17</c:v>
                </c:pt>
                <c:pt idx="31">
                  <c:v>15</c:v>
                </c:pt>
                <c:pt idx="32">
                  <c:v>19</c:v>
                </c:pt>
                <c:pt idx="33">
                  <c:v>22</c:v>
                </c:pt>
                <c:pt idx="34">
                  <c:v>8</c:v>
                </c:pt>
                <c:pt idx="35">
                  <c:v>8</c:v>
                </c:pt>
                <c:pt idx="36">
                  <c:v>16</c:v>
                </c:pt>
                <c:pt idx="37">
                  <c:v>14</c:v>
                </c:pt>
                <c:pt idx="38">
                  <c:v>27</c:v>
                </c:pt>
                <c:pt idx="39">
                  <c:v>14</c:v>
                </c:pt>
                <c:pt idx="40">
                  <c:v>23</c:v>
                </c:pt>
                <c:pt idx="41">
                  <c:v>11</c:v>
                </c:pt>
                <c:pt idx="42">
                  <c:v>16</c:v>
                </c:pt>
                <c:pt idx="43">
                  <c:v>9</c:v>
                </c:pt>
                <c:pt idx="44">
                  <c:v>19</c:v>
                </c:pt>
                <c:pt idx="45">
                  <c:v>21</c:v>
                </c:pt>
                <c:pt idx="46">
                  <c:v>14</c:v>
                </c:pt>
                <c:pt idx="47">
                  <c:v>19</c:v>
                </c:pt>
                <c:pt idx="48">
                  <c:v>11</c:v>
                </c:pt>
                <c:pt idx="49">
                  <c:v>21</c:v>
                </c:pt>
                <c:pt idx="50">
                  <c:v>16</c:v>
                </c:pt>
                <c:pt idx="51">
                  <c:v>23</c:v>
                </c:pt>
                <c:pt idx="52">
                  <c:v>14</c:v>
                </c:pt>
                <c:pt idx="53">
                  <c:v>22</c:v>
                </c:pt>
                <c:pt idx="54">
                  <c:v>5</c:v>
                </c:pt>
                <c:pt idx="55">
                  <c:v>19</c:v>
                </c:pt>
                <c:pt idx="56">
                  <c:v>32</c:v>
                </c:pt>
                <c:pt idx="57">
                  <c:v>13</c:v>
                </c:pt>
                <c:pt idx="58">
                  <c:v>15</c:v>
                </c:pt>
                <c:pt idx="59">
                  <c:v>20</c:v>
                </c:pt>
                <c:pt idx="60">
                  <c:v>10</c:v>
                </c:pt>
                <c:pt idx="61">
                  <c:v>10</c:v>
                </c:pt>
                <c:pt idx="62">
                  <c:v>14</c:v>
                </c:pt>
                <c:pt idx="63">
                  <c:v>18</c:v>
                </c:pt>
                <c:pt idx="64">
                  <c:v>18</c:v>
                </c:pt>
                <c:pt idx="65">
                  <c:v>13</c:v>
                </c:pt>
                <c:pt idx="66">
                  <c:v>21</c:v>
                </c:pt>
                <c:pt idx="67">
                  <c:v>16</c:v>
                </c:pt>
                <c:pt idx="68">
                  <c:v>11</c:v>
                </c:pt>
                <c:pt idx="69">
                  <c:v>13</c:v>
                </c:pt>
                <c:pt idx="70">
                  <c:v>10</c:v>
                </c:pt>
                <c:pt idx="71">
                  <c:v>17</c:v>
                </c:pt>
                <c:pt idx="72">
                  <c:v>13</c:v>
                </c:pt>
                <c:pt idx="73">
                  <c:v>21</c:v>
                </c:pt>
                <c:pt idx="74">
                  <c:v>10</c:v>
                </c:pt>
                <c:pt idx="75">
                  <c:v>14</c:v>
                </c:pt>
                <c:pt idx="76">
                  <c:v>22</c:v>
                </c:pt>
                <c:pt idx="77">
                  <c:v>16</c:v>
                </c:pt>
                <c:pt idx="78">
                  <c:v>13</c:v>
                </c:pt>
                <c:pt idx="79">
                  <c:v>17</c:v>
                </c:pt>
                <c:pt idx="80">
                  <c:v>15</c:v>
                </c:pt>
                <c:pt idx="81">
                  <c:v>13</c:v>
                </c:pt>
                <c:pt idx="82">
                  <c:v>12</c:v>
                </c:pt>
                <c:pt idx="83">
                  <c:v>23</c:v>
                </c:pt>
                <c:pt idx="84">
                  <c:v>12</c:v>
                </c:pt>
                <c:pt idx="85">
                  <c:v>8</c:v>
                </c:pt>
                <c:pt idx="86">
                  <c:v>8</c:v>
                </c:pt>
                <c:pt idx="87">
                  <c:v>15</c:v>
                </c:pt>
                <c:pt idx="88">
                  <c:v>15</c:v>
                </c:pt>
                <c:pt idx="89">
                  <c:v>18</c:v>
                </c:pt>
                <c:pt idx="90">
                  <c:v>10</c:v>
                </c:pt>
                <c:pt idx="91">
                  <c:v>15</c:v>
                </c:pt>
                <c:pt idx="92">
                  <c:v>10</c:v>
                </c:pt>
                <c:pt idx="93">
                  <c:v>14</c:v>
                </c:pt>
                <c:pt idx="94">
                  <c:v>11</c:v>
                </c:pt>
                <c:pt idx="95">
                  <c:v>15</c:v>
                </c:pt>
                <c:pt idx="96">
                  <c:v>17</c:v>
                </c:pt>
                <c:pt idx="97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Tarkistusdata!$AB$3:$AB$57</c:f>
              <c:numCache>
                <c:ptCount val="55"/>
                <c:pt idx="0">
                  <c:v>135</c:v>
                </c:pt>
                <c:pt idx="1">
                  <c:v>155</c:v>
                </c:pt>
                <c:pt idx="2">
                  <c:v>141</c:v>
                </c:pt>
                <c:pt idx="3">
                  <c:v>40</c:v>
                </c:pt>
                <c:pt idx="4">
                  <c:v>207</c:v>
                </c:pt>
                <c:pt idx="5">
                  <c:v>40</c:v>
                </c:pt>
                <c:pt idx="6">
                  <c:v>41</c:v>
                </c:pt>
                <c:pt idx="7">
                  <c:v>33</c:v>
                </c:pt>
                <c:pt idx="8">
                  <c:v>34</c:v>
                </c:pt>
                <c:pt idx="9">
                  <c:v>39</c:v>
                </c:pt>
                <c:pt idx="10">
                  <c:v>142</c:v>
                </c:pt>
                <c:pt idx="11">
                  <c:v>168</c:v>
                </c:pt>
                <c:pt idx="12">
                  <c:v>127</c:v>
                </c:pt>
                <c:pt idx="13">
                  <c:v>166</c:v>
                </c:pt>
                <c:pt idx="14">
                  <c:v>37</c:v>
                </c:pt>
                <c:pt idx="15">
                  <c:v>70</c:v>
                </c:pt>
                <c:pt idx="16">
                  <c:v>123</c:v>
                </c:pt>
                <c:pt idx="17">
                  <c:v>55</c:v>
                </c:pt>
                <c:pt idx="18">
                  <c:v>42</c:v>
                </c:pt>
                <c:pt idx="19">
                  <c:v>40</c:v>
                </c:pt>
                <c:pt idx="20">
                  <c:v>37</c:v>
                </c:pt>
                <c:pt idx="21">
                  <c:v>37</c:v>
                </c:pt>
                <c:pt idx="22">
                  <c:v>32</c:v>
                </c:pt>
                <c:pt idx="23">
                  <c:v>49</c:v>
                </c:pt>
                <c:pt idx="24">
                  <c:v>49</c:v>
                </c:pt>
                <c:pt idx="25">
                  <c:v>33</c:v>
                </c:pt>
                <c:pt idx="26">
                  <c:v>36</c:v>
                </c:pt>
                <c:pt idx="27">
                  <c:v>46</c:v>
                </c:pt>
                <c:pt idx="28">
                  <c:v>38</c:v>
                </c:pt>
                <c:pt idx="29">
                  <c:v>37</c:v>
                </c:pt>
                <c:pt idx="30">
                  <c:v>46</c:v>
                </c:pt>
                <c:pt idx="31">
                  <c:v>40</c:v>
                </c:pt>
                <c:pt idx="32">
                  <c:v>110</c:v>
                </c:pt>
                <c:pt idx="33">
                  <c:v>33</c:v>
                </c:pt>
                <c:pt idx="34">
                  <c:v>33</c:v>
                </c:pt>
                <c:pt idx="35">
                  <c:v>40</c:v>
                </c:pt>
                <c:pt idx="36">
                  <c:v>122</c:v>
                </c:pt>
                <c:pt idx="37">
                  <c:v>45</c:v>
                </c:pt>
                <c:pt idx="38">
                  <c:v>182</c:v>
                </c:pt>
                <c:pt idx="39">
                  <c:v>82</c:v>
                </c:pt>
                <c:pt idx="40">
                  <c:v>145</c:v>
                </c:pt>
                <c:pt idx="41">
                  <c:v>44</c:v>
                </c:pt>
                <c:pt idx="42">
                  <c:v>121</c:v>
                </c:pt>
                <c:pt idx="43">
                  <c:v>40</c:v>
                </c:pt>
                <c:pt idx="44">
                  <c:v>55</c:v>
                </c:pt>
                <c:pt idx="45">
                  <c:v>61</c:v>
                </c:pt>
                <c:pt idx="46">
                  <c:v>42</c:v>
                </c:pt>
                <c:pt idx="47">
                  <c:v>88</c:v>
                </c:pt>
                <c:pt idx="48">
                  <c:v>44</c:v>
                </c:pt>
                <c:pt idx="49">
                  <c:v>54</c:v>
                </c:pt>
                <c:pt idx="50">
                  <c:v>43</c:v>
                </c:pt>
                <c:pt idx="51">
                  <c:v>40</c:v>
                </c:pt>
                <c:pt idx="52">
                  <c:v>49</c:v>
                </c:pt>
                <c:pt idx="53">
                  <c:v>44</c:v>
                </c:pt>
                <c:pt idx="54">
                  <c:v>39</c:v>
                </c:pt>
              </c:numCache>
            </c:numRef>
          </c:xVal>
          <c:yVal>
            <c:numRef>
              <c:f>Tarkistusdata!$AJ$3:$AJ$57</c:f>
              <c:numCache>
                <c:ptCount val="55"/>
                <c:pt idx="0">
                  <c:v>12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19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14</c:v>
                </c:pt>
                <c:pt idx="11">
                  <c:v>12</c:v>
                </c:pt>
                <c:pt idx="12">
                  <c:v>16</c:v>
                </c:pt>
                <c:pt idx="13">
                  <c:v>14</c:v>
                </c:pt>
                <c:pt idx="14">
                  <c:v>8</c:v>
                </c:pt>
                <c:pt idx="15">
                  <c:v>9</c:v>
                </c:pt>
                <c:pt idx="16">
                  <c:v>92</c:v>
                </c:pt>
                <c:pt idx="17">
                  <c:v>10</c:v>
                </c:pt>
                <c:pt idx="18">
                  <c:v>14</c:v>
                </c:pt>
                <c:pt idx="19">
                  <c:v>5</c:v>
                </c:pt>
                <c:pt idx="20">
                  <c:v>9</c:v>
                </c:pt>
                <c:pt idx="21">
                  <c:v>7</c:v>
                </c:pt>
                <c:pt idx="22">
                  <c:v>6</c:v>
                </c:pt>
                <c:pt idx="23">
                  <c:v>9</c:v>
                </c:pt>
                <c:pt idx="24">
                  <c:v>11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0</c:v>
                </c:pt>
                <c:pt idx="35">
                  <c:v>8</c:v>
                </c:pt>
                <c:pt idx="36">
                  <c:v>12</c:v>
                </c:pt>
                <c:pt idx="37">
                  <c:v>12</c:v>
                </c:pt>
                <c:pt idx="38">
                  <c:v>0</c:v>
                </c:pt>
                <c:pt idx="39">
                  <c:v>7</c:v>
                </c:pt>
                <c:pt idx="40">
                  <c:v>16</c:v>
                </c:pt>
                <c:pt idx="41">
                  <c:v>6</c:v>
                </c:pt>
                <c:pt idx="42">
                  <c:v>-3</c:v>
                </c:pt>
                <c:pt idx="43">
                  <c:v>14</c:v>
                </c:pt>
                <c:pt idx="44">
                  <c:v>10</c:v>
                </c:pt>
                <c:pt idx="45">
                  <c:v>5</c:v>
                </c:pt>
                <c:pt idx="46">
                  <c:v>8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9</c:v>
                </c:pt>
                <c:pt idx="53">
                  <c:v>2</c:v>
                </c:pt>
                <c:pt idx="54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Tarkistusdata!$AO$3:$AO$17</c:f>
              <c:numCache>
                <c:ptCount val="15"/>
                <c:pt idx="0">
                  <c:v>36</c:v>
                </c:pt>
                <c:pt idx="1">
                  <c:v>56</c:v>
                </c:pt>
                <c:pt idx="2">
                  <c:v>32</c:v>
                </c:pt>
                <c:pt idx="3">
                  <c:v>82</c:v>
                </c:pt>
                <c:pt idx="4">
                  <c:v>142</c:v>
                </c:pt>
                <c:pt idx="5">
                  <c:v>75</c:v>
                </c:pt>
                <c:pt idx="6">
                  <c:v>114</c:v>
                </c:pt>
                <c:pt idx="7">
                  <c:v>40</c:v>
                </c:pt>
                <c:pt idx="8">
                  <c:v>39</c:v>
                </c:pt>
                <c:pt idx="9">
                  <c:v>31</c:v>
                </c:pt>
                <c:pt idx="10">
                  <c:v>52</c:v>
                </c:pt>
                <c:pt idx="11">
                  <c:v>58</c:v>
                </c:pt>
                <c:pt idx="12">
                  <c:v>57</c:v>
                </c:pt>
                <c:pt idx="13">
                  <c:v>51</c:v>
                </c:pt>
                <c:pt idx="14">
                  <c:v>97</c:v>
                </c:pt>
              </c:numCache>
            </c:numRef>
          </c:xVal>
          <c:yVal>
            <c:numRef>
              <c:f>Tarkistusdata!$AW$3:$AW$17</c:f>
              <c:numCache>
                <c:ptCount val="15"/>
                <c:pt idx="0">
                  <c:v>7</c:v>
                </c:pt>
                <c:pt idx="1">
                  <c:v>14</c:v>
                </c:pt>
                <c:pt idx="2">
                  <c:v>2</c:v>
                </c:pt>
                <c:pt idx="3">
                  <c:v>12</c:v>
                </c:pt>
                <c:pt idx="4">
                  <c:v>14</c:v>
                </c:pt>
                <c:pt idx="5">
                  <c:v>21</c:v>
                </c:pt>
                <c:pt idx="6">
                  <c:v>21</c:v>
                </c:pt>
                <c:pt idx="7">
                  <c:v>5</c:v>
                </c:pt>
                <c:pt idx="8">
                  <c:v>9</c:v>
                </c:pt>
                <c:pt idx="9">
                  <c:v>2</c:v>
                </c:pt>
                <c:pt idx="10">
                  <c:v>12</c:v>
                </c:pt>
                <c:pt idx="11">
                  <c:v>18</c:v>
                </c:pt>
                <c:pt idx="12">
                  <c:v>14</c:v>
                </c:pt>
                <c:pt idx="13">
                  <c:v>13</c:v>
                </c:pt>
                <c:pt idx="14">
                  <c:v>6</c:v>
                </c:pt>
              </c:numCache>
            </c:numRef>
          </c:yVal>
          <c:smooth val="0"/>
        </c:ser>
        <c:axId val="15568517"/>
        <c:axId val="5898926"/>
      </c:scatterChart>
      <c:val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26"/>
        <c:crosses val="autoZero"/>
        <c:crossBetween val="midCat"/>
        <c:dispUnits/>
      </c:valAx>
      <c:valAx>
        <c:axId val="5898926"/>
        <c:scaling>
          <c:orientation val="minMax"/>
          <c:max val="4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68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MÄ6 ih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Tarkistusdata!$I$3:$I$147</c:f>
              <c:numCache>
                <c:ptCount val="145"/>
                <c:pt idx="0">
                  <c:v>10</c:v>
                </c:pt>
                <c:pt idx="1">
                  <c:v>12.9</c:v>
                </c:pt>
                <c:pt idx="2">
                  <c:v>13.5</c:v>
                </c:pt>
                <c:pt idx="3">
                  <c:v>16.7</c:v>
                </c:pt>
                <c:pt idx="4">
                  <c:v>18.4</c:v>
                </c:pt>
                <c:pt idx="5">
                  <c:v>18.7</c:v>
                </c:pt>
                <c:pt idx="6">
                  <c:v>13.2</c:v>
                </c:pt>
                <c:pt idx="7">
                  <c:v>16.3</c:v>
                </c:pt>
                <c:pt idx="8">
                  <c:v>16</c:v>
                </c:pt>
                <c:pt idx="9">
                  <c:v>17.6</c:v>
                </c:pt>
                <c:pt idx="10">
                  <c:v>15.8</c:v>
                </c:pt>
                <c:pt idx="11">
                  <c:v>13.7</c:v>
                </c:pt>
                <c:pt idx="12">
                  <c:v>16</c:v>
                </c:pt>
                <c:pt idx="13">
                  <c:v>17.5</c:v>
                </c:pt>
                <c:pt idx="14">
                  <c:v>18</c:v>
                </c:pt>
                <c:pt idx="15">
                  <c:v>17.1</c:v>
                </c:pt>
                <c:pt idx="16">
                  <c:v>14.7</c:v>
                </c:pt>
                <c:pt idx="17">
                  <c:v>17.2</c:v>
                </c:pt>
                <c:pt idx="18">
                  <c:v>17.8</c:v>
                </c:pt>
                <c:pt idx="19">
                  <c:v>16.1</c:v>
                </c:pt>
                <c:pt idx="20">
                  <c:v>14.3</c:v>
                </c:pt>
                <c:pt idx="21">
                  <c:v>16.4</c:v>
                </c:pt>
                <c:pt idx="22">
                  <c:v>18.1</c:v>
                </c:pt>
                <c:pt idx="23">
                  <c:v>17.2</c:v>
                </c:pt>
                <c:pt idx="24">
                  <c:v>14.8</c:v>
                </c:pt>
                <c:pt idx="25">
                  <c:v>15.8</c:v>
                </c:pt>
                <c:pt idx="26">
                  <c:v>14.7</c:v>
                </c:pt>
                <c:pt idx="27">
                  <c:v>16.3</c:v>
                </c:pt>
                <c:pt idx="28">
                  <c:v>15.2</c:v>
                </c:pt>
                <c:pt idx="29">
                  <c:v>14.8</c:v>
                </c:pt>
                <c:pt idx="30">
                  <c:v>18.8</c:v>
                </c:pt>
                <c:pt idx="31">
                  <c:v>15.4</c:v>
                </c:pt>
                <c:pt idx="32">
                  <c:v>16.8</c:v>
                </c:pt>
                <c:pt idx="33">
                  <c:v>15.7</c:v>
                </c:pt>
                <c:pt idx="34">
                  <c:v>16.6</c:v>
                </c:pt>
                <c:pt idx="35">
                  <c:v>15.3</c:v>
                </c:pt>
                <c:pt idx="37">
                  <c:v>17.7</c:v>
                </c:pt>
                <c:pt idx="38">
                  <c:v>16.1</c:v>
                </c:pt>
                <c:pt idx="39">
                  <c:v>16.5</c:v>
                </c:pt>
                <c:pt idx="40">
                  <c:v>19</c:v>
                </c:pt>
                <c:pt idx="41">
                  <c:v>17.8</c:v>
                </c:pt>
                <c:pt idx="42">
                  <c:v>18.4</c:v>
                </c:pt>
                <c:pt idx="43">
                  <c:v>19.7</c:v>
                </c:pt>
                <c:pt idx="44">
                  <c:v>18.2</c:v>
                </c:pt>
                <c:pt idx="45">
                  <c:v>19.7</c:v>
                </c:pt>
                <c:pt idx="46">
                  <c:v>19.8</c:v>
                </c:pt>
                <c:pt idx="47">
                  <c:v>18.8</c:v>
                </c:pt>
                <c:pt idx="48">
                  <c:v>18.3</c:v>
                </c:pt>
                <c:pt idx="49">
                  <c:v>16.6</c:v>
                </c:pt>
                <c:pt idx="50">
                  <c:v>18.1</c:v>
                </c:pt>
                <c:pt idx="51">
                  <c:v>16.1</c:v>
                </c:pt>
                <c:pt idx="52">
                  <c:v>13.8</c:v>
                </c:pt>
                <c:pt idx="53">
                  <c:v>16.3</c:v>
                </c:pt>
                <c:pt idx="54">
                  <c:v>18.1</c:v>
                </c:pt>
                <c:pt idx="55">
                  <c:v>16.3</c:v>
                </c:pt>
                <c:pt idx="56">
                  <c:v>15.4</c:v>
                </c:pt>
                <c:pt idx="57">
                  <c:v>14</c:v>
                </c:pt>
                <c:pt idx="58">
                  <c:v>17.8</c:v>
                </c:pt>
                <c:pt idx="59">
                  <c:v>17.9</c:v>
                </c:pt>
                <c:pt idx="60">
                  <c:v>16.8</c:v>
                </c:pt>
                <c:pt idx="61">
                  <c:v>17</c:v>
                </c:pt>
                <c:pt idx="62">
                  <c:v>14.7</c:v>
                </c:pt>
                <c:pt idx="63">
                  <c:v>16.7</c:v>
                </c:pt>
                <c:pt idx="64">
                  <c:v>17.2</c:v>
                </c:pt>
                <c:pt idx="65">
                  <c:v>16.3</c:v>
                </c:pt>
                <c:pt idx="66">
                  <c:v>16.2</c:v>
                </c:pt>
                <c:pt idx="67">
                  <c:v>14.8</c:v>
                </c:pt>
                <c:pt idx="68">
                  <c:v>15.3</c:v>
                </c:pt>
                <c:pt idx="69">
                  <c:v>14.5</c:v>
                </c:pt>
                <c:pt idx="70">
                  <c:v>13.8</c:v>
                </c:pt>
                <c:pt idx="71">
                  <c:v>17.3</c:v>
                </c:pt>
                <c:pt idx="72">
                  <c:v>17.7</c:v>
                </c:pt>
                <c:pt idx="73">
                  <c:v>16.4</c:v>
                </c:pt>
                <c:pt idx="74">
                  <c:v>15.8</c:v>
                </c:pt>
                <c:pt idx="75">
                  <c:v>16.7</c:v>
                </c:pt>
                <c:pt idx="76">
                  <c:v>15.2</c:v>
                </c:pt>
                <c:pt idx="77">
                  <c:v>15</c:v>
                </c:pt>
                <c:pt idx="78">
                  <c:v>16.8</c:v>
                </c:pt>
                <c:pt idx="79">
                  <c:v>17.7</c:v>
                </c:pt>
                <c:pt idx="80">
                  <c:v>17.1</c:v>
                </c:pt>
                <c:pt idx="81">
                  <c:v>16</c:v>
                </c:pt>
                <c:pt idx="82">
                  <c:v>15.1</c:v>
                </c:pt>
                <c:pt idx="83">
                  <c:v>16.2</c:v>
                </c:pt>
                <c:pt idx="84">
                  <c:v>15.2</c:v>
                </c:pt>
                <c:pt idx="85">
                  <c:v>16.5</c:v>
                </c:pt>
                <c:pt idx="86">
                  <c:v>15.3</c:v>
                </c:pt>
                <c:pt idx="87">
                  <c:v>10</c:v>
                </c:pt>
                <c:pt idx="88">
                  <c:v>15.5</c:v>
                </c:pt>
                <c:pt idx="89">
                  <c:v>15.6</c:v>
                </c:pt>
                <c:pt idx="90">
                  <c:v>14.6</c:v>
                </c:pt>
                <c:pt idx="91">
                  <c:v>16.4</c:v>
                </c:pt>
                <c:pt idx="92">
                  <c:v>15</c:v>
                </c:pt>
                <c:pt idx="93">
                  <c:v>15.8</c:v>
                </c:pt>
                <c:pt idx="94">
                  <c:v>13</c:v>
                </c:pt>
                <c:pt idx="95">
                  <c:v>14.4</c:v>
                </c:pt>
                <c:pt idx="96">
                  <c:v>13.2</c:v>
                </c:pt>
                <c:pt idx="97">
                  <c:v>14.3</c:v>
                </c:pt>
                <c:pt idx="98">
                  <c:v>11</c:v>
                </c:pt>
                <c:pt idx="99">
                  <c:v>14.4</c:v>
                </c:pt>
                <c:pt idx="100">
                  <c:v>14.5</c:v>
                </c:pt>
                <c:pt idx="101">
                  <c:v>15.1</c:v>
                </c:pt>
                <c:pt idx="102">
                  <c:v>16.8</c:v>
                </c:pt>
                <c:pt idx="103">
                  <c:v>14.3</c:v>
                </c:pt>
                <c:pt idx="104">
                  <c:v>14.1</c:v>
                </c:pt>
                <c:pt idx="105">
                  <c:v>15.9</c:v>
                </c:pt>
                <c:pt idx="106">
                  <c:v>16.2</c:v>
                </c:pt>
                <c:pt idx="107">
                  <c:v>15</c:v>
                </c:pt>
                <c:pt idx="108">
                  <c:v>15.1</c:v>
                </c:pt>
                <c:pt idx="109">
                  <c:v>15.8</c:v>
                </c:pt>
                <c:pt idx="110">
                  <c:v>15.7</c:v>
                </c:pt>
                <c:pt idx="111">
                  <c:v>15.1</c:v>
                </c:pt>
                <c:pt idx="112">
                  <c:v>16.1</c:v>
                </c:pt>
                <c:pt idx="113">
                  <c:v>15.4</c:v>
                </c:pt>
                <c:pt idx="114">
                  <c:v>10</c:v>
                </c:pt>
                <c:pt idx="115">
                  <c:v>12.9</c:v>
                </c:pt>
                <c:pt idx="116">
                  <c:v>12</c:v>
                </c:pt>
                <c:pt idx="117">
                  <c:v>13.2</c:v>
                </c:pt>
                <c:pt idx="118">
                  <c:v>16.5</c:v>
                </c:pt>
                <c:pt idx="119">
                  <c:v>11.5</c:v>
                </c:pt>
                <c:pt idx="120">
                  <c:v>13.3</c:v>
                </c:pt>
                <c:pt idx="121">
                  <c:v>14.8</c:v>
                </c:pt>
                <c:pt idx="122">
                  <c:v>12.3</c:v>
                </c:pt>
                <c:pt idx="123">
                  <c:v>14.7</c:v>
                </c:pt>
                <c:pt idx="124">
                  <c:v>13</c:v>
                </c:pt>
                <c:pt idx="125">
                  <c:v>11.3</c:v>
                </c:pt>
                <c:pt idx="126">
                  <c:v>15.2</c:v>
                </c:pt>
                <c:pt idx="127">
                  <c:v>15.2</c:v>
                </c:pt>
                <c:pt idx="128">
                  <c:v>16.3</c:v>
                </c:pt>
                <c:pt idx="129">
                  <c:v>12.8</c:v>
                </c:pt>
                <c:pt idx="130">
                  <c:v>14.5</c:v>
                </c:pt>
                <c:pt idx="131">
                  <c:v>16.1</c:v>
                </c:pt>
                <c:pt idx="132">
                  <c:v>14.2</c:v>
                </c:pt>
                <c:pt idx="133">
                  <c:v>14.2</c:v>
                </c:pt>
                <c:pt idx="134">
                  <c:v>13.8</c:v>
                </c:pt>
                <c:pt idx="135">
                  <c:v>16.4</c:v>
                </c:pt>
                <c:pt idx="136">
                  <c:v>15.3</c:v>
                </c:pt>
                <c:pt idx="137">
                  <c:v>14.2</c:v>
                </c:pt>
                <c:pt idx="138">
                  <c:v>16.2</c:v>
                </c:pt>
                <c:pt idx="139">
                  <c:v>19.1</c:v>
                </c:pt>
                <c:pt idx="140">
                  <c:v>17.9</c:v>
                </c:pt>
                <c:pt idx="141">
                  <c:v>15.3</c:v>
                </c:pt>
                <c:pt idx="142">
                  <c:v>15.2</c:v>
                </c:pt>
                <c:pt idx="143">
                  <c:v>14.4</c:v>
                </c:pt>
                <c:pt idx="144">
                  <c:v>16.3</c:v>
                </c:pt>
              </c:numCache>
            </c:numRef>
          </c:xVal>
          <c:yVal>
            <c:numRef>
              <c:f>Tarkistusdata!$K$3:$K$147</c:f>
              <c:numCache>
                <c:ptCount val="145"/>
                <c:pt idx="0">
                  <c:v>1.7</c:v>
                </c:pt>
                <c:pt idx="1">
                  <c:v>1.4</c:v>
                </c:pt>
                <c:pt idx="2">
                  <c:v>2</c:v>
                </c:pt>
                <c:pt idx="3">
                  <c:v>3.2</c:v>
                </c:pt>
                <c:pt idx="4">
                  <c:v>2.2</c:v>
                </c:pt>
                <c:pt idx="5">
                  <c:v>1.7</c:v>
                </c:pt>
                <c:pt idx="6">
                  <c:v>1.7</c:v>
                </c:pt>
                <c:pt idx="7">
                  <c:v>2.05</c:v>
                </c:pt>
                <c:pt idx="8">
                  <c:v>3</c:v>
                </c:pt>
                <c:pt idx="9">
                  <c:v>2.5</c:v>
                </c:pt>
                <c:pt idx="10">
                  <c:v>1.8</c:v>
                </c:pt>
                <c:pt idx="11">
                  <c:v>1.3</c:v>
                </c:pt>
                <c:pt idx="12">
                  <c:v>2.7</c:v>
                </c:pt>
                <c:pt idx="13">
                  <c:v>2.5</c:v>
                </c:pt>
                <c:pt idx="14">
                  <c:v>2.25</c:v>
                </c:pt>
                <c:pt idx="16">
                  <c:v>1.7</c:v>
                </c:pt>
                <c:pt idx="17">
                  <c:v>2.95</c:v>
                </c:pt>
                <c:pt idx="18">
                  <c:v>2.3</c:v>
                </c:pt>
                <c:pt idx="19">
                  <c:v>1.7</c:v>
                </c:pt>
                <c:pt idx="20">
                  <c:v>1.8</c:v>
                </c:pt>
                <c:pt idx="21">
                  <c:v>4.2</c:v>
                </c:pt>
                <c:pt idx="22">
                  <c:v>2.85</c:v>
                </c:pt>
                <c:pt idx="23">
                  <c:v>2.7</c:v>
                </c:pt>
                <c:pt idx="24">
                  <c:v>1.5</c:v>
                </c:pt>
                <c:pt idx="25">
                  <c:v>1.8</c:v>
                </c:pt>
                <c:pt idx="26">
                  <c:v>2.8</c:v>
                </c:pt>
                <c:pt idx="27">
                  <c:v>3.1</c:v>
                </c:pt>
                <c:pt idx="28">
                  <c:v>1.8</c:v>
                </c:pt>
                <c:pt idx="29">
                  <c:v>2.8</c:v>
                </c:pt>
                <c:pt idx="30">
                  <c:v>1.8</c:v>
                </c:pt>
                <c:pt idx="31">
                  <c:v>2.4</c:v>
                </c:pt>
                <c:pt idx="32">
                  <c:v>3.1</c:v>
                </c:pt>
                <c:pt idx="33">
                  <c:v>1.7</c:v>
                </c:pt>
                <c:pt idx="34">
                  <c:v>2.6</c:v>
                </c:pt>
                <c:pt idx="35">
                  <c:v>2.55</c:v>
                </c:pt>
                <c:pt idx="37">
                  <c:v>2.2</c:v>
                </c:pt>
                <c:pt idx="38">
                  <c:v>1.85</c:v>
                </c:pt>
                <c:pt idx="39">
                  <c:v>2.25</c:v>
                </c:pt>
                <c:pt idx="40">
                  <c:v>2.8</c:v>
                </c:pt>
                <c:pt idx="41">
                  <c:v>3.4</c:v>
                </c:pt>
                <c:pt idx="42">
                  <c:v>2.1</c:v>
                </c:pt>
                <c:pt idx="43">
                  <c:v>2.95</c:v>
                </c:pt>
                <c:pt idx="44">
                  <c:v>2.6</c:v>
                </c:pt>
                <c:pt idx="45">
                  <c:v>2.3</c:v>
                </c:pt>
                <c:pt idx="46">
                  <c:v>3.8</c:v>
                </c:pt>
                <c:pt idx="47">
                  <c:v>2.3</c:v>
                </c:pt>
                <c:pt idx="48">
                  <c:v>3.8</c:v>
                </c:pt>
                <c:pt idx="49">
                  <c:v>2.1</c:v>
                </c:pt>
                <c:pt idx="50">
                  <c:v>1.9</c:v>
                </c:pt>
                <c:pt idx="51">
                  <c:v>3.1</c:v>
                </c:pt>
                <c:pt idx="52">
                  <c:v>2.3</c:v>
                </c:pt>
                <c:pt idx="54">
                  <c:v>2.6</c:v>
                </c:pt>
                <c:pt idx="55">
                  <c:v>3.55</c:v>
                </c:pt>
                <c:pt idx="56">
                  <c:v>2.4</c:v>
                </c:pt>
                <c:pt idx="57">
                  <c:v>1.5</c:v>
                </c:pt>
                <c:pt idx="58">
                  <c:v>2.3</c:v>
                </c:pt>
                <c:pt idx="59">
                  <c:v>1.4</c:v>
                </c:pt>
                <c:pt idx="60">
                  <c:v>3.05</c:v>
                </c:pt>
                <c:pt idx="61">
                  <c:v>3</c:v>
                </c:pt>
                <c:pt idx="62">
                  <c:v>2.2</c:v>
                </c:pt>
                <c:pt idx="63">
                  <c:v>1.5</c:v>
                </c:pt>
                <c:pt idx="64">
                  <c:v>4.2</c:v>
                </c:pt>
                <c:pt idx="65">
                  <c:v>3.3</c:v>
                </c:pt>
                <c:pt idx="66">
                  <c:v>2.45</c:v>
                </c:pt>
                <c:pt idx="67">
                  <c:v>2.6</c:v>
                </c:pt>
                <c:pt idx="68">
                  <c:v>2.1</c:v>
                </c:pt>
                <c:pt idx="69">
                  <c:v>2</c:v>
                </c:pt>
                <c:pt idx="70">
                  <c:v>1.6</c:v>
                </c:pt>
                <c:pt idx="71">
                  <c:v>1.3</c:v>
                </c:pt>
                <c:pt idx="72">
                  <c:v>2.4</c:v>
                </c:pt>
                <c:pt idx="73">
                  <c:v>2.4</c:v>
                </c:pt>
                <c:pt idx="74">
                  <c:v>1.9</c:v>
                </c:pt>
                <c:pt idx="75">
                  <c:v>4.9</c:v>
                </c:pt>
                <c:pt idx="76">
                  <c:v>2.2</c:v>
                </c:pt>
                <c:pt idx="77">
                  <c:v>2.5</c:v>
                </c:pt>
                <c:pt idx="78">
                  <c:v>2.3</c:v>
                </c:pt>
                <c:pt idx="79">
                  <c:v>2.1</c:v>
                </c:pt>
                <c:pt idx="80">
                  <c:v>1.6</c:v>
                </c:pt>
                <c:pt idx="81">
                  <c:v>2.5</c:v>
                </c:pt>
                <c:pt idx="82">
                  <c:v>1.4</c:v>
                </c:pt>
                <c:pt idx="84">
                  <c:v>2.2</c:v>
                </c:pt>
                <c:pt idx="85">
                  <c:v>2.6</c:v>
                </c:pt>
                <c:pt idx="86">
                  <c:v>2.3</c:v>
                </c:pt>
                <c:pt idx="87">
                  <c:v>1.25</c:v>
                </c:pt>
                <c:pt idx="88">
                  <c:v>2.3</c:v>
                </c:pt>
                <c:pt idx="89">
                  <c:v>2.1</c:v>
                </c:pt>
                <c:pt idx="90">
                  <c:v>1.8</c:v>
                </c:pt>
                <c:pt idx="91">
                  <c:v>3.15</c:v>
                </c:pt>
                <c:pt idx="92">
                  <c:v>2.5</c:v>
                </c:pt>
                <c:pt idx="93">
                  <c:v>2.6</c:v>
                </c:pt>
                <c:pt idx="94">
                  <c:v>2.5</c:v>
                </c:pt>
                <c:pt idx="95">
                  <c:v>1.9</c:v>
                </c:pt>
                <c:pt idx="96">
                  <c:v>2.2</c:v>
                </c:pt>
                <c:pt idx="97">
                  <c:v>1.1</c:v>
                </c:pt>
                <c:pt idx="98">
                  <c:v>1.9</c:v>
                </c:pt>
                <c:pt idx="99">
                  <c:v>2</c:v>
                </c:pt>
                <c:pt idx="100">
                  <c:v>2.9</c:v>
                </c:pt>
                <c:pt idx="101">
                  <c:v>2.6</c:v>
                </c:pt>
                <c:pt idx="102">
                  <c:v>1.55</c:v>
                </c:pt>
                <c:pt idx="103">
                  <c:v>2.3</c:v>
                </c:pt>
                <c:pt idx="104">
                  <c:v>2</c:v>
                </c:pt>
                <c:pt idx="105">
                  <c:v>2.4</c:v>
                </c:pt>
                <c:pt idx="106">
                  <c:v>2.5</c:v>
                </c:pt>
                <c:pt idx="107">
                  <c:v>2.9</c:v>
                </c:pt>
                <c:pt idx="108">
                  <c:v>2.3</c:v>
                </c:pt>
                <c:pt idx="109">
                  <c:v>2.6</c:v>
                </c:pt>
                <c:pt idx="110">
                  <c:v>1.45</c:v>
                </c:pt>
                <c:pt idx="111">
                  <c:v>1.85</c:v>
                </c:pt>
                <c:pt idx="112">
                  <c:v>3.3</c:v>
                </c:pt>
                <c:pt idx="113">
                  <c:v>2.6</c:v>
                </c:pt>
                <c:pt idx="114">
                  <c:v>1.5</c:v>
                </c:pt>
                <c:pt idx="115">
                  <c:v>2.9</c:v>
                </c:pt>
                <c:pt idx="116">
                  <c:v>1.3</c:v>
                </c:pt>
                <c:pt idx="117">
                  <c:v>1.7</c:v>
                </c:pt>
                <c:pt idx="118">
                  <c:v>2.7</c:v>
                </c:pt>
                <c:pt idx="119">
                  <c:v>2.9</c:v>
                </c:pt>
                <c:pt idx="120">
                  <c:v>2.6</c:v>
                </c:pt>
                <c:pt idx="121">
                  <c:v>2.8</c:v>
                </c:pt>
                <c:pt idx="122">
                  <c:v>2.55</c:v>
                </c:pt>
                <c:pt idx="123">
                  <c:v>2.7</c:v>
                </c:pt>
                <c:pt idx="124">
                  <c:v>3.5</c:v>
                </c:pt>
                <c:pt idx="125">
                  <c:v>6.9</c:v>
                </c:pt>
                <c:pt idx="126">
                  <c:v>2.4</c:v>
                </c:pt>
                <c:pt idx="127">
                  <c:v>2.4</c:v>
                </c:pt>
                <c:pt idx="128">
                  <c:v>1.8</c:v>
                </c:pt>
                <c:pt idx="129">
                  <c:v>2.8</c:v>
                </c:pt>
                <c:pt idx="130">
                  <c:v>2.2</c:v>
                </c:pt>
                <c:pt idx="131">
                  <c:v>2.6</c:v>
                </c:pt>
                <c:pt idx="132">
                  <c:v>2.6</c:v>
                </c:pt>
                <c:pt idx="133">
                  <c:v>2.2</c:v>
                </c:pt>
                <c:pt idx="134">
                  <c:v>-0.3999999999999986</c:v>
                </c:pt>
                <c:pt idx="135">
                  <c:v>2.4</c:v>
                </c:pt>
                <c:pt idx="136">
                  <c:v>2.8</c:v>
                </c:pt>
                <c:pt idx="137">
                  <c:v>2.45</c:v>
                </c:pt>
                <c:pt idx="138">
                  <c:v>3.45</c:v>
                </c:pt>
                <c:pt idx="139">
                  <c:v>3.5</c:v>
                </c:pt>
                <c:pt idx="140">
                  <c:v>1.3</c:v>
                </c:pt>
                <c:pt idx="141">
                  <c:v>1.8</c:v>
                </c:pt>
                <c:pt idx="142">
                  <c:v>1.8</c:v>
                </c:pt>
                <c:pt idx="143">
                  <c:v>1.5</c:v>
                </c:pt>
                <c:pt idx="144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Tarkistusdata!$V$3:$V$101</c:f>
              <c:numCache>
                <c:ptCount val="99"/>
                <c:pt idx="0">
                  <c:v>17.7</c:v>
                </c:pt>
                <c:pt idx="1">
                  <c:v>12.8</c:v>
                </c:pt>
                <c:pt idx="2">
                  <c:v>5.3</c:v>
                </c:pt>
                <c:pt idx="3">
                  <c:v>5.5</c:v>
                </c:pt>
                <c:pt idx="4">
                  <c:v>4.2</c:v>
                </c:pt>
                <c:pt idx="5">
                  <c:v>3.5</c:v>
                </c:pt>
                <c:pt idx="6">
                  <c:v>4.8</c:v>
                </c:pt>
                <c:pt idx="7">
                  <c:v>7.1</c:v>
                </c:pt>
                <c:pt idx="8">
                  <c:v>4.1</c:v>
                </c:pt>
                <c:pt idx="9">
                  <c:v>3.9</c:v>
                </c:pt>
                <c:pt idx="10">
                  <c:v>8.2</c:v>
                </c:pt>
                <c:pt idx="11">
                  <c:v>4.4</c:v>
                </c:pt>
                <c:pt idx="12">
                  <c:v>5.7</c:v>
                </c:pt>
                <c:pt idx="13">
                  <c:v>5.3</c:v>
                </c:pt>
                <c:pt idx="14">
                  <c:v>11.2</c:v>
                </c:pt>
                <c:pt idx="15">
                  <c:v>16.7</c:v>
                </c:pt>
                <c:pt idx="16">
                  <c:v>17.2</c:v>
                </c:pt>
                <c:pt idx="17">
                  <c:v>16.7</c:v>
                </c:pt>
                <c:pt idx="18">
                  <c:v>21</c:v>
                </c:pt>
                <c:pt idx="19">
                  <c:v>4.2</c:v>
                </c:pt>
                <c:pt idx="20">
                  <c:v>12.2</c:v>
                </c:pt>
                <c:pt idx="21">
                  <c:v>17.7</c:v>
                </c:pt>
                <c:pt idx="22">
                  <c:v>4.1</c:v>
                </c:pt>
                <c:pt idx="23">
                  <c:v>4.3</c:v>
                </c:pt>
                <c:pt idx="24">
                  <c:v>5</c:v>
                </c:pt>
                <c:pt idx="25">
                  <c:v>4.7</c:v>
                </c:pt>
                <c:pt idx="26">
                  <c:v>8.9</c:v>
                </c:pt>
                <c:pt idx="27">
                  <c:v>4.6</c:v>
                </c:pt>
                <c:pt idx="28">
                  <c:v>5.2</c:v>
                </c:pt>
                <c:pt idx="29">
                  <c:v>3.6</c:v>
                </c:pt>
                <c:pt idx="30">
                  <c:v>15.4</c:v>
                </c:pt>
                <c:pt idx="31">
                  <c:v>5.5</c:v>
                </c:pt>
                <c:pt idx="32">
                  <c:v>6</c:v>
                </c:pt>
                <c:pt idx="33">
                  <c:v>5.8</c:v>
                </c:pt>
                <c:pt idx="34">
                  <c:v>5.8</c:v>
                </c:pt>
                <c:pt idx="35">
                  <c:v>4.3</c:v>
                </c:pt>
                <c:pt idx="36">
                  <c:v>4.7</c:v>
                </c:pt>
                <c:pt idx="37">
                  <c:v>4</c:v>
                </c:pt>
                <c:pt idx="38">
                  <c:v>4.8</c:v>
                </c:pt>
                <c:pt idx="39">
                  <c:v>11</c:v>
                </c:pt>
                <c:pt idx="40">
                  <c:v>10.3</c:v>
                </c:pt>
                <c:pt idx="41">
                  <c:v>3.1</c:v>
                </c:pt>
                <c:pt idx="42">
                  <c:v>14.3</c:v>
                </c:pt>
                <c:pt idx="43">
                  <c:v>6.7</c:v>
                </c:pt>
                <c:pt idx="44">
                  <c:v>13.3</c:v>
                </c:pt>
                <c:pt idx="45">
                  <c:v>13.3</c:v>
                </c:pt>
                <c:pt idx="46">
                  <c:v>5.2</c:v>
                </c:pt>
                <c:pt idx="47">
                  <c:v>9.2</c:v>
                </c:pt>
                <c:pt idx="48">
                  <c:v>5.6</c:v>
                </c:pt>
                <c:pt idx="49">
                  <c:v>6.2</c:v>
                </c:pt>
                <c:pt idx="50">
                  <c:v>5</c:v>
                </c:pt>
                <c:pt idx="51">
                  <c:v>4.6</c:v>
                </c:pt>
                <c:pt idx="52">
                  <c:v>3.4</c:v>
                </c:pt>
                <c:pt idx="53">
                  <c:v>5.5</c:v>
                </c:pt>
                <c:pt idx="54">
                  <c:v>4.1</c:v>
                </c:pt>
                <c:pt idx="55">
                  <c:v>8.8</c:v>
                </c:pt>
                <c:pt idx="56">
                  <c:v>15</c:v>
                </c:pt>
                <c:pt idx="57">
                  <c:v>6.9</c:v>
                </c:pt>
                <c:pt idx="58">
                  <c:v>4.4</c:v>
                </c:pt>
                <c:pt idx="59">
                  <c:v>5</c:v>
                </c:pt>
                <c:pt idx="60">
                  <c:v>3.9</c:v>
                </c:pt>
                <c:pt idx="61">
                  <c:v>5</c:v>
                </c:pt>
                <c:pt idx="62">
                  <c:v>5.7</c:v>
                </c:pt>
                <c:pt idx="63">
                  <c:v>12</c:v>
                </c:pt>
                <c:pt idx="64">
                  <c:v>7.9</c:v>
                </c:pt>
                <c:pt idx="65">
                  <c:v>7.1</c:v>
                </c:pt>
                <c:pt idx="66">
                  <c:v>8.9</c:v>
                </c:pt>
                <c:pt idx="67">
                  <c:v>5.4</c:v>
                </c:pt>
                <c:pt idx="68">
                  <c:v>5.1</c:v>
                </c:pt>
                <c:pt idx="69">
                  <c:v>4.7</c:v>
                </c:pt>
                <c:pt idx="70">
                  <c:v>5.1</c:v>
                </c:pt>
                <c:pt idx="71">
                  <c:v>5.8</c:v>
                </c:pt>
                <c:pt idx="72">
                  <c:v>4.3</c:v>
                </c:pt>
                <c:pt idx="73">
                  <c:v>3.7</c:v>
                </c:pt>
                <c:pt idx="74">
                  <c:v>4.4</c:v>
                </c:pt>
                <c:pt idx="75">
                  <c:v>6</c:v>
                </c:pt>
                <c:pt idx="76">
                  <c:v>12.9</c:v>
                </c:pt>
                <c:pt idx="77">
                  <c:v>4.5</c:v>
                </c:pt>
                <c:pt idx="78">
                  <c:v>5.2</c:v>
                </c:pt>
                <c:pt idx="79">
                  <c:v>5.3</c:v>
                </c:pt>
                <c:pt idx="80">
                  <c:v>13.2</c:v>
                </c:pt>
                <c:pt idx="81">
                  <c:v>5.7</c:v>
                </c:pt>
                <c:pt idx="82">
                  <c:v>3.5</c:v>
                </c:pt>
                <c:pt idx="83">
                  <c:v>12.6</c:v>
                </c:pt>
                <c:pt idx="84">
                  <c:v>8.1</c:v>
                </c:pt>
                <c:pt idx="85">
                  <c:v>4.1</c:v>
                </c:pt>
                <c:pt idx="86">
                  <c:v>4.1</c:v>
                </c:pt>
                <c:pt idx="87">
                  <c:v>5.8</c:v>
                </c:pt>
                <c:pt idx="88">
                  <c:v>8.3</c:v>
                </c:pt>
                <c:pt idx="89">
                  <c:v>7.1</c:v>
                </c:pt>
                <c:pt idx="90">
                  <c:v>4.3</c:v>
                </c:pt>
                <c:pt idx="91">
                  <c:v>4.2</c:v>
                </c:pt>
                <c:pt idx="92">
                  <c:v>5.4</c:v>
                </c:pt>
                <c:pt idx="93">
                  <c:v>4.2</c:v>
                </c:pt>
                <c:pt idx="94">
                  <c:v>5.1</c:v>
                </c:pt>
                <c:pt idx="95">
                  <c:v>4.7</c:v>
                </c:pt>
                <c:pt idx="96">
                  <c:v>4.9</c:v>
                </c:pt>
                <c:pt idx="97">
                  <c:v>3.4</c:v>
                </c:pt>
              </c:numCache>
            </c:numRef>
          </c:xVal>
          <c:yVal>
            <c:numRef>
              <c:f>Tarkistusdata!$X$3:$X$100</c:f>
              <c:numCache>
                <c:ptCount val="98"/>
                <c:pt idx="0">
                  <c:v>2.7</c:v>
                </c:pt>
                <c:pt idx="1">
                  <c:v>3.1</c:v>
                </c:pt>
                <c:pt idx="2">
                  <c:v>0.55</c:v>
                </c:pt>
                <c:pt idx="3">
                  <c:v>1.5</c:v>
                </c:pt>
                <c:pt idx="4">
                  <c:v>0.7</c:v>
                </c:pt>
                <c:pt idx="5">
                  <c:v>1</c:v>
                </c:pt>
                <c:pt idx="6">
                  <c:v>1.05</c:v>
                </c:pt>
                <c:pt idx="7">
                  <c:v>1.85</c:v>
                </c:pt>
                <c:pt idx="8">
                  <c:v>0.7</c:v>
                </c:pt>
                <c:pt idx="9">
                  <c:v>0</c:v>
                </c:pt>
                <c:pt idx="10">
                  <c:v>0.1999999999999993</c:v>
                </c:pt>
                <c:pt idx="11">
                  <c:v>0.6000000000000005</c:v>
                </c:pt>
                <c:pt idx="12">
                  <c:v>1</c:v>
                </c:pt>
                <c:pt idx="13">
                  <c:v>0.55</c:v>
                </c:pt>
                <c:pt idx="14">
                  <c:v>0.1999999999999993</c:v>
                </c:pt>
                <c:pt idx="15">
                  <c:v>1.5</c:v>
                </c:pt>
                <c:pt idx="16">
                  <c:v>2.3</c:v>
                </c:pt>
                <c:pt idx="17">
                  <c:v>1.7</c:v>
                </c:pt>
                <c:pt idx="18">
                  <c:v>2.25</c:v>
                </c:pt>
                <c:pt idx="19">
                  <c:v>0.95</c:v>
                </c:pt>
                <c:pt idx="20">
                  <c:v>1.2</c:v>
                </c:pt>
                <c:pt idx="21">
                  <c:v>1.95</c:v>
                </c:pt>
                <c:pt idx="22">
                  <c:v>1.35</c:v>
                </c:pt>
                <c:pt idx="23">
                  <c:v>0.5</c:v>
                </c:pt>
                <c:pt idx="24">
                  <c:v>1.75</c:v>
                </c:pt>
                <c:pt idx="25">
                  <c:v>1</c:v>
                </c:pt>
                <c:pt idx="26">
                  <c:v>2.15</c:v>
                </c:pt>
                <c:pt idx="27">
                  <c:v>1.35</c:v>
                </c:pt>
                <c:pt idx="28">
                  <c:v>1.95</c:v>
                </c:pt>
                <c:pt idx="29">
                  <c:v>1</c:v>
                </c:pt>
                <c:pt idx="30">
                  <c:v>1.65</c:v>
                </c:pt>
                <c:pt idx="31">
                  <c:v>1.75</c:v>
                </c:pt>
                <c:pt idx="32">
                  <c:v>1.75</c:v>
                </c:pt>
                <c:pt idx="33">
                  <c:v>1.9</c:v>
                </c:pt>
                <c:pt idx="34">
                  <c:v>-3.8</c:v>
                </c:pt>
                <c:pt idx="35">
                  <c:v>1.05</c:v>
                </c:pt>
                <c:pt idx="36">
                  <c:v>2.1</c:v>
                </c:pt>
                <c:pt idx="37">
                  <c:v>1.7</c:v>
                </c:pt>
                <c:pt idx="38">
                  <c:v>1.7</c:v>
                </c:pt>
                <c:pt idx="39">
                  <c:v>1.2</c:v>
                </c:pt>
                <c:pt idx="40">
                  <c:v>2.3</c:v>
                </c:pt>
                <c:pt idx="41">
                  <c:v>0.9</c:v>
                </c:pt>
                <c:pt idx="42">
                  <c:v>2</c:v>
                </c:pt>
                <c:pt idx="43">
                  <c:v>1.9</c:v>
                </c:pt>
                <c:pt idx="44">
                  <c:v>2.3</c:v>
                </c:pt>
                <c:pt idx="45">
                  <c:v>2.1</c:v>
                </c:pt>
                <c:pt idx="46">
                  <c:v>1.4</c:v>
                </c:pt>
                <c:pt idx="47">
                  <c:v>1.2</c:v>
                </c:pt>
                <c:pt idx="48">
                  <c:v>0.8999999999999995</c:v>
                </c:pt>
                <c:pt idx="49">
                  <c:v>2.7</c:v>
                </c:pt>
                <c:pt idx="50">
                  <c:v>1.25</c:v>
                </c:pt>
                <c:pt idx="51">
                  <c:v>1.1</c:v>
                </c:pt>
                <c:pt idx="52">
                  <c:v>0.5</c:v>
                </c:pt>
                <c:pt idx="53">
                  <c:v>1.5</c:v>
                </c:pt>
                <c:pt idx="54">
                  <c:v>0.7</c:v>
                </c:pt>
                <c:pt idx="55">
                  <c:v>2.05</c:v>
                </c:pt>
                <c:pt idx="56">
                  <c:v>2.5</c:v>
                </c:pt>
                <c:pt idx="57">
                  <c:v>-4.35</c:v>
                </c:pt>
                <c:pt idx="58">
                  <c:v>2.2</c:v>
                </c:pt>
                <c:pt idx="59">
                  <c:v>1.3</c:v>
                </c:pt>
                <c:pt idx="60">
                  <c:v>0.4</c:v>
                </c:pt>
                <c:pt idx="61">
                  <c:v>0.25</c:v>
                </c:pt>
                <c:pt idx="62">
                  <c:v>-0.55</c:v>
                </c:pt>
                <c:pt idx="63">
                  <c:v>2.5</c:v>
                </c:pt>
                <c:pt idx="64">
                  <c:v>1.4</c:v>
                </c:pt>
                <c:pt idx="65">
                  <c:v>1</c:v>
                </c:pt>
                <c:pt idx="66">
                  <c:v>2.65</c:v>
                </c:pt>
                <c:pt idx="67">
                  <c:v>0.8000000000000007</c:v>
                </c:pt>
                <c:pt idx="68">
                  <c:v>0.85</c:v>
                </c:pt>
                <c:pt idx="69">
                  <c:v>1.2</c:v>
                </c:pt>
                <c:pt idx="70">
                  <c:v>0.6</c:v>
                </c:pt>
                <c:pt idx="71">
                  <c:v>2.5</c:v>
                </c:pt>
                <c:pt idx="72">
                  <c:v>1.6</c:v>
                </c:pt>
                <c:pt idx="73">
                  <c:v>0.45</c:v>
                </c:pt>
                <c:pt idx="74">
                  <c:v>0.9</c:v>
                </c:pt>
                <c:pt idx="75">
                  <c:v>1.6</c:v>
                </c:pt>
                <c:pt idx="76">
                  <c:v>2.9</c:v>
                </c:pt>
                <c:pt idx="77">
                  <c:v>1.5</c:v>
                </c:pt>
                <c:pt idx="78">
                  <c:v>1.45</c:v>
                </c:pt>
                <c:pt idx="79">
                  <c:v>2.2</c:v>
                </c:pt>
                <c:pt idx="80">
                  <c:v>1.2</c:v>
                </c:pt>
                <c:pt idx="81">
                  <c:v>1.7</c:v>
                </c:pt>
                <c:pt idx="82">
                  <c:v>1.1</c:v>
                </c:pt>
                <c:pt idx="83">
                  <c:v>2.35</c:v>
                </c:pt>
                <c:pt idx="84">
                  <c:v>1.35</c:v>
                </c:pt>
                <c:pt idx="85">
                  <c:v>0.8999999999999995</c:v>
                </c:pt>
                <c:pt idx="86">
                  <c:v>0.6</c:v>
                </c:pt>
                <c:pt idx="87">
                  <c:v>0.8</c:v>
                </c:pt>
                <c:pt idx="88">
                  <c:v>1.8</c:v>
                </c:pt>
                <c:pt idx="89">
                  <c:v>0.5</c:v>
                </c:pt>
                <c:pt idx="90">
                  <c:v>1.1</c:v>
                </c:pt>
                <c:pt idx="91">
                  <c:v>1.5</c:v>
                </c:pt>
                <c:pt idx="92">
                  <c:v>1.15</c:v>
                </c:pt>
                <c:pt idx="93">
                  <c:v>0.7</c:v>
                </c:pt>
                <c:pt idx="94">
                  <c:v>1.35</c:v>
                </c:pt>
                <c:pt idx="95">
                  <c:v>1.2</c:v>
                </c:pt>
                <c:pt idx="96">
                  <c:v>2.3</c:v>
                </c:pt>
                <c:pt idx="97">
                  <c:v>0.4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Tarkistusdata!$AI$3:$AI$57</c:f>
              <c:numCache>
                <c:ptCount val="55"/>
                <c:pt idx="0">
                  <c:v>15</c:v>
                </c:pt>
                <c:pt idx="1">
                  <c:v>16.7</c:v>
                </c:pt>
                <c:pt idx="2">
                  <c:v>15.6</c:v>
                </c:pt>
                <c:pt idx="3">
                  <c:v>6.9</c:v>
                </c:pt>
                <c:pt idx="4">
                  <c:v>19.5</c:v>
                </c:pt>
                <c:pt idx="5">
                  <c:v>7.2</c:v>
                </c:pt>
                <c:pt idx="6">
                  <c:v>7.7</c:v>
                </c:pt>
                <c:pt idx="7">
                  <c:v>5.6</c:v>
                </c:pt>
                <c:pt idx="8">
                  <c:v>5.7</c:v>
                </c:pt>
                <c:pt idx="9">
                  <c:v>5.2</c:v>
                </c:pt>
                <c:pt idx="10">
                  <c:v>18.3</c:v>
                </c:pt>
                <c:pt idx="11">
                  <c:v>19.3</c:v>
                </c:pt>
                <c:pt idx="12">
                  <c:v>16.3</c:v>
                </c:pt>
                <c:pt idx="13">
                  <c:v>17.6</c:v>
                </c:pt>
                <c:pt idx="14">
                  <c:v>6.9</c:v>
                </c:pt>
                <c:pt idx="15">
                  <c:v>10.2</c:v>
                </c:pt>
                <c:pt idx="16">
                  <c:v>14.4</c:v>
                </c:pt>
                <c:pt idx="17">
                  <c:v>7.5</c:v>
                </c:pt>
                <c:pt idx="18">
                  <c:v>6.8</c:v>
                </c:pt>
                <c:pt idx="19">
                  <c:v>6.3</c:v>
                </c:pt>
                <c:pt idx="20">
                  <c:v>7.2</c:v>
                </c:pt>
                <c:pt idx="21">
                  <c:v>6</c:v>
                </c:pt>
                <c:pt idx="22">
                  <c:v>4.3</c:v>
                </c:pt>
                <c:pt idx="23">
                  <c:v>7.5</c:v>
                </c:pt>
                <c:pt idx="24">
                  <c:v>6.8</c:v>
                </c:pt>
                <c:pt idx="25">
                  <c:v>6.7</c:v>
                </c:pt>
                <c:pt idx="26">
                  <c:v>7.3</c:v>
                </c:pt>
                <c:pt idx="27">
                  <c:v>7.2</c:v>
                </c:pt>
                <c:pt idx="28">
                  <c:v>5.3</c:v>
                </c:pt>
                <c:pt idx="29">
                  <c:v>6.2</c:v>
                </c:pt>
                <c:pt idx="30">
                  <c:v>7.7</c:v>
                </c:pt>
                <c:pt idx="31">
                  <c:v>6.3</c:v>
                </c:pt>
                <c:pt idx="32">
                  <c:v>13.4</c:v>
                </c:pt>
                <c:pt idx="33">
                  <c:v>6.2</c:v>
                </c:pt>
                <c:pt idx="34">
                  <c:v>5.6</c:v>
                </c:pt>
                <c:pt idx="35">
                  <c:v>6.7</c:v>
                </c:pt>
                <c:pt idx="36">
                  <c:v>14.5</c:v>
                </c:pt>
                <c:pt idx="37">
                  <c:v>6.4</c:v>
                </c:pt>
                <c:pt idx="38">
                  <c:v>18.2</c:v>
                </c:pt>
                <c:pt idx="39">
                  <c:v>9.8</c:v>
                </c:pt>
                <c:pt idx="40">
                  <c:v>12.6</c:v>
                </c:pt>
                <c:pt idx="41">
                  <c:v>7.1</c:v>
                </c:pt>
                <c:pt idx="42">
                  <c:v>12.1</c:v>
                </c:pt>
                <c:pt idx="43">
                  <c:v>4</c:v>
                </c:pt>
                <c:pt idx="44">
                  <c:v>8.8</c:v>
                </c:pt>
                <c:pt idx="45">
                  <c:v>11.2</c:v>
                </c:pt>
                <c:pt idx="46">
                  <c:v>7.3</c:v>
                </c:pt>
                <c:pt idx="47">
                  <c:v>11</c:v>
                </c:pt>
                <c:pt idx="48">
                  <c:v>7.9</c:v>
                </c:pt>
                <c:pt idx="49">
                  <c:v>10</c:v>
                </c:pt>
                <c:pt idx="50">
                  <c:v>6.6</c:v>
                </c:pt>
                <c:pt idx="51">
                  <c:v>5.3</c:v>
                </c:pt>
                <c:pt idx="52">
                  <c:v>7.7</c:v>
                </c:pt>
                <c:pt idx="53">
                  <c:v>7.5</c:v>
                </c:pt>
                <c:pt idx="54">
                  <c:v>6.7</c:v>
                </c:pt>
              </c:numCache>
            </c:numRef>
          </c:xVal>
          <c:yVal>
            <c:numRef>
              <c:f>Tarkistusdata!$AK$3:$AK$57</c:f>
              <c:numCache>
                <c:ptCount val="55"/>
                <c:pt idx="0">
                  <c:v>2.5</c:v>
                </c:pt>
                <c:pt idx="1">
                  <c:v>3.2</c:v>
                </c:pt>
                <c:pt idx="2">
                  <c:v>1.9</c:v>
                </c:pt>
                <c:pt idx="3">
                  <c:v>2.1</c:v>
                </c:pt>
                <c:pt idx="4">
                  <c:v>3</c:v>
                </c:pt>
                <c:pt idx="5">
                  <c:v>2.7</c:v>
                </c:pt>
                <c:pt idx="6">
                  <c:v>2.2</c:v>
                </c:pt>
                <c:pt idx="7">
                  <c:v>1.35</c:v>
                </c:pt>
                <c:pt idx="8">
                  <c:v>1</c:v>
                </c:pt>
                <c:pt idx="9">
                  <c:v>1.4</c:v>
                </c:pt>
                <c:pt idx="10">
                  <c:v>2.55</c:v>
                </c:pt>
                <c:pt idx="11">
                  <c:v>2.4</c:v>
                </c:pt>
                <c:pt idx="12">
                  <c:v>1.1</c:v>
                </c:pt>
                <c:pt idx="13">
                  <c:v>2.1</c:v>
                </c:pt>
                <c:pt idx="14">
                  <c:v>0.7</c:v>
                </c:pt>
                <c:pt idx="15">
                  <c:v>1.4</c:v>
                </c:pt>
                <c:pt idx="16">
                  <c:v>8.4</c:v>
                </c:pt>
                <c:pt idx="17">
                  <c:v>1.9</c:v>
                </c:pt>
                <c:pt idx="18">
                  <c:v>1.05</c:v>
                </c:pt>
                <c:pt idx="19">
                  <c:v>1.05</c:v>
                </c:pt>
                <c:pt idx="20">
                  <c:v>1.45</c:v>
                </c:pt>
                <c:pt idx="21">
                  <c:v>1.7</c:v>
                </c:pt>
                <c:pt idx="22">
                  <c:v>0.04999999999999982</c:v>
                </c:pt>
                <c:pt idx="23">
                  <c:v>1.5</c:v>
                </c:pt>
                <c:pt idx="24">
                  <c:v>1.3</c:v>
                </c:pt>
                <c:pt idx="25">
                  <c:v>0.9</c:v>
                </c:pt>
                <c:pt idx="26">
                  <c:v>1.4</c:v>
                </c:pt>
                <c:pt idx="27">
                  <c:v>1.3</c:v>
                </c:pt>
                <c:pt idx="28">
                  <c:v>0.6</c:v>
                </c:pt>
                <c:pt idx="29">
                  <c:v>0.45</c:v>
                </c:pt>
                <c:pt idx="30">
                  <c:v>1.5</c:v>
                </c:pt>
                <c:pt idx="31">
                  <c:v>1.3</c:v>
                </c:pt>
                <c:pt idx="32">
                  <c:v>0.15</c:v>
                </c:pt>
                <c:pt idx="33">
                  <c:v>1.45</c:v>
                </c:pt>
                <c:pt idx="34">
                  <c:v>0.35</c:v>
                </c:pt>
                <c:pt idx="35">
                  <c:v>0.7</c:v>
                </c:pt>
                <c:pt idx="36">
                  <c:v>1.5</c:v>
                </c:pt>
                <c:pt idx="37">
                  <c:v>1.6</c:v>
                </c:pt>
                <c:pt idx="38">
                  <c:v>3.8</c:v>
                </c:pt>
                <c:pt idx="39">
                  <c:v>1.9</c:v>
                </c:pt>
                <c:pt idx="40">
                  <c:v>0.85</c:v>
                </c:pt>
                <c:pt idx="41">
                  <c:v>1.5</c:v>
                </c:pt>
                <c:pt idx="42">
                  <c:v>1.35</c:v>
                </c:pt>
                <c:pt idx="43">
                  <c:v>1.8</c:v>
                </c:pt>
                <c:pt idx="44">
                  <c:v>1.8</c:v>
                </c:pt>
                <c:pt idx="45">
                  <c:v>2.7</c:v>
                </c:pt>
                <c:pt idx="46">
                  <c:v>1.6</c:v>
                </c:pt>
                <c:pt idx="47">
                  <c:v>2</c:v>
                </c:pt>
                <c:pt idx="48">
                  <c:v>2.5</c:v>
                </c:pt>
                <c:pt idx="49">
                  <c:v>2.5</c:v>
                </c:pt>
                <c:pt idx="50">
                  <c:v>1.7</c:v>
                </c:pt>
                <c:pt idx="51">
                  <c:v>1.05</c:v>
                </c:pt>
                <c:pt idx="52">
                  <c:v>0.95</c:v>
                </c:pt>
                <c:pt idx="53">
                  <c:v>1.3</c:v>
                </c:pt>
                <c:pt idx="54">
                  <c:v>0.4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Tarkistusdata!$AV$3:$AV$17</c:f>
              <c:numCache>
                <c:ptCount val="15"/>
                <c:pt idx="0">
                  <c:v>6.6</c:v>
                </c:pt>
                <c:pt idx="1">
                  <c:v>9.8</c:v>
                </c:pt>
                <c:pt idx="2">
                  <c:v>5.5</c:v>
                </c:pt>
                <c:pt idx="3">
                  <c:v>11.2</c:v>
                </c:pt>
                <c:pt idx="4">
                  <c:v>15.1</c:v>
                </c:pt>
                <c:pt idx="5">
                  <c:v>9.4</c:v>
                </c:pt>
                <c:pt idx="6">
                  <c:v>14.4</c:v>
                </c:pt>
                <c:pt idx="7">
                  <c:v>5.8</c:v>
                </c:pt>
                <c:pt idx="8">
                  <c:v>6.3</c:v>
                </c:pt>
                <c:pt idx="9">
                  <c:v>2.6</c:v>
                </c:pt>
                <c:pt idx="10">
                  <c:v>7.1</c:v>
                </c:pt>
                <c:pt idx="11">
                  <c:v>7.7</c:v>
                </c:pt>
                <c:pt idx="12">
                  <c:v>9.3</c:v>
                </c:pt>
                <c:pt idx="13">
                  <c:v>7.6</c:v>
                </c:pt>
                <c:pt idx="14">
                  <c:v>9.9</c:v>
                </c:pt>
              </c:numCache>
            </c:numRef>
          </c:xVal>
          <c:yVal>
            <c:numRef>
              <c:f>Tarkistusdata!$AX$3:$AX$17</c:f>
              <c:numCache>
                <c:ptCount val="15"/>
                <c:pt idx="0">
                  <c:v>2.9</c:v>
                </c:pt>
                <c:pt idx="2">
                  <c:v>0.3</c:v>
                </c:pt>
                <c:pt idx="3">
                  <c:v>1.95</c:v>
                </c:pt>
                <c:pt idx="4">
                  <c:v>2.35</c:v>
                </c:pt>
                <c:pt idx="5">
                  <c:v>3.15</c:v>
                </c:pt>
                <c:pt idx="6">
                  <c:v>1.9</c:v>
                </c:pt>
                <c:pt idx="7">
                  <c:v>0.3</c:v>
                </c:pt>
                <c:pt idx="8">
                  <c:v>2.1</c:v>
                </c:pt>
                <c:pt idx="9">
                  <c:v>0.6</c:v>
                </c:pt>
                <c:pt idx="10">
                  <c:v>1.35</c:v>
                </c:pt>
                <c:pt idx="11">
                  <c:v>1.7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</c:numCache>
            </c:numRef>
          </c:yVal>
          <c:smooth val="0"/>
        </c:ser>
        <c:axId val="53090335"/>
        <c:axId val="8050968"/>
      </c:scatterChart>
      <c:val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crossBetween val="midCat"/>
        <c:dispUnits/>
      </c:valAx>
      <c:valAx>
        <c:axId val="8050968"/>
        <c:scaling>
          <c:orientation val="minMax"/>
          <c:max val="10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19</xdr:row>
      <xdr:rowOff>38100</xdr:rowOff>
    </xdr:from>
    <xdr:to>
      <xdr:col>25</xdr:col>
      <xdr:colOff>571500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4648200" y="3124200"/>
        <a:ext cx="71818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22</xdr:row>
      <xdr:rowOff>104775</xdr:rowOff>
    </xdr:from>
    <xdr:to>
      <xdr:col>42</xdr:col>
      <xdr:colOff>0</xdr:colOff>
      <xdr:row>53</xdr:row>
      <xdr:rowOff>104775</xdr:rowOff>
    </xdr:to>
    <xdr:graphicFrame>
      <xdr:nvGraphicFramePr>
        <xdr:cNvPr id="1" name="Chart 25"/>
        <xdr:cNvGraphicFramePr/>
      </xdr:nvGraphicFramePr>
      <xdr:xfrm>
        <a:off x="6781800" y="3686175"/>
        <a:ext cx="7515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47625</xdr:colOff>
      <xdr:row>22</xdr:row>
      <xdr:rowOff>38100</xdr:rowOff>
    </xdr:from>
    <xdr:to>
      <xdr:col>42</xdr:col>
      <xdr:colOff>76200</xdr:colOff>
      <xdr:row>53</xdr:row>
      <xdr:rowOff>47625</xdr:rowOff>
    </xdr:to>
    <xdr:graphicFrame>
      <xdr:nvGraphicFramePr>
        <xdr:cNvPr id="2" name="Chart 26"/>
        <xdr:cNvGraphicFramePr/>
      </xdr:nvGraphicFramePr>
      <xdr:xfrm>
        <a:off x="6848475" y="3619500"/>
        <a:ext cx="75247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314325</xdr:colOff>
      <xdr:row>20</xdr:row>
      <xdr:rowOff>142875</xdr:rowOff>
    </xdr:from>
    <xdr:to>
      <xdr:col>44</xdr:col>
      <xdr:colOff>57150</xdr:colOff>
      <xdr:row>51</xdr:row>
      <xdr:rowOff>152400</xdr:rowOff>
    </xdr:to>
    <xdr:graphicFrame>
      <xdr:nvGraphicFramePr>
        <xdr:cNvPr id="3" name="Chart 27"/>
        <xdr:cNvGraphicFramePr/>
      </xdr:nvGraphicFramePr>
      <xdr:xfrm>
        <a:off x="7458075" y="3400425"/>
        <a:ext cx="752475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85725</xdr:colOff>
      <xdr:row>20</xdr:row>
      <xdr:rowOff>28575</xdr:rowOff>
    </xdr:from>
    <xdr:to>
      <xdr:col>37</xdr:col>
      <xdr:colOff>85725</xdr:colOff>
      <xdr:row>51</xdr:row>
      <xdr:rowOff>47625</xdr:rowOff>
    </xdr:to>
    <xdr:graphicFrame>
      <xdr:nvGraphicFramePr>
        <xdr:cNvPr id="4" name="Chart 28"/>
        <xdr:cNvGraphicFramePr/>
      </xdr:nvGraphicFramePr>
      <xdr:xfrm>
        <a:off x="5172075" y="3286125"/>
        <a:ext cx="753427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9"/>
  <sheetViews>
    <sheetView tabSelected="1" workbookViewId="0" topLeftCell="A1">
      <pane ySplit="1" topLeftCell="BM2" activePane="bottomLeft" state="frozen"/>
      <selection pane="topLeft" activeCell="A1" sqref="A1"/>
      <selection pane="bottomLeft" activeCell="M19" sqref="M19"/>
    </sheetView>
  </sheetViews>
  <sheetFormatPr defaultColWidth="9.140625" defaultRowHeight="12.75"/>
  <cols>
    <col min="1" max="1" width="4.421875" style="7" customWidth="1"/>
    <col min="2" max="2" width="4.00390625" style="7" bestFit="1" customWidth="1"/>
    <col min="3" max="3" width="3.421875" style="7" bestFit="1" customWidth="1"/>
    <col min="4" max="4" width="4.7109375" style="7" bestFit="1" customWidth="1"/>
    <col min="5" max="7" width="6.7109375" style="21" customWidth="1"/>
    <col min="8" max="8" width="8.00390625" style="7" bestFit="1" customWidth="1"/>
    <col min="9" max="9" width="5.00390625" style="7" customWidth="1"/>
    <col min="10" max="10" width="6.00390625" style="7" bestFit="1" customWidth="1"/>
    <col min="11" max="11" width="4.00390625" style="7" bestFit="1" customWidth="1"/>
    <col min="12" max="12" width="4.140625" style="7" bestFit="1" customWidth="1"/>
    <col min="13" max="13" width="8.140625" style="7" bestFit="1" customWidth="1"/>
    <col min="14" max="14" width="3.7109375" style="7" bestFit="1" customWidth="1"/>
    <col min="15" max="15" width="5.140625" style="7" bestFit="1" customWidth="1"/>
    <col min="16" max="16" width="6.57421875" style="7" bestFit="1" customWidth="1"/>
    <col min="17" max="17" width="5.28125" style="7" bestFit="1" customWidth="1"/>
    <col min="18" max="18" width="4.7109375" style="7" bestFit="1" customWidth="1"/>
    <col min="19" max="20" width="9.140625" style="7" customWidth="1"/>
    <col min="21" max="21" width="6.57421875" style="7" bestFit="1" customWidth="1"/>
    <col min="22" max="16384" width="9.140625" style="7" customWidth="1"/>
  </cols>
  <sheetData>
    <row r="1" spans="1:24" ht="12.75">
      <c r="A1" s="35" t="s">
        <v>115</v>
      </c>
      <c r="B1" s="35" t="s">
        <v>1</v>
      </c>
      <c r="C1" s="35" t="s">
        <v>2</v>
      </c>
      <c r="D1" s="35" t="s">
        <v>112</v>
      </c>
      <c r="E1" s="35" t="s">
        <v>116</v>
      </c>
      <c r="F1" s="35" t="s">
        <v>117</v>
      </c>
      <c r="G1" s="35" t="s">
        <v>118</v>
      </c>
      <c r="H1" s="50" t="s">
        <v>7</v>
      </c>
      <c r="I1" s="35" t="s">
        <v>111</v>
      </c>
      <c r="J1" s="35" t="s">
        <v>119</v>
      </c>
      <c r="K1" s="35" t="s">
        <v>7</v>
      </c>
      <c r="L1" s="35" t="s">
        <v>66</v>
      </c>
      <c r="M1" s="35" t="s">
        <v>67</v>
      </c>
      <c r="N1" s="35" t="s">
        <v>120</v>
      </c>
      <c r="O1" s="35" t="s">
        <v>68</v>
      </c>
      <c r="P1" s="35" t="s">
        <v>69</v>
      </c>
      <c r="Q1" s="35" t="s">
        <v>70</v>
      </c>
      <c r="R1" s="35" t="s">
        <v>12</v>
      </c>
      <c r="S1" s="35" t="s">
        <v>3</v>
      </c>
      <c r="T1" s="35" t="s">
        <v>121</v>
      </c>
      <c r="U1" s="35" t="s">
        <v>96</v>
      </c>
      <c r="V1" s="51" t="s">
        <v>97</v>
      </c>
      <c r="W1" s="51" t="s">
        <v>113</v>
      </c>
      <c r="X1" s="51" t="s">
        <v>114</v>
      </c>
    </row>
    <row r="2" spans="1:24" ht="12.75">
      <c r="A2" s="21">
        <v>1</v>
      </c>
      <c r="B2" s="33">
        <v>7</v>
      </c>
      <c r="C2" s="21">
        <v>3</v>
      </c>
      <c r="D2" s="21"/>
      <c r="E2" s="54">
        <v>9.016356594918665</v>
      </c>
      <c r="F2" s="54">
        <v>1.6142065398413887</v>
      </c>
      <c r="G2" s="54">
        <v>-0.5274</v>
      </c>
      <c r="H2" s="21">
        <v>123</v>
      </c>
      <c r="I2" s="21"/>
      <c r="J2" s="21">
        <v>12.5</v>
      </c>
      <c r="K2" s="21">
        <v>135</v>
      </c>
      <c r="L2" s="21">
        <v>15</v>
      </c>
      <c r="M2" s="21"/>
      <c r="N2" s="52" t="s">
        <v>15</v>
      </c>
      <c r="O2" s="21">
        <v>15</v>
      </c>
      <c r="P2" s="21">
        <v>5</v>
      </c>
      <c r="Q2" s="21"/>
      <c r="R2" s="21"/>
      <c r="S2" s="21">
        <v>11</v>
      </c>
      <c r="T2" s="21"/>
      <c r="U2" s="21">
        <f>O2-Q2+R2</f>
        <v>15</v>
      </c>
      <c r="V2" s="7">
        <v>5</v>
      </c>
      <c r="W2" s="55"/>
      <c r="X2" s="55">
        <v>-99</v>
      </c>
    </row>
    <row r="3" spans="1:24" ht="12.75">
      <c r="A3" s="21">
        <v>1</v>
      </c>
      <c r="B3" s="33">
        <v>1</v>
      </c>
      <c r="C3" s="21">
        <v>1</v>
      </c>
      <c r="D3" s="21"/>
      <c r="E3" s="54">
        <v>1.8402939702081784</v>
      </c>
      <c r="F3" s="54">
        <v>1.6718798112350721</v>
      </c>
      <c r="G3" s="54">
        <v>-0.1084</v>
      </c>
      <c r="H3" s="21">
        <v>90</v>
      </c>
      <c r="I3" s="21">
        <v>7</v>
      </c>
      <c r="J3" s="21">
        <v>8.3</v>
      </c>
      <c r="K3" s="21">
        <v>102</v>
      </c>
      <c r="L3" s="21">
        <v>13.3</v>
      </c>
      <c r="M3" s="21"/>
      <c r="N3" s="52" t="s">
        <v>15</v>
      </c>
      <c r="O3" s="21">
        <v>10</v>
      </c>
      <c r="P3" s="21">
        <v>6</v>
      </c>
      <c r="Q3" s="53"/>
      <c r="R3" s="21"/>
      <c r="S3" s="21">
        <v>11</v>
      </c>
      <c r="T3" s="21"/>
      <c r="U3" s="21">
        <f>O3-Q3+R3</f>
        <v>10</v>
      </c>
      <c r="V3" s="7">
        <v>6</v>
      </c>
      <c r="W3" s="55"/>
      <c r="X3" s="55">
        <v>-99</v>
      </c>
    </row>
    <row r="4" spans="1:24" ht="12.75">
      <c r="A4" s="21">
        <v>1</v>
      </c>
      <c r="B4" s="33">
        <v>6</v>
      </c>
      <c r="C4" s="21">
        <v>2</v>
      </c>
      <c r="D4" s="21"/>
      <c r="E4" s="54">
        <v>6.956808810859474</v>
      </c>
      <c r="F4" s="54">
        <v>3.1291045315150456</v>
      </c>
      <c r="G4" s="54">
        <v>-0.6454</v>
      </c>
      <c r="H4" s="21">
        <v>233</v>
      </c>
      <c r="I4" s="21"/>
      <c r="J4" s="21">
        <v>15</v>
      </c>
      <c r="K4" s="21">
        <v>254</v>
      </c>
      <c r="L4" s="21">
        <v>20.4</v>
      </c>
      <c r="M4" s="21"/>
      <c r="N4" s="52" t="s">
        <v>15</v>
      </c>
      <c r="O4" s="21">
        <v>17.7</v>
      </c>
      <c r="P4" s="21">
        <v>3.7</v>
      </c>
      <c r="Q4" s="21"/>
      <c r="R4" s="21"/>
      <c r="S4" s="21">
        <v>11</v>
      </c>
      <c r="T4" s="21"/>
      <c r="U4" s="21">
        <f>O4-Q4+R4</f>
        <v>17.7</v>
      </c>
      <c r="V4" s="7">
        <v>3.7</v>
      </c>
      <c r="W4" s="55"/>
      <c r="X4" s="55">
        <v>-99</v>
      </c>
    </row>
    <row r="5" spans="1:24" ht="12.75">
      <c r="A5" s="21">
        <v>1</v>
      </c>
      <c r="B5" s="33">
        <v>5</v>
      </c>
      <c r="C5" s="21">
        <v>3</v>
      </c>
      <c r="D5" s="21"/>
      <c r="E5" s="54">
        <v>4.370185306844138</v>
      </c>
      <c r="F5" s="54">
        <v>3.7384639069868806</v>
      </c>
      <c r="G5" s="54">
        <v>-0.5354</v>
      </c>
      <c r="H5" s="21">
        <v>150</v>
      </c>
      <c r="I5" s="21"/>
      <c r="J5" s="21">
        <v>13.5</v>
      </c>
      <c r="K5" s="21">
        <v>155</v>
      </c>
      <c r="L5" s="21">
        <v>18.3</v>
      </c>
      <c r="M5" s="21"/>
      <c r="N5" s="52" t="s">
        <v>15</v>
      </c>
      <c r="O5" s="21">
        <v>16.7</v>
      </c>
      <c r="P5" s="21">
        <v>7.6</v>
      </c>
      <c r="Q5" s="21"/>
      <c r="R5" s="21"/>
      <c r="S5" s="21">
        <v>11</v>
      </c>
      <c r="T5" s="21"/>
      <c r="U5" s="21">
        <f>O5-Q5+R5</f>
        <v>16.7</v>
      </c>
      <c r="V5" s="7">
        <v>7.6</v>
      </c>
      <c r="W5" s="55"/>
      <c r="X5" s="55">
        <v>-99</v>
      </c>
    </row>
    <row r="6" spans="1:24" ht="12.75">
      <c r="A6" s="21">
        <v>1</v>
      </c>
      <c r="B6" s="33">
        <v>2</v>
      </c>
      <c r="C6" s="21">
        <v>1</v>
      </c>
      <c r="D6" s="21"/>
      <c r="E6" s="54">
        <v>2.079612698538677</v>
      </c>
      <c r="F6" s="54">
        <v>4.298125524467228</v>
      </c>
      <c r="G6" s="54">
        <v>-0.1434</v>
      </c>
      <c r="H6" s="21">
        <v>112</v>
      </c>
      <c r="I6" s="21"/>
      <c r="J6" s="21">
        <v>11.5</v>
      </c>
      <c r="K6" s="21">
        <v>130</v>
      </c>
      <c r="L6" s="21">
        <v>15.7</v>
      </c>
      <c r="M6" s="21"/>
      <c r="N6" s="52" t="s">
        <v>15</v>
      </c>
      <c r="O6" s="21">
        <v>12.9</v>
      </c>
      <c r="P6" s="21">
        <v>7.3</v>
      </c>
      <c r="Q6" s="53"/>
      <c r="R6" s="21"/>
      <c r="S6" s="21">
        <v>11</v>
      </c>
      <c r="T6" s="21"/>
      <c r="U6" s="21">
        <f>O6-Q6+R6</f>
        <v>12.9</v>
      </c>
      <c r="V6" s="7">
        <v>7.3</v>
      </c>
      <c r="W6" s="55"/>
      <c r="X6" s="55">
        <v>-99</v>
      </c>
    </row>
    <row r="7" spans="1:24" ht="12.75">
      <c r="A7" s="21">
        <v>1</v>
      </c>
      <c r="B7" s="33">
        <v>21</v>
      </c>
      <c r="C7" s="21">
        <v>3</v>
      </c>
      <c r="D7" s="21"/>
      <c r="E7" s="54">
        <v>7.921105139961498</v>
      </c>
      <c r="F7" s="54">
        <v>6.757090968876734</v>
      </c>
      <c r="G7" s="54">
        <v>-0.2604</v>
      </c>
      <c r="H7" s="21">
        <v>141</v>
      </c>
      <c r="I7" s="21"/>
      <c r="J7" s="21">
        <v>13.7</v>
      </c>
      <c r="K7" s="21">
        <v>141</v>
      </c>
      <c r="L7" s="21">
        <v>15.6</v>
      </c>
      <c r="M7" s="21"/>
      <c r="N7" s="52" t="s">
        <v>15</v>
      </c>
      <c r="O7" s="21">
        <v>15.6</v>
      </c>
      <c r="P7" s="21">
        <v>5.6</v>
      </c>
      <c r="Q7" s="21"/>
      <c r="R7" s="21"/>
      <c r="S7" s="21">
        <v>11</v>
      </c>
      <c r="T7" s="21"/>
      <c r="U7" s="21">
        <f>O7-Q7+R7</f>
        <v>15.6</v>
      </c>
      <c r="V7" s="7">
        <v>5.6</v>
      </c>
      <c r="W7" s="55"/>
      <c r="X7" s="55">
        <v>-99</v>
      </c>
    </row>
    <row r="8" spans="1:24" ht="12.75">
      <c r="A8" s="21">
        <v>1</v>
      </c>
      <c r="B8" s="33">
        <v>22</v>
      </c>
      <c r="C8" s="21">
        <v>16</v>
      </c>
      <c r="D8" s="21"/>
      <c r="E8" s="54">
        <v>5.4677872862232535</v>
      </c>
      <c r="F8" s="54">
        <v>8.046586803894888</v>
      </c>
      <c r="G8" s="54">
        <v>-0.2964</v>
      </c>
      <c r="H8" s="21">
        <v>91</v>
      </c>
      <c r="I8" s="21"/>
      <c r="J8" s="21">
        <v>8</v>
      </c>
      <c r="K8" s="21">
        <v>97</v>
      </c>
      <c r="L8" s="21">
        <v>11.5</v>
      </c>
      <c r="M8" s="21"/>
      <c r="N8" s="52" t="s">
        <v>15</v>
      </c>
      <c r="O8" s="21">
        <v>9.9</v>
      </c>
      <c r="P8" s="21">
        <v>3.9</v>
      </c>
      <c r="Q8" s="21"/>
      <c r="R8" s="21"/>
      <c r="S8" s="21">
        <v>11</v>
      </c>
      <c r="T8" s="21"/>
      <c r="U8" s="21">
        <f>O8-Q8+R8</f>
        <v>9.9</v>
      </c>
      <c r="V8" s="7">
        <v>3.9</v>
      </c>
      <c r="W8" s="55"/>
      <c r="X8" s="55">
        <v>-99</v>
      </c>
    </row>
    <row r="9" spans="1:24" ht="12.75">
      <c r="A9" s="21">
        <v>1</v>
      </c>
      <c r="B9" s="33">
        <v>20</v>
      </c>
      <c r="C9" s="21">
        <v>1</v>
      </c>
      <c r="D9" s="21"/>
      <c r="E9" s="54">
        <v>7.9314341976497085</v>
      </c>
      <c r="F9" s="54">
        <v>9.37310287836172</v>
      </c>
      <c r="G9" s="54">
        <v>0.106</v>
      </c>
      <c r="H9" s="21">
        <v>128</v>
      </c>
      <c r="I9" s="21"/>
      <c r="J9" s="21">
        <v>11.5</v>
      </c>
      <c r="K9" s="21">
        <v>139</v>
      </c>
      <c r="L9" s="21">
        <v>15.5</v>
      </c>
      <c r="M9" s="21"/>
      <c r="N9" s="52" t="s">
        <v>15</v>
      </c>
      <c r="O9" s="21">
        <v>13.5</v>
      </c>
      <c r="P9" s="21">
        <v>8.1</v>
      </c>
      <c r="Q9" s="21"/>
      <c r="R9" s="21"/>
      <c r="S9" s="21">
        <v>11</v>
      </c>
      <c r="T9" s="21"/>
      <c r="U9" s="21">
        <f>O9-Q9+R9</f>
        <v>13.5</v>
      </c>
      <c r="V9" s="7">
        <v>8.1</v>
      </c>
      <c r="W9" s="55"/>
      <c r="X9" s="55">
        <v>-99</v>
      </c>
    </row>
    <row r="10" spans="1:24" ht="12.75">
      <c r="A10" s="21">
        <v>1</v>
      </c>
      <c r="B10" s="33">
        <v>24</v>
      </c>
      <c r="C10" s="21">
        <v>7</v>
      </c>
      <c r="D10" s="21"/>
      <c r="E10" s="54">
        <v>2.448662556767339</v>
      </c>
      <c r="F10" s="54">
        <v>11.10550587245289</v>
      </c>
      <c r="G10" s="54">
        <v>0.233</v>
      </c>
      <c r="H10" s="21">
        <v>54</v>
      </c>
      <c r="I10" s="21"/>
      <c r="J10" s="21">
        <v>6.25</v>
      </c>
      <c r="K10" s="21">
        <v>75</v>
      </c>
      <c r="L10" s="21">
        <v>11.2</v>
      </c>
      <c r="M10" s="21"/>
      <c r="N10" s="52" t="s">
        <v>15</v>
      </c>
      <c r="O10" s="21">
        <v>9.4</v>
      </c>
      <c r="P10" s="21">
        <v>4.9</v>
      </c>
      <c r="Q10" s="21"/>
      <c r="R10" s="21"/>
      <c r="S10" s="21">
        <v>11</v>
      </c>
      <c r="T10" s="21"/>
      <c r="U10" s="21">
        <f>O10-Q10+R10</f>
        <v>9.4</v>
      </c>
      <c r="V10" s="7">
        <v>4.9</v>
      </c>
      <c r="W10" s="55"/>
      <c r="X10" s="55">
        <v>-99</v>
      </c>
    </row>
    <row r="11" spans="1:24" ht="12.75">
      <c r="A11" s="21">
        <v>1</v>
      </c>
      <c r="B11" s="33">
        <v>25</v>
      </c>
      <c r="C11" s="21">
        <v>1</v>
      </c>
      <c r="D11" s="21"/>
      <c r="E11" s="54">
        <v>0.209375221482594</v>
      </c>
      <c r="F11" s="54">
        <v>12.365220217069696</v>
      </c>
      <c r="G11" s="54">
        <v>0.86</v>
      </c>
      <c r="H11" s="21">
        <v>162</v>
      </c>
      <c r="I11" s="21">
        <v>12</v>
      </c>
      <c r="J11" s="21">
        <v>13.5</v>
      </c>
      <c r="K11" s="21">
        <v>175</v>
      </c>
      <c r="L11" s="21">
        <v>14.5</v>
      </c>
      <c r="M11" s="21"/>
      <c r="N11" s="52" t="s">
        <v>15</v>
      </c>
      <c r="O11" s="21">
        <v>16.7</v>
      </c>
      <c r="P11" s="21">
        <v>7.6</v>
      </c>
      <c r="Q11" s="21"/>
      <c r="R11" s="21"/>
      <c r="S11" s="21">
        <v>11</v>
      </c>
      <c r="T11" s="21"/>
      <c r="U11" s="21">
        <f>O11-Q11+R11</f>
        <v>16.7</v>
      </c>
      <c r="V11" s="7">
        <v>7.6</v>
      </c>
      <c r="W11" s="55">
        <v>3.115</v>
      </c>
      <c r="X11" s="55">
        <v>1.405</v>
      </c>
    </row>
    <row r="12" spans="1:24" ht="12.75">
      <c r="A12" s="21">
        <v>1</v>
      </c>
      <c r="B12" s="33">
        <v>17</v>
      </c>
      <c r="C12" s="21">
        <v>1</v>
      </c>
      <c r="D12" s="21"/>
      <c r="E12" s="54">
        <v>9.434179486257072</v>
      </c>
      <c r="F12" s="54">
        <v>12.561638842964967</v>
      </c>
      <c r="G12" s="54">
        <v>0.621</v>
      </c>
      <c r="H12" s="21">
        <v>257</v>
      </c>
      <c r="I12" s="21">
        <v>19</v>
      </c>
      <c r="J12" s="21">
        <v>16.2</v>
      </c>
      <c r="K12" s="21">
        <v>271</v>
      </c>
      <c r="L12" s="21">
        <v>17.7</v>
      </c>
      <c r="M12" s="21"/>
      <c r="N12" s="52" t="s">
        <v>15</v>
      </c>
      <c r="O12" s="21">
        <v>18.4</v>
      </c>
      <c r="P12" s="21">
        <v>8.1</v>
      </c>
      <c r="Q12" s="53"/>
      <c r="R12" s="21"/>
      <c r="S12" s="21">
        <v>11</v>
      </c>
      <c r="T12" s="21"/>
      <c r="U12" s="21">
        <f>O12-Q12+R12</f>
        <v>18.4</v>
      </c>
      <c r="V12" s="7">
        <v>8.1</v>
      </c>
      <c r="W12" s="55"/>
      <c r="X12" s="55">
        <v>-99</v>
      </c>
    </row>
    <row r="13" spans="1:24" ht="12.75">
      <c r="A13" s="21">
        <v>1</v>
      </c>
      <c r="B13" s="33">
        <v>26</v>
      </c>
      <c r="C13" s="21">
        <v>1</v>
      </c>
      <c r="D13" s="21"/>
      <c r="E13" s="54">
        <v>0.30744343769618687</v>
      </c>
      <c r="F13" s="54">
        <v>14.257321330902855</v>
      </c>
      <c r="G13" s="54">
        <v>1.088</v>
      </c>
      <c r="H13" s="21">
        <v>255</v>
      </c>
      <c r="I13" s="21"/>
      <c r="J13" s="21">
        <v>17</v>
      </c>
      <c r="K13" s="21">
        <v>271</v>
      </c>
      <c r="L13" s="21">
        <v>18.8</v>
      </c>
      <c r="M13" s="21"/>
      <c r="N13" s="52" t="s">
        <v>15</v>
      </c>
      <c r="O13" s="21">
        <v>18.7</v>
      </c>
      <c r="P13" s="21">
        <v>8.7</v>
      </c>
      <c r="Q13" s="21"/>
      <c r="R13" s="21"/>
      <c r="S13" s="21">
        <v>11</v>
      </c>
      <c r="T13" s="21"/>
      <c r="U13" s="21">
        <f>O13-Q13+R13</f>
        <v>18.7</v>
      </c>
      <c r="V13" s="7">
        <v>8.7</v>
      </c>
      <c r="W13" s="55"/>
      <c r="X13" s="55">
        <v>-99</v>
      </c>
    </row>
    <row r="14" spans="1:24" ht="12.75">
      <c r="A14" s="21">
        <v>1</v>
      </c>
      <c r="B14" s="33">
        <v>19</v>
      </c>
      <c r="C14" s="21">
        <v>2</v>
      </c>
      <c r="D14" s="21"/>
      <c r="E14" s="54">
        <v>5.9722597680137115</v>
      </c>
      <c r="F14" s="54">
        <v>14.44010520264187</v>
      </c>
      <c r="G14" s="54">
        <v>0.273</v>
      </c>
      <c r="H14" s="21">
        <v>153</v>
      </c>
      <c r="I14" s="21"/>
      <c r="J14" s="21">
        <v>9.7</v>
      </c>
      <c r="K14" s="21">
        <v>179</v>
      </c>
      <c r="L14" s="21">
        <v>16.6</v>
      </c>
      <c r="M14" s="21"/>
      <c r="N14" s="52" t="s">
        <v>15</v>
      </c>
      <c r="O14" s="21">
        <v>12.8</v>
      </c>
      <c r="P14" s="21">
        <v>1.5</v>
      </c>
      <c r="Q14" s="21"/>
      <c r="R14" s="21"/>
      <c r="S14" s="21">
        <v>11</v>
      </c>
      <c r="T14" s="21"/>
      <c r="U14" s="21">
        <f>O14-Q14+R14</f>
        <v>12.8</v>
      </c>
      <c r="V14" s="7">
        <v>1.5</v>
      </c>
      <c r="W14" s="55"/>
      <c r="X14" s="55">
        <v>-99</v>
      </c>
    </row>
    <row r="15" spans="1:24" ht="12.75">
      <c r="A15" s="21">
        <v>1</v>
      </c>
      <c r="B15" s="33">
        <v>18</v>
      </c>
      <c r="C15" s="21">
        <v>3</v>
      </c>
      <c r="D15" s="21"/>
      <c r="E15" s="54">
        <v>7.937006556859335</v>
      </c>
      <c r="F15" s="54">
        <v>14.689111338551829</v>
      </c>
      <c r="G15" s="54">
        <v>0.712</v>
      </c>
      <c r="H15" s="21">
        <v>31</v>
      </c>
      <c r="I15" s="21"/>
      <c r="J15" s="21">
        <v>4.8</v>
      </c>
      <c r="K15" s="21">
        <v>40</v>
      </c>
      <c r="L15" s="21">
        <v>11</v>
      </c>
      <c r="M15" s="21"/>
      <c r="N15" s="52" t="s">
        <v>15</v>
      </c>
      <c r="O15" s="21">
        <v>6.9</v>
      </c>
      <c r="P15" s="21">
        <v>3.5</v>
      </c>
      <c r="Q15" s="21"/>
      <c r="R15" s="21"/>
      <c r="S15" s="21">
        <v>11</v>
      </c>
      <c r="T15" s="21"/>
      <c r="U15" s="21">
        <f>O15-Q15+R15</f>
        <v>6.9</v>
      </c>
      <c r="V15" s="7">
        <v>3.5</v>
      </c>
      <c r="W15" s="55"/>
      <c r="X15" s="55">
        <v>-99</v>
      </c>
    </row>
    <row r="16" spans="1:24" ht="12.75">
      <c r="A16" s="21">
        <v>1</v>
      </c>
      <c r="B16" s="33">
        <v>27</v>
      </c>
      <c r="C16" s="21">
        <v>1</v>
      </c>
      <c r="D16" s="21"/>
      <c r="E16" s="54">
        <v>2.024617574382784</v>
      </c>
      <c r="F16" s="54">
        <v>15.067074987451957</v>
      </c>
      <c r="G16" s="54">
        <v>0.806</v>
      </c>
      <c r="H16" s="21">
        <v>123</v>
      </c>
      <c r="I16" s="21"/>
      <c r="J16" s="21">
        <v>11.5</v>
      </c>
      <c r="K16" s="21">
        <v>127</v>
      </c>
      <c r="L16" s="21">
        <v>15.2</v>
      </c>
      <c r="M16" s="21"/>
      <c r="N16" s="52" t="s">
        <v>15</v>
      </c>
      <c r="O16" s="21">
        <v>13.2</v>
      </c>
      <c r="P16" s="21">
        <v>5.8</v>
      </c>
      <c r="Q16" s="21"/>
      <c r="R16" s="21"/>
      <c r="S16" s="21">
        <v>11</v>
      </c>
      <c r="T16" s="21"/>
      <c r="U16" s="21">
        <f>O16-Q16+R16</f>
        <v>13.2</v>
      </c>
      <c r="V16" s="7">
        <v>5.8</v>
      </c>
      <c r="W16" s="55"/>
      <c r="X16" s="55">
        <v>-99</v>
      </c>
    </row>
    <row r="17" spans="1:24" ht="12.75">
      <c r="A17" s="21">
        <v>1</v>
      </c>
      <c r="B17" s="33">
        <v>32</v>
      </c>
      <c r="C17" s="21">
        <v>2</v>
      </c>
      <c r="D17" s="21"/>
      <c r="E17" s="54">
        <v>5.8231489973473485</v>
      </c>
      <c r="F17" s="54">
        <v>15.527953527580273</v>
      </c>
      <c r="G17" s="54">
        <v>0.363</v>
      </c>
      <c r="H17" s="21">
        <v>61</v>
      </c>
      <c r="I17" s="21"/>
      <c r="J17" s="21">
        <v>4.75</v>
      </c>
      <c r="K17" s="21">
        <v>71</v>
      </c>
      <c r="L17" s="21">
        <v>6.7</v>
      </c>
      <c r="M17" s="21"/>
      <c r="N17" s="52" t="s">
        <v>15</v>
      </c>
      <c r="O17" s="21">
        <v>5.3</v>
      </c>
      <c r="P17" s="21">
        <v>1</v>
      </c>
      <c r="Q17" s="21"/>
      <c r="R17" s="21"/>
      <c r="S17" s="21">
        <v>11</v>
      </c>
      <c r="T17" s="21" t="s">
        <v>18</v>
      </c>
      <c r="U17" s="21">
        <f>O17-Q17+R17</f>
        <v>5.3</v>
      </c>
      <c r="V17" s="7">
        <v>1</v>
      </c>
      <c r="W17" s="55">
        <v>2.945</v>
      </c>
      <c r="X17" s="55">
        <v>2.525</v>
      </c>
    </row>
    <row r="18" spans="1:24" ht="12.75">
      <c r="A18" s="21">
        <v>1</v>
      </c>
      <c r="B18" s="33">
        <v>33</v>
      </c>
      <c r="C18" s="21">
        <v>4</v>
      </c>
      <c r="D18" s="21"/>
      <c r="E18" s="54">
        <v>6.440520760342207</v>
      </c>
      <c r="F18" s="54">
        <v>16.14358418492006</v>
      </c>
      <c r="G18" s="54">
        <v>0.492</v>
      </c>
      <c r="H18" s="21">
        <v>28</v>
      </c>
      <c r="I18" s="21"/>
      <c r="J18" s="21">
        <v>5.8</v>
      </c>
      <c r="K18" s="21">
        <v>33</v>
      </c>
      <c r="L18" s="21">
        <v>6.8</v>
      </c>
      <c r="M18" s="21"/>
      <c r="N18" s="52" t="s">
        <v>15</v>
      </c>
      <c r="O18" s="21">
        <v>6.7</v>
      </c>
      <c r="P18" s="21">
        <v>4</v>
      </c>
      <c r="Q18" s="21"/>
      <c r="R18" s="21"/>
      <c r="S18" s="21">
        <v>11</v>
      </c>
      <c r="T18" s="21"/>
      <c r="U18" s="21">
        <f>O18-Q18+R18</f>
        <v>6.7</v>
      </c>
      <c r="V18" s="7">
        <v>4</v>
      </c>
      <c r="W18" s="55"/>
      <c r="X18" s="55">
        <v>-99</v>
      </c>
    </row>
    <row r="19" spans="1:24" ht="12.75">
      <c r="A19" s="21">
        <v>1</v>
      </c>
      <c r="B19" s="33">
        <v>31</v>
      </c>
      <c r="C19" s="21">
        <v>4</v>
      </c>
      <c r="D19" s="21"/>
      <c r="E19" s="54">
        <v>5.375368165468601</v>
      </c>
      <c r="F19" s="54">
        <v>16.29249674192592</v>
      </c>
      <c r="G19" s="54">
        <v>0.47</v>
      </c>
      <c r="H19" s="21">
        <v>30</v>
      </c>
      <c r="I19" s="21"/>
      <c r="J19" s="21">
        <v>5.9</v>
      </c>
      <c r="K19" s="21">
        <v>36</v>
      </c>
      <c r="L19" s="21">
        <v>8.5</v>
      </c>
      <c r="M19" s="21"/>
      <c r="N19" s="52" t="s">
        <v>15</v>
      </c>
      <c r="O19" s="21">
        <v>7.3</v>
      </c>
      <c r="P19" s="21">
        <v>4.1</v>
      </c>
      <c r="Q19" s="21"/>
      <c r="R19" s="21"/>
      <c r="S19" s="21">
        <v>11</v>
      </c>
      <c r="T19" s="21"/>
      <c r="U19" s="21">
        <f>O19-Q19+R19</f>
        <v>7.3</v>
      </c>
      <c r="V19" s="7">
        <v>4.1</v>
      </c>
      <c r="W19" s="55"/>
      <c r="X19" s="55">
        <v>-99</v>
      </c>
    </row>
    <row r="20" spans="1:24" ht="12.75">
      <c r="A20" s="21">
        <v>1</v>
      </c>
      <c r="B20" s="33">
        <v>34</v>
      </c>
      <c r="C20" s="21">
        <v>1</v>
      </c>
      <c r="D20" s="21"/>
      <c r="E20" s="54">
        <v>7.731237711148191</v>
      </c>
      <c r="F20" s="54">
        <v>17.40090266203797</v>
      </c>
      <c r="G20" s="54">
        <v>0.601</v>
      </c>
      <c r="H20" s="21">
        <v>211</v>
      </c>
      <c r="I20" s="21"/>
      <c r="J20" s="21">
        <v>14.25</v>
      </c>
      <c r="K20" s="21">
        <v>232</v>
      </c>
      <c r="L20" s="21">
        <v>16.5</v>
      </c>
      <c r="M20" s="21"/>
      <c r="N20" s="52" t="s">
        <v>15</v>
      </c>
      <c r="O20" s="21">
        <v>16.3</v>
      </c>
      <c r="P20" s="21">
        <v>8.6</v>
      </c>
      <c r="Q20" s="21"/>
      <c r="R20" s="21"/>
      <c r="S20" s="21">
        <v>11</v>
      </c>
      <c r="T20" s="21"/>
      <c r="U20" s="21">
        <f>O20-Q20+R20</f>
        <v>16.3</v>
      </c>
      <c r="V20" s="7">
        <v>8.6</v>
      </c>
      <c r="W20" s="55"/>
      <c r="X20" s="55">
        <v>-99</v>
      </c>
    </row>
    <row r="21" spans="1:24" ht="12.75">
      <c r="A21" s="21">
        <v>1</v>
      </c>
      <c r="B21" s="33">
        <v>30</v>
      </c>
      <c r="C21" s="21">
        <v>2</v>
      </c>
      <c r="D21" s="21"/>
      <c r="E21" s="54">
        <v>2.0540231971544998</v>
      </c>
      <c r="F21" s="54">
        <v>17.608106335025106</v>
      </c>
      <c r="G21" s="54">
        <v>0.54</v>
      </c>
      <c r="H21" s="21">
        <v>50</v>
      </c>
      <c r="I21" s="21"/>
      <c r="J21" s="21">
        <v>4</v>
      </c>
      <c r="K21" s="21">
        <v>64</v>
      </c>
      <c r="L21" s="21">
        <v>8.4</v>
      </c>
      <c r="M21" s="21"/>
      <c r="N21" s="52" t="s">
        <v>15</v>
      </c>
      <c r="O21" s="21">
        <v>5.5</v>
      </c>
      <c r="P21" s="21">
        <v>1.2</v>
      </c>
      <c r="Q21" s="21"/>
      <c r="R21" s="21"/>
      <c r="S21" s="21">
        <v>11</v>
      </c>
      <c r="T21" s="21"/>
      <c r="U21" s="21">
        <f>O21-Q21+R21</f>
        <v>5.5</v>
      </c>
      <c r="V21" s="7">
        <v>1.2</v>
      </c>
      <c r="W21" s="55"/>
      <c r="X21" s="55">
        <v>-99</v>
      </c>
    </row>
    <row r="22" spans="1:24" ht="12.75">
      <c r="A22" s="21">
        <v>1</v>
      </c>
      <c r="B22" s="33">
        <v>35</v>
      </c>
      <c r="C22" s="21">
        <v>4</v>
      </c>
      <c r="D22" s="21"/>
      <c r="E22" s="54">
        <v>5.202823481865703</v>
      </c>
      <c r="F22" s="54">
        <v>17.80532136234971</v>
      </c>
      <c r="G22" s="54">
        <v>0.622</v>
      </c>
      <c r="H22" s="21">
        <v>37</v>
      </c>
      <c r="I22" s="21"/>
      <c r="J22" s="21">
        <v>5.9</v>
      </c>
      <c r="K22" s="21">
        <v>46</v>
      </c>
      <c r="L22" s="21">
        <v>8.1</v>
      </c>
      <c r="M22" s="21"/>
      <c r="N22" s="52" t="s">
        <v>15</v>
      </c>
      <c r="O22" s="21">
        <v>7.2</v>
      </c>
      <c r="P22" s="21">
        <v>2.5</v>
      </c>
      <c r="Q22" s="21"/>
      <c r="R22" s="21"/>
      <c r="S22" s="21">
        <v>11</v>
      </c>
      <c r="T22" s="21"/>
      <c r="U22" s="21">
        <f>O22-Q22+R22</f>
        <v>7.2</v>
      </c>
      <c r="V22" s="7">
        <v>2.5</v>
      </c>
      <c r="W22" s="55"/>
      <c r="X22" s="55">
        <v>-99</v>
      </c>
    </row>
    <row r="23" spans="1:24" ht="12.75">
      <c r="A23" s="21">
        <v>1</v>
      </c>
      <c r="B23" s="33">
        <v>28</v>
      </c>
      <c r="C23" s="21">
        <v>2</v>
      </c>
      <c r="D23" s="21"/>
      <c r="E23" s="54">
        <v>0.6764919739674903</v>
      </c>
      <c r="F23" s="54">
        <v>18.127700146713522</v>
      </c>
      <c r="G23" s="54">
        <v>0.895</v>
      </c>
      <c r="H23" s="21">
        <v>35</v>
      </c>
      <c r="I23" s="21"/>
      <c r="J23" s="21">
        <v>3.5</v>
      </c>
      <c r="K23" s="21">
        <v>47</v>
      </c>
      <c r="L23" s="21">
        <v>5.7</v>
      </c>
      <c r="M23" s="21"/>
      <c r="N23" s="52" t="s">
        <v>15</v>
      </c>
      <c r="O23" s="21">
        <v>4.2</v>
      </c>
      <c r="P23" s="21">
        <v>0.7</v>
      </c>
      <c r="Q23" s="21"/>
      <c r="R23" s="21"/>
      <c r="S23" s="21">
        <v>11</v>
      </c>
      <c r="T23" s="21"/>
      <c r="U23" s="21">
        <f>O23-Q23+R23</f>
        <v>4.2</v>
      </c>
      <c r="V23" s="7">
        <v>0.7</v>
      </c>
      <c r="W23" s="55"/>
      <c r="X23" s="55">
        <v>-99</v>
      </c>
    </row>
    <row r="24" spans="1:24" ht="12.75">
      <c r="A24" s="21">
        <v>1</v>
      </c>
      <c r="B24" s="33">
        <v>29</v>
      </c>
      <c r="C24" s="21">
        <v>1</v>
      </c>
      <c r="D24" s="21"/>
      <c r="E24" s="54">
        <v>0.7251376614892453</v>
      </c>
      <c r="F24" s="54">
        <v>18.474749994841336</v>
      </c>
      <c r="G24" s="54">
        <v>0.974</v>
      </c>
      <c r="H24" s="21">
        <v>149</v>
      </c>
      <c r="I24" s="21"/>
      <c r="J24" s="21">
        <v>13</v>
      </c>
      <c r="K24" s="21">
        <v>158</v>
      </c>
      <c r="L24" s="21">
        <v>14.9</v>
      </c>
      <c r="M24" s="21"/>
      <c r="N24" s="52" t="s">
        <v>15</v>
      </c>
      <c r="O24" s="21">
        <v>16</v>
      </c>
      <c r="P24" s="21">
        <v>8.5</v>
      </c>
      <c r="Q24" s="21"/>
      <c r="R24" s="21"/>
      <c r="S24" s="21">
        <v>11</v>
      </c>
      <c r="T24" s="21"/>
      <c r="U24" s="21">
        <f>O24-Q24+R24</f>
        <v>16</v>
      </c>
      <c r="V24" s="7">
        <v>8.5</v>
      </c>
      <c r="W24" s="55"/>
      <c r="X24" s="55">
        <v>-99</v>
      </c>
    </row>
    <row r="25" spans="1:24" ht="12.75">
      <c r="A25" s="21">
        <v>1</v>
      </c>
      <c r="B25" s="33">
        <v>36</v>
      </c>
      <c r="C25" s="21">
        <v>3</v>
      </c>
      <c r="D25" s="21"/>
      <c r="E25" s="54">
        <v>4.3766363493839755</v>
      </c>
      <c r="F25" s="54">
        <v>20.92647945224545</v>
      </c>
      <c r="G25" s="54">
        <v>0.451</v>
      </c>
      <c r="H25" s="21">
        <v>188</v>
      </c>
      <c r="I25" s="21"/>
      <c r="J25" s="21">
        <v>16.5</v>
      </c>
      <c r="K25" s="21">
        <v>207</v>
      </c>
      <c r="L25" s="21">
        <v>17.5</v>
      </c>
      <c r="M25" s="21"/>
      <c r="N25" s="52" t="s">
        <v>15</v>
      </c>
      <c r="O25" s="21">
        <v>19.5</v>
      </c>
      <c r="P25" s="21">
        <v>8.7</v>
      </c>
      <c r="Q25" s="21"/>
      <c r="R25" s="21"/>
      <c r="S25" s="21">
        <v>11</v>
      </c>
      <c r="T25" s="21"/>
      <c r="U25" s="21">
        <f>O25-Q25+R25</f>
        <v>19.5</v>
      </c>
      <c r="V25" s="7">
        <v>8.7</v>
      </c>
      <c r="W25" s="55"/>
      <c r="X25" s="55">
        <v>-99</v>
      </c>
    </row>
    <row r="26" spans="1:24" ht="12.75">
      <c r="A26" s="21">
        <v>1</v>
      </c>
      <c r="B26" s="33">
        <v>37</v>
      </c>
      <c r="C26" s="21">
        <v>7</v>
      </c>
      <c r="D26" s="21"/>
      <c r="E26" s="54">
        <v>3.076232711040817</v>
      </c>
      <c r="F26" s="54">
        <v>21.321151946072767</v>
      </c>
      <c r="G26" s="54">
        <v>0.634</v>
      </c>
      <c r="H26" s="21">
        <v>93</v>
      </c>
      <c r="I26" s="21"/>
      <c r="J26" s="21">
        <v>12.5</v>
      </c>
      <c r="K26" s="21">
        <v>114</v>
      </c>
      <c r="L26" s="21">
        <v>13.7</v>
      </c>
      <c r="M26" s="21"/>
      <c r="N26" s="52" t="s">
        <v>15</v>
      </c>
      <c r="O26" s="21">
        <v>14.4</v>
      </c>
      <c r="P26" s="21">
        <v>7.8</v>
      </c>
      <c r="Q26" s="21"/>
      <c r="R26" s="21"/>
      <c r="S26" s="21">
        <v>11</v>
      </c>
      <c r="T26" s="21"/>
      <c r="U26" s="21">
        <f>O26-Q26+R26</f>
        <v>14.4</v>
      </c>
      <c r="V26" s="7">
        <v>7.8</v>
      </c>
      <c r="W26" s="55"/>
      <c r="X26" s="55">
        <v>-99</v>
      </c>
    </row>
    <row r="27" spans="1:24" ht="12.75">
      <c r="A27" s="21">
        <v>1</v>
      </c>
      <c r="B27" s="33">
        <v>56</v>
      </c>
      <c r="C27" s="21">
        <v>3</v>
      </c>
      <c r="D27" s="21"/>
      <c r="E27" s="54">
        <v>7.426302354371874</v>
      </c>
      <c r="F27" s="54">
        <v>22.234593842511508</v>
      </c>
      <c r="G27" s="54">
        <v>0.5</v>
      </c>
      <c r="H27" s="21">
        <v>35</v>
      </c>
      <c r="I27" s="21"/>
      <c r="J27" s="21">
        <v>4.5</v>
      </c>
      <c r="K27" s="21">
        <v>40</v>
      </c>
      <c r="L27" s="21">
        <v>9.5</v>
      </c>
      <c r="M27" s="21"/>
      <c r="N27" s="52" t="s">
        <v>15</v>
      </c>
      <c r="O27" s="21">
        <v>7.2</v>
      </c>
      <c r="P27" s="21">
        <v>3.3</v>
      </c>
      <c r="Q27" s="21"/>
      <c r="R27" s="21"/>
      <c r="S27" s="21">
        <v>11</v>
      </c>
      <c r="T27" s="21" t="s">
        <v>19</v>
      </c>
      <c r="U27" s="21">
        <f>O27-Q27+R27</f>
        <v>7.2</v>
      </c>
      <c r="V27" s="7">
        <v>3.3</v>
      </c>
      <c r="W27" s="55"/>
      <c r="X27" s="55">
        <v>-99</v>
      </c>
    </row>
    <row r="28" spans="1:24" ht="12.75">
      <c r="A28" s="21">
        <v>1</v>
      </c>
      <c r="B28" s="33">
        <v>55</v>
      </c>
      <c r="C28" s="21">
        <v>3</v>
      </c>
      <c r="D28" s="21"/>
      <c r="E28" s="54">
        <v>6.5447433056643085</v>
      </c>
      <c r="F28" s="54">
        <v>22.781694056038987</v>
      </c>
      <c r="G28" s="54">
        <v>0.507</v>
      </c>
      <c r="H28" s="21">
        <v>35</v>
      </c>
      <c r="I28" s="21"/>
      <c r="J28" s="21">
        <v>5.5</v>
      </c>
      <c r="K28" s="21">
        <v>41</v>
      </c>
      <c r="L28" s="21">
        <v>8.8</v>
      </c>
      <c r="M28" s="21"/>
      <c r="N28" s="52" t="s">
        <v>15</v>
      </c>
      <c r="O28" s="21">
        <v>7.7</v>
      </c>
      <c r="P28" s="21">
        <v>4</v>
      </c>
      <c r="Q28" s="21"/>
      <c r="R28" s="21"/>
      <c r="S28" s="21">
        <v>11</v>
      </c>
      <c r="T28" s="21"/>
      <c r="U28" s="21">
        <f>O28-Q28+R28</f>
        <v>7.7</v>
      </c>
      <c r="V28" s="7">
        <v>4</v>
      </c>
      <c r="W28" s="55"/>
      <c r="X28" s="55">
        <v>-99</v>
      </c>
    </row>
    <row r="29" spans="1:24" ht="12.75">
      <c r="A29" s="21">
        <v>1</v>
      </c>
      <c r="B29" s="33">
        <v>40</v>
      </c>
      <c r="C29" s="21">
        <v>3</v>
      </c>
      <c r="D29" s="21"/>
      <c r="E29" s="54">
        <v>1.0465787273634624</v>
      </c>
      <c r="F29" s="54">
        <v>22.940080513534173</v>
      </c>
      <c r="G29" s="54">
        <v>0.642</v>
      </c>
      <c r="H29" s="21">
        <v>28</v>
      </c>
      <c r="I29" s="21"/>
      <c r="J29" s="21">
        <v>4.25</v>
      </c>
      <c r="K29" s="21">
        <v>33</v>
      </c>
      <c r="L29" s="21">
        <v>7.3</v>
      </c>
      <c r="M29" s="21"/>
      <c r="N29" s="52" t="s">
        <v>15</v>
      </c>
      <c r="O29" s="21">
        <v>5.6</v>
      </c>
      <c r="P29" s="21">
        <v>3.5</v>
      </c>
      <c r="Q29" s="21"/>
      <c r="R29" s="21"/>
      <c r="S29" s="21">
        <v>11</v>
      </c>
      <c r="T29" s="21"/>
      <c r="U29" s="21">
        <f>O29-Q29+R29</f>
        <v>5.6</v>
      </c>
      <c r="V29" s="7">
        <v>3.5</v>
      </c>
      <c r="W29" s="55"/>
      <c r="X29" s="55">
        <v>-99</v>
      </c>
    </row>
    <row r="30" spans="1:24" ht="12.75">
      <c r="A30" s="21">
        <v>1</v>
      </c>
      <c r="B30" s="33">
        <v>39</v>
      </c>
      <c r="C30" s="21">
        <v>3</v>
      </c>
      <c r="D30" s="21"/>
      <c r="E30" s="54">
        <v>1.971470019253346</v>
      </c>
      <c r="F30" s="54">
        <v>23.047024883120713</v>
      </c>
      <c r="G30" s="54">
        <v>0.675</v>
      </c>
      <c r="H30" s="21">
        <v>27</v>
      </c>
      <c r="I30" s="21"/>
      <c r="J30" s="21">
        <v>4.7</v>
      </c>
      <c r="K30" s="21">
        <v>34</v>
      </c>
      <c r="L30" s="21">
        <v>7.9</v>
      </c>
      <c r="M30" s="21"/>
      <c r="N30" s="52" t="s">
        <v>15</v>
      </c>
      <c r="O30" s="21">
        <v>5.7</v>
      </c>
      <c r="P30" s="21">
        <v>3.2</v>
      </c>
      <c r="Q30" s="21"/>
      <c r="R30" s="21"/>
      <c r="S30" s="21">
        <v>11</v>
      </c>
      <c r="T30" s="21"/>
      <c r="U30" s="21">
        <f>O30-Q30+R30</f>
        <v>5.7</v>
      </c>
      <c r="V30" s="7">
        <v>3.2</v>
      </c>
      <c r="W30" s="55"/>
      <c r="X30" s="55">
        <v>-99</v>
      </c>
    </row>
    <row r="31" spans="1:24" ht="12.75">
      <c r="A31" s="21">
        <v>1</v>
      </c>
      <c r="B31" s="33">
        <v>38</v>
      </c>
      <c r="C31" s="21">
        <v>2</v>
      </c>
      <c r="D31" s="21"/>
      <c r="E31" s="54">
        <v>2.1954596925017382</v>
      </c>
      <c r="F31" s="54">
        <v>23.05725358186877</v>
      </c>
      <c r="G31" s="54">
        <v>0.638</v>
      </c>
      <c r="H31" s="21">
        <v>34</v>
      </c>
      <c r="I31" s="21"/>
      <c r="J31" s="21">
        <v>2.5</v>
      </c>
      <c r="K31" s="21">
        <v>50</v>
      </c>
      <c r="L31" s="21">
        <v>5.9</v>
      </c>
      <c r="M31" s="21"/>
      <c r="N31" s="52" t="s">
        <v>15</v>
      </c>
      <c r="O31" s="21">
        <v>3.5</v>
      </c>
      <c r="P31" s="21">
        <v>0.7</v>
      </c>
      <c r="Q31" s="21"/>
      <c r="R31" s="21"/>
      <c r="S31" s="21">
        <v>11</v>
      </c>
      <c r="T31" s="21"/>
      <c r="U31" s="21">
        <f>O31-Q31+R31</f>
        <v>3.5</v>
      </c>
      <c r="V31" s="7">
        <v>0.7</v>
      </c>
      <c r="W31" s="55"/>
      <c r="X31" s="55">
        <v>-99</v>
      </c>
    </row>
    <row r="32" spans="1:24" ht="12.75">
      <c r="A32" s="21">
        <v>1</v>
      </c>
      <c r="B32" s="33">
        <v>41</v>
      </c>
      <c r="C32" s="21">
        <v>1</v>
      </c>
      <c r="D32" s="21"/>
      <c r="E32" s="54">
        <v>1.5101159725975328</v>
      </c>
      <c r="F32" s="54">
        <v>23.393554021338993</v>
      </c>
      <c r="G32" s="54">
        <v>0.734</v>
      </c>
      <c r="H32" s="21">
        <v>221</v>
      </c>
      <c r="I32" s="21">
        <v>17</v>
      </c>
      <c r="J32" s="21">
        <v>15.1</v>
      </c>
      <c r="K32" s="21">
        <v>242</v>
      </c>
      <c r="L32" s="21">
        <v>17.8</v>
      </c>
      <c r="M32" s="21"/>
      <c r="N32" s="52" t="s">
        <v>15</v>
      </c>
      <c r="O32" s="21">
        <v>17.6</v>
      </c>
      <c r="P32" s="21">
        <v>8.7</v>
      </c>
      <c r="Q32" s="21"/>
      <c r="R32" s="21"/>
      <c r="S32" s="21">
        <v>11</v>
      </c>
      <c r="T32" s="21" t="s">
        <v>20</v>
      </c>
      <c r="U32" s="21">
        <f>O32-Q32+R32</f>
        <v>17.6</v>
      </c>
      <c r="V32" s="7">
        <v>8.7</v>
      </c>
      <c r="W32" s="55"/>
      <c r="X32" s="55">
        <v>-99</v>
      </c>
    </row>
    <row r="33" spans="1:24" ht="12.75">
      <c r="A33" s="21">
        <v>1</v>
      </c>
      <c r="B33" s="33">
        <v>54</v>
      </c>
      <c r="C33" s="21">
        <v>1</v>
      </c>
      <c r="D33" s="21"/>
      <c r="E33" s="54">
        <v>5.611029092087172</v>
      </c>
      <c r="F33" s="54">
        <v>23.480741098350183</v>
      </c>
      <c r="G33" s="54">
        <v>0.463</v>
      </c>
      <c r="H33" s="21">
        <v>166</v>
      </c>
      <c r="I33" s="21"/>
      <c r="J33" s="21">
        <v>14</v>
      </c>
      <c r="K33" s="21">
        <v>181</v>
      </c>
      <c r="L33" s="21">
        <v>16.7</v>
      </c>
      <c r="M33" s="21"/>
      <c r="N33" s="52" t="s">
        <v>15</v>
      </c>
      <c r="O33" s="21">
        <v>15.8</v>
      </c>
      <c r="P33" s="21">
        <v>8.8</v>
      </c>
      <c r="Q33" s="21"/>
      <c r="R33" s="21"/>
      <c r="S33" s="21">
        <v>11</v>
      </c>
      <c r="T33" s="21"/>
      <c r="U33" s="21">
        <f>O33-Q33+R33</f>
        <v>15.8</v>
      </c>
      <c r="V33" s="7">
        <v>8.8</v>
      </c>
      <c r="W33" s="55">
        <v>3.535</v>
      </c>
      <c r="X33" s="55">
        <v>2.385</v>
      </c>
    </row>
    <row r="34" spans="1:24" ht="12.75">
      <c r="A34" s="21">
        <v>1</v>
      </c>
      <c r="B34" s="33">
        <v>53</v>
      </c>
      <c r="C34" s="21">
        <v>1</v>
      </c>
      <c r="D34" s="21"/>
      <c r="E34" s="54">
        <v>3.3972267186876515</v>
      </c>
      <c r="F34" s="54">
        <v>24.265481215542273</v>
      </c>
      <c r="G34" s="54">
        <v>0.499</v>
      </c>
      <c r="H34" s="21">
        <v>115</v>
      </c>
      <c r="I34" s="21"/>
      <c r="J34" s="21">
        <v>12.4</v>
      </c>
      <c r="K34" s="21">
        <v>129</v>
      </c>
      <c r="L34" s="21">
        <v>16.3</v>
      </c>
      <c r="M34" s="21"/>
      <c r="N34" s="52" t="s">
        <v>15</v>
      </c>
      <c r="O34" s="21">
        <v>13.7</v>
      </c>
      <c r="P34" s="21">
        <v>8.3</v>
      </c>
      <c r="Q34" s="21"/>
      <c r="R34" s="21"/>
      <c r="S34" s="21">
        <v>11</v>
      </c>
      <c r="T34" s="21"/>
      <c r="U34" s="21">
        <f>O34-Q34+R34</f>
        <v>13.7</v>
      </c>
      <c r="V34" s="7">
        <v>8.3</v>
      </c>
      <c r="W34" s="55"/>
      <c r="X34" s="55">
        <v>-99</v>
      </c>
    </row>
    <row r="35" spans="1:24" ht="12.75">
      <c r="A35" s="21">
        <v>1</v>
      </c>
      <c r="B35" s="33">
        <v>42</v>
      </c>
      <c r="C35" s="21">
        <v>2</v>
      </c>
      <c r="D35" s="21"/>
      <c r="E35" s="54">
        <v>1.1942227619372001</v>
      </c>
      <c r="F35" s="54">
        <v>24.268231950326975</v>
      </c>
      <c r="G35" s="54">
        <v>0.724</v>
      </c>
      <c r="H35" s="21">
        <v>44</v>
      </c>
      <c r="I35" s="21"/>
      <c r="J35" s="21">
        <v>3.75</v>
      </c>
      <c r="K35" s="21">
        <v>60</v>
      </c>
      <c r="L35" s="21">
        <v>6.3</v>
      </c>
      <c r="M35" s="21"/>
      <c r="N35" s="52" t="s">
        <v>15</v>
      </c>
      <c r="O35" s="21">
        <v>4.8</v>
      </c>
      <c r="P35" s="21">
        <v>1.4</v>
      </c>
      <c r="Q35" s="21"/>
      <c r="R35" s="21"/>
      <c r="S35" s="21">
        <v>11</v>
      </c>
      <c r="T35" s="21"/>
      <c r="U35" s="21">
        <f>O35-Q35+R35</f>
        <v>4.8</v>
      </c>
      <c r="V35" s="7">
        <v>1.4</v>
      </c>
      <c r="W35" s="55"/>
      <c r="X35" s="55">
        <v>-99</v>
      </c>
    </row>
    <row r="36" spans="1:24" ht="12.75">
      <c r="A36" s="21">
        <v>1</v>
      </c>
      <c r="B36" s="33">
        <v>43</v>
      </c>
      <c r="C36" s="21">
        <v>3</v>
      </c>
      <c r="D36" s="21"/>
      <c r="E36" s="54">
        <v>1.1569220269271425</v>
      </c>
      <c r="F36" s="54">
        <v>25.542194530298506</v>
      </c>
      <c r="G36" s="54">
        <v>0.686</v>
      </c>
      <c r="H36" s="21">
        <v>33</v>
      </c>
      <c r="I36" s="21"/>
      <c r="J36" s="21">
        <v>3.8</v>
      </c>
      <c r="K36" s="21">
        <v>39</v>
      </c>
      <c r="L36" s="21">
        <v>6.6</v>
      </c>
      <c r="M36" s="21"/>
      <c r="N36" s="52" t="s">
        <v>15</v>
      </c>
      <c r="O36" s="21">
        <v>5.2</v>
      </c>
      <c r="P36" s="21">
        <v>2.8</v>
      </c>
      <c r="Q36" s="21"/>
      <c r="R36" s="21"/>
      <c r="S36" s="21">
        <v>11</v>
      </c>
      <c r="T36" s="21"/>
      <c r="U36" s="21">
        <f>O36-Q36+R36</f>
        <v>5.2</v>
      </c>
      <c r="V36" s="7">
        <v>2.8</v>
      </c>
      <c r="W36" s="55"/>
      <c r="X36" s="55">
        <v>-99</v>
      </c>
    </row>
    <row r="37" spans="1:24" ht="12.75">
      <c r="A37" s="21">
        <v>1</v>
      </c>
      <c r="B37" s="33">
        <v>171</v>
      </c>
      <c r="C37" s="21">
        <v>4</v>
      </c>
      <c r="D37" s="21"/>
      <c r="E37" s="54">
        <v>9.584461247160448</v>
      </c>
      <c r="F37" s="54">
        <v>25.997799283817844</v>
      </c>
      <c r="G37" s="54">
        <v>0.55</v>
      </c>
      <c r="H37" s="21">
        <v>33</v>
      </c>
      <c r="I37" s="21"/>
      <c r="J37" s="21">
        <v>4.7</v>
      </c>
      <c r="K37" s="21">
        <v>38</v>
      </c>
      <c r="L37" s="21">
        <v>9.8</v>
      </c>
      <c r="M37" s="21"/>
      <c r="N37" s="52" t="s">
        <v>15</v>
      </c>
      <c r="O37" s="21">
        <v>5.3</v>
      </c>
      <c r="P37" s="21">
        <v>2.1</v>
      </c>
      <c r="Q37" s="21"/>
      <c r="R37" s="21"/>
      <c r="S37" s="21">
        <v>11</v>
      </c>
      <c r="T37" s="21"/>
      <c r="U37" s="21">
        <f>O37-Q37+R37</f>
        <v>5.3</v>
      </c>
      <c r="V37" s="7">
        <v>2.1</v>
      </c>
      <c r="W37" s="55"/>
      <c r="X37" s="55">
        <v>-99</v>
      </c>
    </row>
    <row r="38" spans="1:24" ht="12.75">
      <c r="A38" s="21">
        <v>1</v>
      </c>
      <c r="B38" s="33">
        <v>172</v>
      </c>
      <c r="C38" s="21">
        <v>4</v>
      </c>
      <c r="D38" s="21"/>
      <c r="E38" s="54">
        <v>8.016060811503838</v>
      </c>
      <c r="F38" s="54">
        <v>26.38919815125637</v>
      </c>
      <c r="G38" s="54">
        <v>0.639</v>
      </c>
      <c r="H38" s="21">
        <v>32</v>
      </c>
      <c r="I38" s="21"/>
      <c r="J38" s="21">
        <v>5.75</v>
      </c>
      <c r="K38" s="21">
        <v>37</v>
      </c>
      <c r="L38" s="21">
        <v>9</v>
      </c>
      <c r="M38" s="21"/>
      <c r="N38" s="52" t="s">
        <v>15</v>
      </c>
      <c r="O38" s="21">
        <v>6.2</v>
      </c>
      <c r="P38" s="21">
        <v>3.5</v>
      </c>
      <c r="Q38" s="21"/>
      <c r="R38" s="21"/>
      <c r="S38" s="21">
        <v>11</v>
      </c>
      <c r="T38" s="21"/>
      <c r="U38" s="21">
        <f>O38-Q38+R38</f>
        <v>6.2</v>
      </c>
      <c r="V38" s="7">
        <v>3.5</v>
      </c>
      <c r="W38" s="55"/>
      <c r="X38" s="55">
        <v>-99</v>
      </c>
    </row>
    <row r="39" spans="1:24" ht="12.75">
      <c r="A39" s="21">
        <v>1</v>
      </c>
      <c r="B39" s="33">
        <v>173</v>
      </c>
      <c r="C39" s="21">
        <v>4</v>
      </c>
      <c r="D39" s="21"/>
      <c r="E39" s="54">
        <v>7.3683535958564095</v>
      </c>
      <c r="F39" s="54">
        <v>27.08153720316537</v>
      </c>
      <c r="G39" s="54">
        <v>0.434</v>
      </c>
      <c r="H39" s="21">
        <v>40</v>
      </c>
      <c r="I39" s="21"/>
      <c r="J39" s="21">
        <v>6.2</v>
      </c>
      <c r="K39" s="21">
        <v>46</v>
      </c>
      <c r="L39" s="21">
        <v>8.3</v>
      </c>
      <c r="M39" s="21"/>
      <c r="N39" s="52" t="s">
        <v>15</v>
      </c>
      <c r="O39" s="21">
        <v>7.7</v>
      </c>
      <c r="P39" s="21">
        <v>4</v>
      </c>
      <c r="Q39" s="21"/>
      <c r="R39" s="21"/>
      <c r="S39" s="21">
        <v>11</v>
      </c>
      <c r="T39" s="21"/>
      <c r="U39" s="21">
        <f>O39-Q39+R39</f>
        <v>7.7</v>
      </c>
      <c r="V39" s="7">
        <v>4</v>
      </c>
      <c r="W39" s="55"/>
      <c r="X39" s="55">
        <v>-99</v>
      </c>
    </row>
    <row r="40" spans="1:24" ht="12.75">
      <c r="A40" s="21">
        <v>1</v>
      </c>
      <c r="B40" s="33">
        <v>44</v>
      </c>
      <c r="C40" s="21">
        <v>2</v>
      </c>
      <c r="D40" s="21"/>
      <c r="E40" s="54">
        <v>1.3059885388935306</v>
      </c>
      <c r="F40" s="54">
        <v>27.338047663216162</v>
      </c>
      <c r="G40" s="54">
        <v>0.877</v>
      </c>
      <c r="H40" s="21">
        <v>67</v>
      </c>
      <c r="I40" s="21"/>
      <c r="J40" s="21">
        <v>5.25</v>
      </c>
      <c r="K40" s="21">
        <v>89</v>
      </c>
      <c r="L40" s="21">
        <v>13</v>
      </c>
      <c r="M40" s="21"/>
      <c r="N40" s="52" t="s">
        <v>15</v>
      </c>
      <c r="O40" s="21">
        <v>7.1</v>
      </c>
      <c r="P40" s="21">
        <v>0.9</v>
      </c>
      <c r="Q40" s="21"/>
      <c r="R40" s="21"/>
      <c r="S40" s="21">
        <v>11</v>
      </c>
      <c r="T40" s="21"/>
      <c r="U40" s="21">
        <f>O40-Q40+R40</f>
        <v>7.1</v>
      </c>
      <c r="V40" s="7">
        <v>0.9</v>
      </c>
      <c r="W40" s="55"/>
      <c r="X40" s="55">
        <v>-99</v>
      </c>
    </row>
    <row r="41" spans="1:24" ht="12.75">
      <c r="A41" s="21">
        <v>1</v>
      </c>
      <c r="B41" s="33">
        <v>46</v>
      </c>
      <c r="C41" s="21">
        <v>4</v>
      </c>
      <c r="D41" s="21"/>
      <c r="E41" s="54">
        <v>1.5033203374732156</v>
      </c>
      <c r="F41" s="54">
        <v>28.090549531166875</v>
      </c>
      <c r="G41" s="54">
        <v>0.565</v>
      </c>
      <c r="H41" s="21">
        <v>31</v>
      </c>
      <c r="I41" s="21"/>
      <c r="J41" s="21">
        <v>5</v>
      </c>
      <c r="K41" s="21">
        <v>40</v>
      </c>
      <c r="L41" s="21">
        <v>6.2</v>
      </c>
      <c r="M41" s="21"/>
      <c r="N41" s="52" t="s">
        <v>15</v>
      </c>
      <c r="O41" s="21">
        <v>6.3</v>
      </c>
      <c r="P41" s="21">
        <v>2.6</v>
      </c>
      <c r="Q41" s="21"/>
      <c r="R41" s="21"/>
      <c r="S41" s="21">
        <v>11</v>
      </c>
      <c r="T41" s="21"/>
      <c r="U41" s="21">
        <f>O41-Q41+R41</f>
        <v>6.3</v>
      </c>
      <c r="V41" s="7">
        <v>2.6</v>
      </c>
      <c r="W41" s="55"/>
      <c r="X41" s="55">
        <v>-99</v>
      </c>
    </row>
    <row r="42" spans="1:24" ht="12.75">
      <c r="A42" s="21">
        <v>1</v>
      </c>
      <c r="B42" s="33">
        <v>45</v>
      </c>
      <c r="C42" s="21">
        <v>1</v>
      </c>
      <c r="D42" s="21"/>
      <c r="E42" s="54">
        <v>0.700168627039673</v>
      </c>
      <c r="F42" s="54">
        <v>28.238729590647477</v>
      </c>
      <c r="G42" s="54">
        <v>0.958</v>
      </c>
      <c r="H42" s="21">
        <v>164</v>
      </c>
      <c r="I42" s="21"/>
      <c r="J42" s="21">
        <v>13.3</v>
      </c>
      <c r="K42" s="21">
        <v>184</v>
      </c>
      <c r="L42" s="21">
        <v>16.5</v>
      </c>
      <c r="M42" s="21"/>
      <c r="N42" s="52" t="s">
        <v>15</v>
      </c>
      <c r="O42" s="21">
        <v>16</v>
      </c>
      <c r="P42" s="21">
        <v>7.1</v>
      </c>
      <c r="Q42" s="21"/>
      <c r="R42" s="21"/>
      <c r="S42" s="21">
        <v>11</v>
      </c>
      <c r="T42" s="21"/>
      <c r="U42" s="21">
        <f>O42-Q42+R42</f>
        <v>16</v>
      </c>
      <c r="V42" s="7">
        <v>7.1</v>
      </c>
      <c r="W42" s="55"/>
      <c r="X42" s="55">
        <v>-99</v>
      </c>
    </row>
    <row r="43" spans="1:24" ht="12.75">
      <c r="A43" s="21">
        <v>1</v>
      </c>
      <c r="B43" s="33">
        <v>176</v>
      </c>
      <c r="C43" s="21">
        <v>1</v>
      </c>
      <c r="D43" s="21"/>
      <c r="E43" s="54">
        <v>3.9096420203182793</v>
      </c>
      <c r="F43" s="54">
        <v>30.715007753099485</v>
      </c>
      <c r="G43" s="54">
        <v>0.694</v>
      </c>
      <c r="H43" s="21">
        <v>182</v>
      </c>
      <c r="I43" s="21"/>
      <c r="J43" s="21">
        <v>15</v>
      </c>
      <c r="K43" s="21">
        <v>206</v>
      </c>
      <c r="L43" s="21">
        <v>17.4</v>
      </c>
      <c r="M43" s="21"/>
      <c r="N43" s="52" t="s">
        <v>15</v>
      </c>
      <c r="O43" s="21">
        <v>17.5</v>
      </c>
      <c r="P43" s="21">
        <v>8.5</v>
      </c>
      <c r="Q43" s="21"/>
      <c r="R43" s="21"/>
      <c r="S43" s="21">
        <v>11</v>
      </c>
      <c r="T43" s="21"/>
      <c r="U43" s="21">
        <f>O43-Q43+R43</f>
        <v>17.5</v>
      </c>
      <c r="V43" s="7">
        <v>8.5</v>
      </c>
      <c r="W43" s="55"/>
      <c r="X43" s="55">
        <v>-99</v>
      </c>
    </row>
    <row r="44" spans="1:24" ht="12.75">
      <c r="A44" s="21">
        <v>1</v>
      </c>
      <c r="B44" s="33">
        <v>177</v>
      </c>
      <c r="C44" s="21">
        <v>2</v>
      </c>
      <c r="D44" s="21"/>
      <c r="E44" s="54">
        <v>2.449413056340058</v>
      </c>
      <c r="F44" s="54">
        <v>30.938516976083886</v>
      </c>
      <c r="G44" s="54">
        <v>0.676</v>
      </c>
      <c r="H44" s="21">
        <v>43</v>
      </c>
      <c r="I44" s="21"/>
      <c r="J44" s="21">
        <v>3.4</v>
      </c>
      <c r="K44" s="21">
        <v>57</v>
      </c>
      <c r="L44" s="21">
        <v>6.3</v>
      </c>
      <c r="M44" s="21"/>
      <c r="N44" s="52" t="s">
        <v>15</v>
      </c>
      <c r="O44" s="21">
        <v>4.1</v>
      </c>
      <c r="P44" s="21">
        <v>1.3</v>
      </c>
      <c r="Q44" s="21"/>
      <c r="R44" s="21"/>
      <c r="S44" s="21">
        <v>11</v>
      </c>
      <c r="T44" s="21"/>
      <c r="U44" s="21">
        <f>O44-Q44+R44</f>
        <v>4.1</v>
      </c>
      <c r="V44" s="7">
        <v>1.3</v>
      </c>
      <c r="W44" s="55"/>
      <c r="X44" s="55">
        <v>-99</v>
      </c>
    </row>
    <row r="45" spans="1:24" ht="12.75">
      <c r="A45" s="21">
        <v>1</v>
      </c>
      <c r="B45" s="33">
        <v>178</v>
      </c>
      <c r="C45" s="21">
        <v>4</v>
      </c>
      <c r="D45" s="21"/>
      <c r="E45" s="54">
        <v>4.172073046641195</v>
      </c>
      <c r="F45" s="54">
        <v>33.231277006661806</v>
      </c>
      <c r="G45" s="54">
        <v>0.694</v>
      </c>
      <c r="H45" s="21">
        <v>102</v>
      </c>
      <c r="I45" s="21"/>
      <c r="J45" s="21">
        <v>13.25</v>
      </c>
      <c r="K45" s="21">
        <v>110</v>
      </c>
      <c r="L45" s="21">
        <v>15.1</v>
      </c>
      <c r="M45" s="21"/>
      <c r="N45" s="52" t="s">
        <v>15</v>
      </c>
      <c r="O45" s="21">
        <v>13.4</v>
      </c>
      <c r="P45" s="21">
        <v>6.8</v>
      </c>
      <c r="Q45" s="21"/>
      <c r="R45" s="21"/>
      <c r="S45" s="21">
        <v>11</v>
      </c>
      <c r="T45" s="21" t="s">
        <v>20</v>
      </c>
      <c r="U45" s="21">
        <f>O45-Q45+R45</f>
        <v>13.4</v>
      </c>
      <c r="V45" s="7">
        <v>6.8</v>
      </c>
      <c r="W45" s="55"/>
      <c r="X45" s="55">
        <v>-99</v>
      </c>
    </row>
    <row r="46" spans="1:24" ht="12.75">
      <c r="A46" s="21">
        <v>1</v>
      </c>
      <c r="B46" s="33">
        <v>179</v>
      </c>
      <c r="C46" s="21">
        <v>2</v>
      </c>
      <c r="D46" s="21"/>
      <c r="E46" s="54">
        <v>5.787530053443138</v>
      </c>
      <c r="F46" s="54">
        <v>33.76392666560708</v>
      </c>
      <c r="G46" s="54">
        <v>0.573</v>
      </c>
      <c r="H46" s="21">
        <v>45</v>
      </c>
      <c r="I46" s="21"/>
      <c r="J46" s="21">
        <v>3.9</v>
      </c>
      <c r="K46" s="21">
        <v>54</v>
      </c>
      <c r="L46" s="21">
        <v>6.8</v>
      </c>
      <c r="M46" s="21"/>
      <c r="N46" s="52" t="s">
        <v>15</v>
      </c>
      <c r="O46" s="21">
        <v>3.9</v>
      </c>
      <c r="P46" s="21">
        <v>0.9</v>
      </c>
      <c r="Q46" s="21"/>
      <c r="R46" s="21"/>
      <c r="S46" s="21">
        <v>11</v>
      </c>
      <c r="T46" s="21"/>
      <c r="U46" s="21">
        <f>O46-Q46+R46</f>
        <v>3.9</v>
      </c>
      <c r="V46" s="7">
        <v>0.9</v>
      </c>
      <c r="W46" s="55"/>
      <c r="X46" s="55">
        <v>-99</v>
      </c>
    </row>
    <row r="47" spans="1:24" ht="12.75">
      <c r="A47" s="21">
        <v>1</v>
      </c>
      <c r="B47" s="33">
        <v>180</v>
      </c>
      <c r="C47" s="21">
        <v>2</v>
      </c>
      <c r="D47" s="21"/>
      <c r="E47" s="54">
        <v>6.218898850385534</v>
      </c>
      <c r="F47" s="54">
        <v>34.38236741541619</v>
      </c>
      <c r="G47" s="54">
        <v>0.598</v>
      </c>
      <c r="H47" s="21">
        <v>85</v>
      </c>
      <c r="I47" s="21"/>
      <c r="J47" s="21">
        <v>8</v>
      </c>
      <c r="K47" s="21">
        <v>100</v>
      </c>
      <c r="L47" s="21">
        <v>9.6</v>
      </c>
      <c r="M47" s="21"/>
      <c r="N47" s="52" t="s">
        <v>15</v>
      </c>
      <c r="O47" s="21">
        <v>8.2</v>
      </c>
      <c r="P47" s="21">
        <v>2.4</v>
      </c>
      <c r="Q47" s="21"/>
      <c r="R47" s="21"/>
      <c r="S47" s="21">
        <v>11</v>
      </c>
      <c r="T47" s="21"/>
      <c r="U47" s="21">
        <f>O47-Q47+R47</f>
        <v>8.2</v>
      </c>
      <c r="V47" s="7">
        <v>2.4</v>
      </c>
      <c r="W47" s="55"/>
      <c r="X47" s="55">
        <v>-99</v>
      </c>
    </row>
    <row r="48" spans="1:24" ht="12.75">
      <c r="A48" s="21">
        <v>1</v>
      </c>
      <c r="B48" s="33">
        <v>182</v>
      </c>
      <c r="C48" s="21">
        <v>1</v>
      </c>
      <c r="D48" s="21"/>
      <c r="E48" s="54">
        <v>3.3341785067107463</v>
      </c>
      <c r="F48" s="54">
        <v>35.086422483424954</v>
      </c>
      <c r="G48" s="54">
        <v>0.781</v>
      </c>
      <c r="H48" s="21">
        <v>212</v>
      </c>
      <c r="I48" s="21"/>
      <c r="J48" s="21">
        <v>15.75</v>
      </c>
      <c r="K48" s="21">
        <v>226</v>
      </c>
      <c r="L48" s="21">
        <v>16.8</v>
      </c>
      <c r="M48" s="21"/>
      <c r="N48" s="52" t="s">
        <v>15</v>
      </c>
      <c r="O48" s="21">
        <v>18</v>
      </c>
      <c r="P48" s="21">
        <v>9.9</v>
      </c>
      <c r="Q48" s="21"/>
      <c r="R48" s="21"/>
      <c r="S48" s="21">
        <v>11</v>
      </c>
      <c r="T48" s="21"/>
      <c r="U48" s="21">
        <f>O48-Q48+R48</f>
        <v>18</v>
      </c>
      <c r="V48" s="7">
        <v>9.9</v>
      </c>
      <c r="W48" s="55">
        <v>4.285</v>
      </c>
      <c r="X48" s="55">
        <v>2.725</v>
      </c>
    </row>
    <row r="49" spans="1:24" ht="12.75">
      <c r="A49" s="21">
        <v>1</v>
      </c>
      <c r="B49" s="33">
        <v>200</v>
      </c>
      <c r="C49" s="21">
        <v>1</v>
      </c>
      <c r="D49" s="21"/>
      <c r="E49" s="54">
        <v>9.197616963371038</v>
      </c>
      <c r="F49" s="54">
        <v>35.6394093412771</v>
      </c>
      <c r="G49" s="54">
        <v>0.812</v>
      </c>
      <c r="H49" s="21">
        <v>204</v>
      </c>
      <c r="I49" s="21"/>
      <c r="J49" s="21"/>
      <c r="K49" s="21">
        <v>228</v>
      </c>
      <c r="L49" s="21">
        <v>17.6</v>
      </c>
      <c r="M49" s="21"/>
      <c r="N49" s="52" t="s">
        <v>15</v>
      </c>
      <c r="O49" s="21">
        <v>17.1</v>
      </c>
      <c r="P49" s="21">
        <v>8.3</v>
      </c>
      <c r="Q49" s="21"/>
      <c r="R49" s="21"/>
      <c r="S49" s="21">
        <v>11</v>
      </c>
      <c r="T49" s="21" t="s">
        <v>18</v>
      </c>
      <c r="U49" s="21">
        <f>O49-Q49+R49</f>
        <v>17.1</v>
      </c>
      <c r="V49" s="7">
        <v>8.3</v>
      </c>
      <c r="W49" s="55"/>
      <c r="X49" s="55">
        <v>-99</v>
      </c>
    </row>
    <row r="50" spans="1:24" ht="12.75">
      <c r="A50" s="21">
        <v>1</v>
      </c>
      <c r="B50" s="33">
        <v>181</v>
      </c>
      <c r="C50" s="21">
        <v>1</v>
      </c>
      <c r="D50" s="21"/>
      <c r="E50" s="54">
        <v>6.311316251665779</v>
      </c>
      <c r="F50" s="54">
        <v>35.93246258150782</v>
      </c>
      <c r="G50" s="54">
        <v>0.686</v>
      </c>
      <c r="H50" s="21">
        <v>130</v>
      </c>
      <c r="I50" s="21"/>
      <c r="J50" s="21">
        <v>13</v>
      </c>
      <c r="K50" s="21">
        <v>149</v>
      </c>
      <c r="L50" s="21">
        <v>16.5</v>
      </c>
      <c r="M50" s="21"/>
      <c r="N50" s="52" t="s">
        <v>15</v>
      </c>
      <c r="O50" s="21">
        <v>14.7</v>
      </c>
      <c r="P50" s="21">
        <v>9.3</v>
      </c>
      <c r="Q50" s="21"/>
      <c r="R50" s="21"/>
      <c r="S50" s="21">
        <v>11</v>
      </c>
      <c r="T50" s="21"/>
      <c r="U50" s="21">
        <f>O50-Q50+R50</f>
        <v>14.7</v>
      </c>
      <c r="V50" s="7">
        <v>9.3</v>
      </c>
      <c r="W50" s="55"/>
      <c r="X50" s="55">
        <v>-99</v>
      </c>
    </row>
    <row r="51" spans="1:24" ht="12.75">
      <c r="A51" s="21">
        <v>1</v>
      </c>
      <c r="B51" s="33">
        <v>198</v>
      </c>
      <c r="C51" s="21">
        <v>4</v>
      </c>
      <c r="D51" s="21"/>
      <c r="E51" s="54">
        <v>9.04712740229171</v>
      </c>
      <c r="F51" s="54">
        <v>37.098256451842886</v>
      </c>
      <c r="G51" s="54">
        <v>0.702</v>
      </c>
      <c r="H51" s="21">
        <v>27</v>
      </c>
      <c r="I51" s="21"/>
      <c r="J51" s="21">
        <v>4.75</v>
      </c>
      <c r="K51" s="21">
        <v>33</v>
      </c>
      <c r="L51" s="21">
        <v>7.5</v>
      </c>
      <c r="M51" s="21"/>
      <c r="N51" s="52" t="s">
        <v>15</v>
      </c>
      <c r="O51" s="21">
        <v>6.2</v>
      </c>
      <c r="P51" s="21">
        <v>2.3</v>
      </c>
      <c r="Q51" s="21"/>
      <c r="R51" s="21"/>
      <c r="S51" s="21">
        <v>11</v>
      </c>
      <c r="T51" s="21"/>
      <c r="U51" s="21">
        <f>O51-Q51+R51</f>
        <v>6.2</v>
      </c>
      <c r="V51" s="7">
        <v>2.3</v>
      </c>
      <c r="W51" s="55"/>
      <c r="X51" s="55">
        <v>-99</v>
      </c>
    </row>
    <row r="52" spans="1:24" ht="12.75">
      <c r="A52" s="21">
        <v>1</v>
      </c>
      <c r="B52" s="33">
        <v>197</v>
      </c>
      <c r="C52" s="21">
        <v>2</v>
      </c>
      <c r="D52" s="21"/>
      <c r="E52" s="54">
        <v>5.300716870855202</v>
      </c>
      <c r="F52" s="54">
        <v>37.49843157593436</v>
      </c>
      <c r="G52" s="54">
        <v>0.72</v>
      </c>
      <c r="H52" s="21">
        <v>40</v>
      </c>
      <c r="I52" s="21"/>
      <c r="J52" s="21">
        <v>3.8</v>
      </c>
      <c r="K52" s="21">
        <v>54</v>
      </c>
      <c r="L52" s="21">
        <v>6</v>
      </c>
      <c r="M52" s="21"/>
      <c r="N52" s="52" t="s">
        <v>15</v>
      </c>
      <c r="O52" s="21">
        <v>4.4</v>
      </c>
      <c r="P52" s="21">
        <v>1.3</v>
      </c>
      <c r="Q52" s="21"/>
      <c r="R52" s="21"/>
      <c r="S52" s="21">
        <v>11</v>
      </c>
      <c r="T52" s="21"/>
      <c r="U52" s="21">
        <f>O52-Q52+R52</f>
        <v>4.4</v>
      </c>
      <c r="V52" s="7">
        <v>1.3</v>
      </c>
      <c r="W52" s="55"/>
      <c r="X52" s="55">
        <v>-99</v>
      </c>
    </row>
    <row r="53" spans="1:24" ht="12.75">
      <c r="A53" s="21">
        <v>1</v>
      </c>
      <c r="B53" s="33">
        <v>183</v>
      </c>
      <c r="C53" s="21">
        <v>6</v>
      </c>
      <c r="D53" s="21"/>
      <c r="E53" s="54">
        <v>2.13450206907677</v>
      </c>
      <c r="F53" s="54">
        <v>37.707198979997266</v>
      </c>
      <c r="G53" s="54">
        <v>1.091</v>
      </c>
      <c r="H53" s="21">
        <v>30</v>
      </c>
      <c r="I53" s="21"/>
      <c r="J53" s="21">
        <v>5.2</v>
      </c>
      <c r="K53" s="21">
        <v>32</v>
      </c>
      <c r="L53" s="21">
        <v>5.8</v>
      </c>
      <c r="M53" s="21"/>
      <c r="N53" s="52" t="s">
        <v>15</v>
      </c>
      <c r="O53" s="21">
        <v>5.5</v>
      </c>
      <c r="P53" s="21">
        <v>2.6</v>
      </c>
      <c r="Q53" s="21"/>
      <c r="R53" s="21"/>
      <c r="S53" s="21">
        <v>11</v>
      </c>
      <c r="T53" s="21"/>
      <c r="U53" s="21">
        <f>O53-Q53+R53</f>
        <v>5.5</v>
      </c>
      <c r="V53" s="7">
        <v>2.6</v>
      </c>
      <c r="W53" s="55"/>
      <c r="X53" s="55">
        <v>-99</v>
      </c>
    </row>
    <row r="54" spans="1:24" ht="12.75">
      <c r="A54" s="21">
        <v>1</v>
      </c>
      <c r="B54" s="33">
        <v>184</v>
      </c>
      <c r="C54" s="21">
        <v>1</v>
      </c>
      <c r="D54" s="21"/>
      <c r="E54" s="54">
        <v>3.3829449731691046</v>
      </c>
      <c r="F54" s="54">
        <v>38.25347392471055</v>
      </c>
      <c r="G54" s="54">
        <v>0.946</v>
      </c>
      <c r="H54" s="21">
        <v>222</v>
      </c>
      <c r="I54" s="21"/>
      <c r="J54" s="21">
        <v>14.25</v>
      </c>
      <c r="K54" s="21">
        <v>233</v>
      </c>
      <c r="L54" s="21">
        <v>19.9</v>
      </c>
      <c r="M54" s="21"/>
      <c r="N54" s="52" t="s">
        <v>15</v>
      </c>
      <c r="O54" s="21">
        <v>17.2</v>
      </c>
      <c r="P54" s="21">
        <v>9.8</v>
      </c>
      <c r="Q54" s="21"/>
      <c r="R54" s="21"/>
      <c r="S54" s="21">
        <v>11</v>
      </c>
      <c r="T54" s="21"/>
      <c r="U54" s="21">
        <f>O54-Q54+R54</f>
        <v>17.2</v>
      </c>
      <c r="V54" s="7">
        <v>9.8</v>
      </c>
      <c r="W54" s="55"/>
      <c r="X54" s="55">
        <v>-99</v>
      </c>
    </row>
    <row r="55" spans="1:24" ht="12.75">
      <c r="A55" s="21">
        <v>1</v>
      </c>
      <c r="B55" s="33">
        <v>195</v>
      </c>
      <c r="C55" s="21">
        <v>7</v>
      </c>
      <c r="D55" s="21"/>
      <c r="E55" s="54">
        <v>5.135931807471776</v>
      </c>
      <c r="F55" s="54">
        <v>38.26726373114492</v>
      </c>
      <c r="G55" s="54">
        <v>0.692</v>
      </c>
      <c r="H55" s="21">
        <v>35</v>
      </c>
      <c r="I55" s="21"/>
      <c r="J55" s="21">
        <v>5.5</v>
      </c>
      <c r="K55" s="21">
        <v>40</v>
      </c>
      <c r="L55" s="21">
        <v>7.6</v>
      </c>
      <c r="M55" s="21"/>
      <c r="N55" s="52" t="s">
        <v>15</v>
      </c>
      <c r="O55" s="21">
        <v>5.8</v>
      </c>
      <c r="P55" s="21">
        <v>3</v>
      </c>
      <c r="Q55" s="21"/>
      <c r="R55" s="21"/>
      <c r="S55" s="21">
        <v>11</v>
      </c>
      <c r="T55" s="21"/>
      <c r="U55" s="21">
        <f>O55-Q55+R55</f>
        <v>5.8</v>
      </c>
      <c r="V55" s="7">
        <v>3</v>
      </c>
      <c r="W55" s="55"/>
      <c r="X55" s="55">
        <v>-99</v>
      </c>
    </row>
    <row r="56" spans="1:24" ht="12.75">
      <c r="A56" s="21">
        <v>1</v>
      </c>
      <c r="B56" s="33">
        <v>196</v>
      </c>
      <c r="C56" s="21">
        <v>6</v>
      </c>
      <c r="D56" s="21"/>
      <c r="E56" s="54">
        <v>5.611762073400287</v>
      </c>
      <c r="F56" s="54">
        <v>38.43374964053788</v>
      </c>
      <c r="G56" s="54">
        <v>0.701</v>
      </c>
      <c r="H56" s="21">
        <v>70</v>
      </c>
      <c r="I56" s="21"/>
      <c r="J56" s="21">
        <v>9.25</v>
      </c>
      <c r="K56" s="21">
        <v>82</v>
      </c>
      <c r="L56" s="21">
        <v>12.5</v>
      </c>
      <c r="M56" s="21"/>
      <c r="N56" s="52" t="s">
        <v>15</v>
      </c>
      <c r="O56" s="21">
        <v>11.2</v>
      </c>
      <c r="P56" s="21">
        <v>5.3</v>
      </c>
      <c r="Q56" s="21"/>
      <c r="R56" s="21"/>
      <c r="S56" s="21">
        <v>11</v>
      </c>
      <c r="T56" s="21"/>
      <c r="U56" s="21">
        <f>O56-Q56+R56</f>
        <v>11.2</v>
      </c>
      <c r="V56" s="7">
        <v>5.3</v>
      </c>
      <c r="W56" s="55"/>
      <c r="X56" s="55">
        <v>-99</v>
      </c>
    </row>
    <row r="57" spans="1:24" ht="12.75">
      <c r="A57" s="21">
        <v>1</v>
      </c>
      <c r="B57" s="33">
        <v>194</v>
      </c>
      <c r="C57" s="21">
        <v>4</v>
      </c>
      <c r="D57" s="21"/>
      <c r="E57" s="54">
        <v>4.2915657084455265</v>
      </c>
      <c r="F57" s="54">
        <v>38.625401820176506</v>
      </c>
      <c r="G57" s="54">
        <v>0.908</v>
      </c>
      <c r="H57" s="21">
        <v>33</v>
      </c>
      <c r="I57" s="21"/>
      <c r="J57" s="21">
        <v>5.25</v>
      </c>
      <c r="K57" s="21">
        <v>33</v>
      </c>
      <c r="L57" s="21">
        <v>6.1</v>
      </c>
      <c r="M57" s="21"/>
      <c r="N57" s="52" t="s">
        <v>15</v>
      </c>
      <c r="O57" s="21">
        <v>5.6</v>
      </c>
      <c r="P57" s="21">
        <v>2.7</v>
      </c>
      <c r="Q57" s="21"/>
      <c r="R57" s="21"/>
      <c r="S57" s="21">
        <v>11</v>
      </c>
      <c r="T57" s="21"/>
      <c r="U57" s="21">
        <f>O57-Q57+R57</f>
        <v>5.6</v>
      </c>
      <c r="V57" s="7">
        <v>2.7</v>
      </c>
      <c r="W57" s="55"/>
      <c r="X57" s="55">
        <v>-99</v>
      </c>
    </row>
    <row r="58" spans="1:24" ht="12.75">
      <c r="A58" s="21">
        <v>1</v>
      </c>
      <c r="B58" s="33">
        <v>185</v>
      </c>
      <c r="C58" s="21">
        <v>7</v>
      </c>
      <c r="D58" s="21"/>
      <c r="E58" s="54">
        <v>3.143493815819203</v>
      </c>
      <c r="F58" s="54">
        <v>38.695229675373504</v>
      </c>
      <c r="G58" s="54">
        <v>1.113</v>
      </c>
      <c r="H58" s="21">
        <v>30</v>
      </c>
      <c r="I58" s="21"/>
      <c r="J58" s="21">
        <v>4.2</v>
      </c>
      <c r="K58" s="21">
        <v>39</v>
      </c>
      <c r="L58" s="21">
        <v>8.1</v>
      </c>
      <c r="M58" s="21"/>
      <c r="N58" s="52" t="s">
        <v>15</v>
      </c>
      <c r="O58" s="21">
        <v>6.3</v>
      </c>
      <c r="P58" s="21">
        <v>3.9</v>
      </c>
      <c r="Q58" s="21"/>
      <c r="R58" s="21"/>
      <c r="S58" s="21">
        <v>11</v>
      </c>
      <c r="T58" s="21"/>
      <c r="U58" s="21">
        <f>O58-Q58+R58</f>
        <v>6.3</v>
      </c>
      <c r="V58" s="7">
        <v>3.9</v>
      </c>
      <c r="W58" s="55"/>
      <c r="X58" s="55">
        <v>-99</v>
      </c>
    </row>
    <row r="59" spans="1:24" ht="12.75">
      <c r="A59" s="21">
        <v>1</v>
      </c>
      <c r="B59" s="33">
        <v>186</v>
      </c>
      <c r="C59" s="21">
        <v>3</v>
      </c>
      <c r="D59" s="21"/>
      <c r="E59" s="54">
        <v>1.1328026255925936</v>
      </c>
      <c r="F59" s="54">
        <v>39.37117711234261</v>
      </c>
      <c r="G59" s="54">
        <v>1.379</v>
      </c>
      <c r="H59" s="21">
        <v>128</v>
      </c>
      <c r="I59" s="21"/>
      <c r="J59" s="21">
        <v>15.75</v>
      </c>
      <c r="K59" s="21">
        <v>142</v>
      </c>
      <c r="L59" s="21">
        <v>18.9</v>
      </c>
      <c r="M59" s="21"/>
      <c r="N59" s="52" t="s">
        <v>15</v>
      </c>
      <c r="O59" s="21">
        <v>18.3</v>
      </c>
      <c r="P59" s="21">
        <v>9.6</v>
      </c>
      <c r="Q59" s="21"/>
      <c r="R59" s="21"/>
      <c r="S59" s="21">
        <v>11</v>
      </c>
      <c r="T59" s="21"/>
      <c r="U59" s="21">
        <f>O59-Q59+R59</f>
        <v>18.3</v>
      </c>
      <c r="V59" s="7">
        <v>9.6</v>
      </c>
      <c r="W59" s="55"/>
      <c r="X59" s="55">
        <v>-99</v>
      </c>
    </row>
    <row r="60" spans="1:24" ht="12.75">
      <c r="A60" s="21">
        <v>1</v>
      </c>
      <c r="B60" s="33">
        <v>187</v>
      </c>
      <c r="C60" s="21">
        <v>2</v>
      </c>
      <c r="D60" s="21"/>
      <c r="E60" s="54">
        <v>1.269513611235595</v>
      </c>
      <c r="F60" s="54">
        <v>39.65431684181292</v>
      </c>
      <c r="G60" s="54">
        <v>1.129</v>
      </c>
      <c r="H60" s="21">
        <v>38</v>
      </c>
      <c r="I60" s="21"/>
      <c r="J60" s="21">
        <v>4.7</v>
      </c>
      <c r="K60" s="21">
        <v>51</v>
      </c>
      <c r="L60" s="21">
        <v>6.5</v>
      </c>
      <c r="M60" s="21"/>
      <c r="N60" s="52" t="s">
        <v>15</v>
      </c>
      <c r="O60" s="21">
        <v>5.7</v>
      </c>
      <c r="P60" s="21">
        <v>1</v>
      </c>
      <c r="Q60" s="21"/>
      <c r="R60" s="21"/>
      <c r="S60" s="21">
        <v>11</v>
      </c>
      <c r="T60" s="21"/>
      <c r="U60" s="21">
        <f>O60-Q60+R60</f>
        <v>5.7</v>
      </c>
      <c r="V60" s="7">
        <v>1</v>
      </c>
      <c r="W60" s="55"/>
      <c r="X60" s="55">
        <v>-99</v>
      </c>
    </row>
    <row r="61" spans="1:24" ht="12.75">
      <c r="A61" s="21">
        <v>1</v>
      </c>
      <c r="B61" s="33">
        <v>188</v>
      </c>
      <c r="C61" s="21">
        <v>2</v>
      </c>
      <c r="D61" s="21"/>
      <c r="E61" s="54">
        <v>0.42037461742851756</v>
      </c>
      <c r="F61" s="54">
        <v>40.769450452281326</v>
      </c>
      <c r="G61" s="54">
        <v>1.258</v>
      </c>
      <c r="H61" s="21">
        <v>49</v>
      </c>
      <c r="I61" s="21"/>
      <c r="J61" s="21">
        <v>4.75</v>
      </c>
      <c r="K61" s="21">
        <v>67</v>
      </c>
      <c r="L61" s="21">
        <v>7.8</v>
      </c>
      <c r="M61" s="21"/>
      <c r="N61" s="52" t="s">
        <v>15</v>
      </c>
      <c r="O61" s="21">
        <v>5.3</v>
      </c>
      <c r="P61" s="21">
        <v>0.6</v>
      </c>
      <c r="Q61" s="21"/>
      <c r="R61" s="21"/>
      <c r="S61" s="21">
        <v>11</v>
      </c>
      <c r="T61" s="21"/>
      <c r="U61" s="21">
        <f>O61-Q61+R61</f>
        <v>5.3</v>
      </c>
      <c r="V61" s="7">
        <v>0.6</v>
      </c>
      <c r="W61" s="55"/>
      <c r="X61" s="55">
        <v>-99</v>
      </c>
    </row>
    <row r="62" spans="1:24" ht="12.75">
      <c r="A62" s="21">
        <v>1</v>
      </c>
      <c r="B62" s="33">
        <v>192</v>
      </c>
      <c r="C62" s="21">
        <v>2</v>
      </c>
      <c r="D62" s="21"/>
      <c r="E62" s="54">
        <v>6.469772137148899</v>
      </c>
      <c r="F62" s="54">
        <v>41.36262719525166</v>
      </c>
      <c r="G62" s="54">
        <v>0.81</v>
      </c>
      <c r="H62" s="21">
        <v>108</v>
      </c>
      <c r="I62" s="21"/>
      <c r="J62" s="21">
        <v>11</v>
      </c>
      <c r="K62" s="21">
        <v>111</v>
      </c>
      <c r="L62" s="21">
        <v>11.6</v>
      </c>
      <c r="M62" s="21"/>
      <c r="N62" s="52" t="s">
        <v>15</v>
      </c>
      <c r="O62" s="21">
        <v>11.2</v>
      </c>
      <c r="P62" s="21">
        <v>2.9</v>
      </c>
      <c r="Q62" s="21"/>
      <c r="R62" s="21"/>
      <c r="S62" s="21">
        <v>11</v>
      </c>
      <c r="T62" s="21" t="s">
        <v>129</v>
      </c>
      <c r="U62" s="21">
        <f>O62-Q62+R62</f>
        <v>11.2</v>
      </c>
      <c r="V62" s="7">
        <v>2.9</v>
      </c>
      <c r="W62" s="55"/>
      <c r="X62" s="55">
        <v>-99</v>
      </c>
    </row>
    <row r="63" spans="1:24" ht="12.75">
      <c r="A63" s="21">
        <v>1</v>
      </c>
      <c r="B63" s="33">
        <v>191</v>
      </c>
      <c r="C63" s="21">
        <v>2</v>
      </c>
      <c r="D63" s="21"/>
      <c r="E63" s="54">
        <v>5.130730974070363</v>
      </c>
      <c r="F63" s="54">
        <v>41.40226005511915</v>
      </c>
      <c r="G63" s="54">
        <v>0.839</v>
      </c>
      <c r="H63" s="21">
        <v>149</v>
      </c>
      <c r="I63" s="21"/>
      <c r="J63" s="21">
        <v>15.2</v>
      </c>
      <c r="K63" s="21">
        <v>154</v>
      </c>
      <c r="L63" s="21">
        <v>16.7</v>
      </c>
      <c r="M63" s="21"/>
      <c r="N63" s="52" t="s">
        <v>15</v>
      </c>
      <c r="O63" s="21">
        <v>16.7</v>
      </c>
      <c r="P63" s="21">
        <v>4</v>
      </c>
      <c r="Q63" s="21"/>
      <c r="R63" s="21"/>
      <c r="S63" s="21">
        <v>11</v>
      </c>
      <c r="T63" s="21"/>
      <c r="U63" s="21">
        <f>O63-Q63+R63</f>
        <v>16.7</v>
      </c>
      <c r="V63" s="7">
        <v>4</v>
      </c>
      <c r="W63" s="55"/>
      <c r="X63" s="55">
        <v>-99</v>
      </c>
    </row>
    <row r="64" spans="1:24" ht="12.75">
      <c r="A64" s="21">
        <v>1</v>
      </c>
      <c r="B64" s="33">
        <v>193</v>
      </c>
      <c r="C64" s="21">
        <v>2</v>
      </c>
      <c r="D64" s="21"/>
      <c r="E64" s="54">
        <v>6.853681068016034</v>
      </c>
      <c r="F64" s="54">
        <v>41.452019212794916</v>
      </c>
      <c r="G64" s="54">
        <v>0.739</v>
      </c>
      <c r="H64" s="21">
        <v>154</v>
      </c>
      <c r="I64" s="21">
        <v>14</v>
      </c>
      <c r="J64" s="21">
        <v>14.9</v>
      </c>
      <c r="K64" s="21">
        <v>176</v>
      </c>
      <c r="L64" s="21">
        <v>18.5</v>
      </c>
      <c r="M64" s="21"/>
      <c r="N64" s="52" t="s">
        <v>15</v>
      </c>
      <c r="O64" s="21">
        <v>17.2</v>
      </c>
      <c r="P64" s="21">
        <v>3.1</v>
      </c>
      <c r="Q64" s="21"/>
      <c r="R64" s="21"/>
      <c r="S64" s="21">
        <v>11</v>
      </c>
      <c r="T64" s="21" t="s">
        <v>130</v>
      </c>
      <c r="U64" s="21">
        <f>O64-Q64+R64</f>
        <v>17.2</v>
      </c>
      <c r="V64" s="7">
        <v>3.1</v>
      </c>
      <c r="W64" s="55">
        <v>3.115</v>
      </c>
      <c r="X64" s="55">
        <v>1.605</v>
      </c>
    </row>
    <row r="65" spans="1:24" ht="12.75">
      <c r="A65" s="21">
        <v>1</v>
      </c>
      <c r="B65" s="33">
        <v>189</v>
      </c>
      <c r="C65" s="21">
        <v>3</v>
      </c>
      <c r="D65" s="21"/>
      <c r="E65" s="54">
        <v>1.4814480632753106</v>
      </c>
      <c r="F65" s="54">
        <v>42.461034689769605</v>
      </c>
      <c r="G65" s="54">
        <v>1.168</v>
      </c>
      <c r="H65" s="21">
        <v>156</v>
      </c>
      <c r="I65" s="21"/>
      <c r="J65" s="21">
        <v>16.9</v>
      </c>
      <c r="K65" s="21">
        <v>168</v>
      </c>
      <c r="L65" s="21">
        <v>20.2</v>
      </c>
      <c r="M65" s="21"/>
      <c r="N65" s="52" t="s">
        <v>15</v>
      </c>
      <c r="O65" s="21">
        <v>19.3</v>
      </c>
      <c r="P65" s="21">
        <v>9.5</v>
      </c>
      <c r="Q65" s="21"/>
      <c r="R65" s="21"/>
      <c r="S65" s="21">
        <v>11</v>
      </c>
      <c r="T65" s="21"/>
      <c r="U65" s="21">
        <f>O65-Q65+R65</f>
        <v>19.3</v>
      </c>
      <c r="V65" s="7">
        <v>9.5</v>
      </c>
      <c r="W65" s="55"/>
      <c r="X65" s="55">
        <v>-99</v>
      </c>
    </row>
    <row r="66" spans="1:24" ht="12.75">
      <c r="A66" s="21">
        <v>1</v>
      </c>
      <c r="B66" s="33">
        <v>190</v>
      </c>
      <c r="C66" s="21">
        <v>2</v>
      </c>
      <c r="D66" s="21"/>
      <c r="E66" s="54">
        <v>4.441078333957244</v>
      </c>
      <c r="F66" s="54">
        <v>43.02055676338529</v>
      </c>
      <c r="G66" s="54">
        <v>0.859</v>
      </c>
      <c r="H66" s="21">
        <v>170</v>
      </c>
      <c r="I66" s="21"/>
      <c r="J66" s="21">
        <v>15</v>
      </c>
      <c r="K66" s="21">
        <v>184</v>
      </c>
      <c r="L66" s="21">
        <v>16.8</v>
      </c>
      <c r="M66" s="21"/>
      <c r="N66" s="52" t="s">
        <v>15</v>
      </c>
      <c r="O66" s="21">
        <v>16.7</v>
      </c>
      <c r="P66" s="21">
        <v>3.3</v>
      </c>
      <c r="Q66" s="21"/>
      <c r="R66" s="21"/>
      <c r="S66" s="21">
        <v>11</v>
      </c>
      <c r="T66" s="21"/>
      <c r="U66" s="21">
        <f>O66-Q66+R66</f>
        <v>16.7</v>
      </c>
      <c r="V66" s="7">
        <v>3.3</v>
      </c>
      <c r="W66" s="55"/>
      <c r="X66" s="55">
        <v>-99</v>
      </c>
    </row>
    <row r="67" spans="1:24" ht="12.75">
      <c r="A67" s="21">
        <v>1</v>
      </c>
      <c r="B67" s="33">
        <v>327</v>
      </c>
      <c r="C67" s="21">
        <v>1</v>
      </c>
      <c r="D67" s="21"/>
      <c r="E67" s="54">
        <v>6.018843562817074</v>
      </c>
      <c r="F67" s="54">
        <v>45.210168802674644</v>
      </c>
      <c r="G67" s="54">
        <v>0.953</v>
      </c>
      <c r="H67" s="21">
        <v>175</v>
      </c>
      <c r="I67" s="21"/>
      <c r="J67" s="21">
        <v>15.5</v>
      </c>
      <c r="K67" s="21">
        <v>194</v>
      </c>
      <c r="L67" s="21">
        <v>17.9</v>
      </c>
      <c r="M67" s="21"/>
      <c r="N67" s="52" t="s">
        <v>15</v>
      </c>
      <c r="O67" s="21">
        <v>17.8</v>
      </c>
      <c r="P67" s="21">
        <v>9.5</v>
      </c>
      <c r="Q67" s="21"/>
      <c r="R67" s="21"/>
      <c r="S67" s="21">
        <v>11</v>
      </c>
      <c r="T67" s="21"/>
      <c r="U67" s="21">
        <f>O67-Q67+R67</f>
        <v>17.8</v>
      </c>
      <c r="V67" s="7">
        <v>9.5</v>
      </c>
      <c r="W67" s="55"/>
      <c r="X67" s="55">
        <v>-99</v>
      </c>
    </row>
    <row r="68" spans="1:24" ht="12.75">
      <c r="A68" s="21">
        <v>1</v>
      </c>
      <c r="B68" s="33">
        <v>326</v>
      </c>
      <c r="C68" s="21">
        <v>2</v>
      </c>
      <c r="D68" s="21"/>
      <c r="E68" s="54">
        <v>8.786849707730065</v>
      </c>
      <c r="F68" s="54">
        <v>46.184995444557146</v>
      </c>
      <c r="G68" s="54">
        <v>0.997</v>
      </c>
      <c r="H68" s="21">
        <v>204</v>
      </c>
      <c r="I68" s="21"/>
      <c r="J68" s="21">
        <v>18.75</v>
      </c>
      <c r="K68" s="21">
        <v>216</v>
      </c>
      <c r="L68" s="21">
        <v>18.9</v>
      </c>
      <c r="M68" s="21"/>
      <c r="N68" s="52" t="s">
        <v>15</v>
      </c>
      <c r="O68" s="21">
        <v>21</v>
      </c>
      <c r="P68" s="21">
        <v>4.9</v>
      </c>
      <c r="Q68" s="21"/>
      <c r="R68" s="21"/>
      <c r="S68" s="21">
        <v>11</v>
      </c>
      <c r="T68" s="21"/>
      <c r="U68" s="21">
        <f>O68-Q68+R68</f>
        <v>21</v>
      </c>
      <c r="V68" s="7">
        <v>4.9</v>
      </c>
      <c r="W68" s="55"/>
      <c r="X68" s="55">
        <v>-99</v>
      </c>
    </row>
    <row r="69" spans="1:24" ht="12.75">
      <c r="A69" s="21">
        <v>1</v>
      </c>
      <c r="B69" s="33">
        <v>329</v>
      </c>
      <c r="C69" s="21">
        <v>3</v>
      </c>
      <c r="D69" s="21"/>
      <c r="E69" s="54">
        <v>0.48183565846913506</v>
      </c>
      <c r="F69" s="54">
        <v>46.194516031648476</v>
      </c>
      <c r="G69" s="54">
        <v>1.368</v>
      </c>
      <c r="H69" s="21">
        <v>111</v>
      </c>
      <c r="I69" s="21">
        <v>9</v>
      </c>
      <c r="J69" s="21">
        <v>15.2</v>
      </c>
      <c r="K69" s="21">
        <v>127</v>
      </c>
      <c r="L69" s="21">
        <v>16.5</v>
      </c>
      <c r="M69" s="21"/>
      <c r="N69" s="52" t="s">
        <v>15</v>
      </c>
      <c r="O69" s="21">
        <v>16.3</v>
      </c>
      <c r="P69" s="21">
        <v>8.5</v>
      </c>
      <c r="Q69" s="21"/>
      <c r="R69" s="21"/>
      <c r="S69" s="21">
        <v>11</v>
      </c>
      <c r="T69" s="21"/>
      <c r="U69" s="21">
        <f>O69-Q69+R69</f>
        <v>16.3</v>
      </c>
      <c r="V69" s="7">
        <v>8.5</v>
      </c>
      <c r="W69" s="55"/>
      <c r="X69" s="55">
        <v>-99</v>
      </c>
    </row>
    <row r="70" spans="1:24" ht="12.75">
      <c r="A70" s="21">
        <v>1</v>
      </c>
      <c r="B70" s="33">
        <v>328</v>
      </c>
      <c r="C70" s="21">
        <v>2</v>
      </c>
      <c r="D70" s="21"/>
      <c r="E70" s="54">
        <v>5.994743377648833</v>
      </c>
      <c r="F70" s="54">
        <v>47.267145268528076</v>
      </c>
      <c r="G70" s="54">
        <v>0.916</v>
      </c>
      <c r="H70" s="21">
        <v>38</v>
      </c>
      <c r="I70" s="21"/>
      <c r="J70" s="21">
        <v>3.25</v>
      </c>
      <c r="K70" s="21">
        <v>47</v>
      </c>
      <c r="L70" s="21">
        <v>15.4</v>
      </c>
      <c r="M70" s="21"/>
      <c r="N70" s="52" t="s">
        <v>15</v>
      </c>
      <c r="O70" s="21">
        <v>4.2</v>
      </c>
      <c r="P70" s="21">
        <v>1.1</v>
      </c>
      <c r="Q70" s="21"/>
      <c r="R70" s="21"/>
      <c r="S70" s="21">
        <v>11</v>
      </c>
      <c r="T70" s="21"/>
      <c r="U70" s="21">
        <f>O70-Q70+R70</f>
        <v>4.2</v>
      </c>
      <c r="V70" s="7">
        <v>1.1</v>
      </c>
      <c r="W70" s="55"/>
      <c r="X70" s="55">
        <v>-99</v>
      </c>
    </row>
    <row r="71" spans="1:24" ht="12.75">
      <c r="A71" s="21">
        <v>1</v>
      </c>
      <c r="B71" s="33">
        <v>330</v>
      </c>
      <c r="C71" s="21">
        <v>3</v>
      </c>
      <c r="D71" s="21"/>
      <c r="E71" s="54">
        <v>0.26639557991307483</v>
      </c>
      <c r="F71" s="54">
        <v>48.584297312969376</v>
      </c>
      <c r="G71" s="54">
        <v>1.49</v>
      </c>
      <c r="H71" s="21">
        <v>152</v>
      </c>
      <c r="I71" s="21"/>
      <c r="J71" s="21">
        <v>15.5</v>
      </c>
      <c r="K71" s="21">
        <v>166</v>
      </c>
      <c r="L71" s="21">
        <v>19.7</v>
      </c>
      <c r="M71" s="21"/>
      <c r="N71" s="52" t="s">
        <v>15</v>
      </c>
      <c r="O71" s="21">
        <v>17.6</v>
      </c>
      <c r="P71" s="21">
        <v>9.6</v>
      </c>
      <c r="Q71" s="21"/>
      <c r="R71" s="21"/>
      <c r="S71" s="21">
        <v>11</v>
      </c>
      <c r="T71" s="21"/>
      <c r="U71" s="21">
        <f>O71-Q71+R71</f>
        <v>17.6</v>
      </c>
      <c r="V71" s="7">
        <v>9.6</v>
      </c>
      <c r="W71" s="55"/>
      <c r="X71" s="55">
        <v>-99</v>
      </c>
    </row>
    <row r="72" spans="1:24" ht="12.75">
      <c r="A72" s="21">
        <v>1</v>
      </c>
      <c r="B72" s="33">
        <v>331</v>
      </c>
      <c r="C72" s="21">
        <v>2</v>
      </c>
      <c r="D72" s="21"/>
      <c r="E72" s="54">
        <v>5.8552793358316455</v>
      </c>
      <c r="F72" s="54">
        <v>48.701003623122425</v>
      </c>
      <c r="G72" s="54">
        <v>1.352</v>
      </c>
      <c r="H72" s="21">
        <v>117</v>
      </c>
      <c r="I72" s="21"/>
      <c r="J72" s="21">
        <v>11</v>
      </c>
      <c r="K72" s="21">
        <v>135</v>
      </c>
      <c r="L72" s="21">
        <v>13.6</v>
      </c>
      <c r="M72" s="21"/>
      <c r="N72" s="52" t="s">
        <v>15</v>
      </c>
      <c r="O72" s="21">
        <v>12.2</v>
      </c>
      <c r="P72" s="21">
        <v>1.3</v>
      </c>
      <c r="Q72" s="21"/>
      <c r="R72" s="21"/>
      <c r="S72" s="21">
        <v>11</v>
      </c>
      <c r="T72" s="21"/>
      <c r="U72" s="21">
        <f>O72-Q72+R72</f>
        <v>12.2</v>
      </c>
      <c r="V72" s="7">
        <v>1.3</v>
      </c>
      <c r="W72" s="55">
        <v>3.165</v>
      </c>
      <c r="X72" s="55">
        <v>3.095</v>
      </c>
    </row>
    <row r="73" spans="1:24" ht="12.75">
      <c r="A73" s="21">
        <v>1</v>
      </c>
      <c r="B73" s="33">
        <v>332</v>
      </c>
      <c r="C73" s="21">
        <v>2</v>
      </c>
      <c r="D73" s="21"/>
      <c r="E73" s="54">
        <v>8.35266237092992</v>
      </c>
      <c r="F73" s="54">
        <v>49.306553766383345</v>
      </c>
      <c r="G73" s="54">
        <v>1.086</v>
      </c>
      <c r="H73" s="21">
        <v>169</v>
      </c>
      <c r="I73" s="21"/>
      <c r="J73" s="21">
        <v>15.75</v>
      </c>
      <c r="K73" s="21">
        <v>188</v>
      </c>
      <c r="L73" s="21">
        <v>16.3</v>
      </c>
      <c r="M73" s="21"/>
      <c r="N73" s="52" t="s">
        <v>15</v>
      </c>
      <c r="O73" s="21">
        <v>17.7</v>
      </c>
      <c r="P73" s="21">
        <v>1.5</v>
      </c>
      <c r="Q73" s="21"/>
      <c r="R73" s="21"/>
      <c r="S73" s="21">
        <v>11</v>
      </c>
      <c r="T73" s="21"/>
      <c r="U73" s="21">
        <f>O73-Q73+R73</f>
        <v>17.7</v>
      </c>
      <c r="V73" s="7">
        <v>1.5</v>
      </c>
      <c r="W73" s="55"/>
      <c r="X73" s="55">
        <v>-99</v>
      </c>
    </row>
    <row r="74" spans="1:24" ht="12.75">
      <c r="A74" s="21">
        <v>2</v>
      </c>
      <c r="B74" s="33">
        <v>9</v>
      </c>
      <c r="C74" s="21">
        <v>1</v>
      </c>
      <c r="D74" s="21"/>
      <c r="E74" s="54">
        <v>18.26010932689385</v>
      </c>
      <c r="F74" s="54">
        <v>-0.09775648256923936</v>
      </c>
      <c r="G74" s="54">
        <v>0.358</v>
      </c>
      <c r="H74" s="21">
        <v>211</v>
      </c>
      <c r="I74" s="21">
        <v>16</v>
      </c>
      <c r="J74" s="21">
        <v>14.4</v>
      </c>
      <c r="K74" s="21">
        <v>221</v>
      </c>
      <c r="L74" s="21">
        <v>17.6</v>
      </c>
      <c r="M74" s="21"/>
      <c r="N74" s="52" t="s">
        <v>15</v>
      </c>
      <c r="O74" s="21">
        <v>16.1</v>
      </c>
      <c r="P74" s="21">
        <v>9.2</v>
      </c>
      <c r="Q74" s="21"/>
      <c r="R74" s="21"/>
      <c r="S74" s="21">
        <v>11</v>
      </c>
      <c r="T74" s="21"/>
      <c r="U74" s="21">
        <f>O74-Q74+R74</f>
        <v>16.1</v>
      </c>
      <c r="V74" s="7">
        <v>9.2</v>
      </c>
      <c r="W74" s="55"/>
      <c r="X74" s="55">
        <v>-99</v>
      </c>
    </row>
    <row r="75" spans="1:24" ht="12.75">
      <c r="A75" s="21">
        <v>2</v>
      </c>
      <c r="B75" s="33">
        <v>8</v>
      </c>
      <c r="C75" s="21">
        <v>1</v>
      </c>
      <c r="D75" s="21"/>
      <c r="E75" s="54">
        <v>11.496049002345156</v>
      </c>
      <c r="F75" s="54">
        <v>1.9167384630353035</v>
      </c>
      <c r="G75" s="54">
        <v>-0.3284</v>
      </c>
      <c r="H75" s="21">
        <v>173</v>
      </c>
      <c r="I75" s="21"/>
      <c r="J75" s="21">
        <v>12.5</v>
      </c>
      <c r="K75" s="21">
        <v>185</v>
      </c>
      <c r="L75" s="21">
        <v>16.4</v>
      </c>
      <c r="M75" s="21"/>
      <c r="N75" s="52" t="s">
        <v>15</v>
      </c>
      <c r="O75" s="21">
        <v>14.3</v>
      </c>
      <c r="P75" s="21">
        <v>9.5</v>
      </c>
      <c r="Q75" s="21"/>
      <c r="R75" s="21"/>
      <c r="S75" s="21">
        <v>11</v>
      </c>
      <c r="T75" s="21"/>
      <c r="U75" s="21">
        <f>O75-Q75+R75</f>
        <v>14.3</v>
      </c>
      <c r="V75" s="7">
        <v>9.5</v>
      </c>
      <c r="W75" s="55"/>
      <c r="X75" s="55">
        <v>-99</v>
      </c>
    </row>
    <row r="76" spans="1:24" ht="12.75">
      <c r="A76" s="21">
        <v>2</v>
      </c>
      <c r="B76" s="33">
        <v>10</v>
      </c>
      <c r="C76" s="21">
        <v>2</v>
      </c>
      <c r="D76" s="21"/>
      <c r="E76" s="54">
        <v>17.629580669912233</v>
      </c>
      <c r="F76" s="54">
        <v>3.35800154899561</v>
      </c>
      <c r="G76" s="54">
        <v>0.595</v>
      </c>
      <c r="H76" s="21">
        <v>33</v>
      </c>
      <c r="I76" s="21"/>
      <c r="J76" s="21">
        <v>2.75</v>
      </c>
      <c r="K76" s="21">
        <v>58</v>
      </c>
      <c r="L76" s="21">
        <v>5.5</v>
      </c>
      <c r="M76" s="21"/>
      <c r="N76" s="52" t="s">
        <v>15</v>
      </c>
      <c r="O76" s="21">
        <v>4.1</v>
      </c>
      <c r="P76" s="21">
        <v>0.5</v>
      </c>
      <c r="Q76" s="21"/>
      <c r="R76" s="21"/>
      <c r="S76" s="21">
        <v>11</v>
      </c>
      <c r="T76" s="21"/>
      <c r="U76" s="21">
        <f>O76-Q76+R76</f>
        <v>4.1</v>
      </c>
      <c r="V76" s="7">
        <v>0.5</v>
      </c>
      <c r="W76" s="55"/>
      <c r="X76" s="55">
        <v>-99</v>
      </c>
    </row>
    <row r="77" spans="1:24" ht="12.75">
      <c r="A77" s="21">
        <v>2</v>
      </c>
      <c r="B77" s="33">
        <v>11</v>
      </c>
      <c r="C77" s="21">
        <v>1</v>
      </c>
      <c r="D77" s="21"/>
      <c r="E77" s="54">
        <v>18.7484631123394</v>
      </c>
      <c r="F77" s="54">
        <v>4.4531444985817465</v>
      </c>
      <c r="G77" s="54">
        <v>0.923</v>
      </c>
      <c r="H77" s="21">
        <v>177</v>
      </c>
      <c r="I77" s="21"/>
      <c r="J77" s="21">
        <v>12.2</v>
      </c>
      <c r="K77" s="21">
        <v>188</v>
      </c>
      <c r="L77" s="21">
        <v>17.7</v>
      </c>
      <c r="M77" s="21"/>
      <c r="N77" s="52" t="s">
        <v>15</v>
      </c>
      <c r="O77" s="21">
        <v>16.4</v>
      </c>
      <c r="P77" s="21">
        <v>7.6</v>
      </c>
      <c r="Q77" s="21"/>
      <c r="R77" s="21"/>
      <c r="S77" s="21">
        <v>11</v>
      </c>
      <c r="T77" s="21"/>
      <c r="U77" s="21">
        <f>O77-Q77+R77</f>
        <v>16.4</v>
      </c>
      <c r="V77" s="7">
        <v>7.6</v>
      </c>
      <c r="W77" s="55"/>
      <c r="X77" s="55">
        <v>-99</v>
      </c>
    </row>
    <row r="78" spans="1:24" ht="12.75">
      <c r="A78" s="21">
        <v>2</v>
      </c>
      <c r="B78" s="33">
        <v>82</v>
      </c>
      <c r="C78" s="21">
        <v>1</v>
      </c>
      <c r="D78" s="21"/>
      <c r="E78" s="54">
        <v>19.725970340976385</v>
      </c>
      <c r="F78" s="54">
        <v>6.8951438061087655</v>
      </c>
      <c r="G78" s="54">
        <v>1.26</v>
      </c>
      <c r="H78" s="21">
        <v>199</v>
      </c>
      <c r="I78" s="21"/>
      <c r="J78" s="21">
        <v>15.25</v>
      </c>
      <c r="K78" s="21">
        <v>228</v>
      </c>
      <c r="L78" s="21">
        <v>18.8</v>
      </c>
      <c r="M78" s="21"/>
      <c r="N78" s="52" t="s">
        <v>15</v>
      </c>
      <c r="O78" s="21">
        <v>18.1</v>
      </c>
      <c r="P78" s="21">
        <v>7.7</v>
      </c>
      <c r="Q78" s="21"/>
      <c r="R78" s="21"/>
      <c r="S78" s="21">
        <v>11</v>
      </c>
      <c r="T78" s="21"/>
      <c r="U78" s="21">
        <f>O78-Q78+R78</f>
        <v>18.1</v>
      </c>
      <c r="V78" s="7">
        <v>7.7</v>
      </c>
      <c r="W78" s="55"/>
      <c r="X78" s="55">
        <v>-99</v>
      </c>
    </row>
    <row r="79" spans="1:24" ht="12.75">
      <c r="A79" s="21">
        <v>2</v>
      </c>
      <c r="B79" s="33">
        <v>81</v>
      </c>
      <c r="C79" s="21">
        <v>2</v>
      </c>
      <c r="D79" s="21"/>
      <c r="E79" s="54">
        <v>19.37895360549535</v>
      </c>
      <c r="F79" s="54">
        <v>7.890790021034573</v>
      </c>
      <c r="G79" s="54">
        <v>0.95</v>
      </c>
      <c r="H79" s="21">
        <v>32</v>
      </c>
      <c r="I79" s="21"/>
      <c r="J79" s="21">
        <v>3.8</v>
      </c>
      <c r="K79" s="21">
        <v>47</v>
      </c>
      <c r="L79" s="21">
        <v>5.8</v>
      </c>
      <c r="M79" s="21"/>
      <c r="N79" s="52" t="s">
        <v>15</v>
      </c>
      <c r="O79" s="21">
        <v>4.3</v>
      </c>
      <c r="P79" s="21">
        <v>0.5</v>
      </c>
      <c r="Q79" s="21"/>
      <c r="R79" s="21"/>
      <c r="S79" s="21">
        <v>11</v>
      </c>
      <c r="T79" s="21" t="s">
        <v>23</v>
      </c>
      <c r="U79" s="21">
        <f>O79-Q79+R79</f>
        <v>4.3</v>
      </c>
      <c r="V79" s="7">
        <v>0.5</v>
      </c>
      <c r="W79" s="55"/>
      <c r="X79" s="55">
        <v>-99</v>
      </c>
    </row>
    <row r="80" spans="1:24" ht="12.75">
      <c r="A80" s="21">
        <v>2</v>
      </c>
      <c r="B80" s="33">
        <v>16</v>
      </c>
      <c r="C80" s="21">
        <v>1</v>
      </c>
      <c r="D80" s="21"/>
      <c r="E80" s="54">
        <v>12.903885510410213</v>
      </c>
      <c r="F80" s="54">
        <v>7.954179010697797</v>
      </c>
      <c r="G80" s="54">
        <v>0.281</v>
      </c>
      <c r="H80" s="21">
        <v>212</v>
      </c>
      <c r="I80" s="21"/>
      <c r="J80" s="21">
        <v>14.5</v>
      </c>
      <c r="K80" s="21">
        <v>217</v>
      </c>
      <c r="L80" s="21">
        <v>17.1</v>
      </c>
      <c r="M80" s="21"/>
      <c r="N80" s="52" t="s">
        <v>15</v>
      </c>
      <c r="O80" s="21">
        <v>17.2</v>
      </c>
      <c r="P80" s="21">
        <v>6.4</v>
      </c>
      <c r="Q80" s="21"/>
      <c r="R80" s="21"/>
      <c r="S80" s="21">
        <v>11</v>
      </c>
      <c r="T80" s="21"/>
      <c r="U80" s="21">
        <f>O80-Q80+R80</f>
        <v>17.2</v>
      </c>
      <c r="V80" s="7">
        <v>6.4</v>
      </c>
      <c r="W80" s="55">
        <v>3.94</v>
      </c>
      <c r="X80" s="55">
        <v>3.67</v>
      </c>
    </row>
    <row r="81" spans="1:24" ht="12.75">
      <c r="A81" s="21">
        <v>2</v>
      </c>
      <c r="B81" s="33">
        <v>12</v>
      </c>
      <c r="C81" s="21">
        <v>1</v>
      </c>
      <c r="D81" s="21"/>
      <c r="E81" s="54">
        <v>16.990625067227096</v>
      </c>
      <c r="F81" s="54">
        <v>8.211351705103995</v>
      </c>
      <c r="G81" s="54">
        <v>0.936</v>
      </c>
      <c r="H81" s="21">
        <v>151</v>
      </c>
      <c r="I81" s="21"/>
      <c r="J81" s="21">
        <v>13.3</v>
      </c>
      <c r="K81" s="21">
        <v>170</v>
      </c>
      <c r="L81" s="21">
        <v>16.5</v>
      </c>
      <c r="M81" s="21"/>
      <c r="N81" s="52" t="s">
        <v>15</v>
      </c>
      <c r="O81" s="21">
        <v>14.8</v>
      </c>
      <c r="P81" s="21">
        <v>6.4</v>
      </c>
      <c r="Q81" s="21"/>
      <c r="R81" s="21"/>
      <c r="S81" s="21">
        <v>11</v>
      </c>
      <c r="T81" s="21"/>
      <c r="U81" s="21">
        <f>O81-Q81+R81</f>
        <v>14.8</v>
      </c>
      <c r="V81" s="7">
        <v>6.4</v>
      </c>
      <c r="W81" s="55"/>
      <c r="X81" s="55">
        <v>-99</v>
      </c>
    </row>
    <row r="82" spans="1:24" ht="12.75">
      <c r="A82" s="21">
        <v>2</v>
      </c>
      <c r="B82" s="33">
        <v>15</v>
      </c>
      <c r="C82" s="21">
        <v>1</v>
      </c>
      <c r="D82" s="21"/>
      <c r="E82" s="54">
        <v>12.16165296950132</v>
      </c>
      <c r="F82" s="54">
        <v>10.140422330919938</v>
      </c>
      <c r="G82" s="54">
        <v>0.256</v>
      </c>
      <c r="H82" s="21">
        <v>169</v>
      </c>
      <c r="I82" s="21"/>
      <c r="J82" s="21">
        <v>14</v>
      </c>
      <c r="K82" s="21">
        <v>190</v>
      </c>
      <c r="L82" s="21">
        <v>15.3</v>
      </c>
      <c r="M82" s="21"/>
      <c r="N82" s="52" t="s">
        <v>15</v>
      </c>
      <c r="O82" s="21">
        <v>15.8</v>
      </c>
      <c r="P82" s="21">
        <v>9</v>
      </c>
      <c r="Q82" s="21"/>
      <c r="R82" s="21"/>
      <c r="S82" s="21">
        <v>11</v>
      </c>
      <c r="T82" s="21"/>
      <c r="U82" s="21">
        <f>O82-Q82+R82</f>
        <v>15.8</v>
      </c>
      <c r="V82" s="7">
        <v>9</v>
      </c>
      <c r="W82" s="55"/>
      <c r="X82" s="55">
        <v>-99</v>
      </c>
    </row>
    <row r="83" spans="1:24" ht="12.75">
      <c r="A83" s="21">
        <v>2</v>
      </c>
      <c r="B83" s="33">
        <v>79</v>
      </c>
      <c r="C83" s="21">
        <v>1</v>
      </c>
      <c r="D83" s="21"/>
      <c r="E83" s="54">
        <v>19.74902722558855</v>
      </c>
      <c r="F83" s="54">
        <v>10.75716936015058</v>
      </c>
      <c r="G83" s="54">
        <v>1.062</v>
      </c>
      <c r="H83" s="21">
        <v>128</v>
      </c>
      <c r="I83" s="21"/>
      <c r="J83" s="21">
        <v>11.9</v>
      </c>
      <c r="K83" s="21">
        <v>144</v>
      </c>
      <c r="L83" s="21">
        <v>12.7</v>
      </c>
      <c r="M83" s="21"/>
      <c r="N83" s="52" t="s">
        <v>15</v>
      </c>
      <c r="O83" s="21">
        <v>14.7</v>
      </c>
      <c r="P83" s="21">
        <v>6.7</v>
      </c>
      <c r="Q83" s="21"/>
      <c r="R83" s="21"/>
      <c r="S83" s="21">
        <v>11</v>
      </c>
      <c r="T83" s="21"/>
      <c r="U83" s="21">
        <f>O83-Q83+R83</f>
        <v>14.7</v>
      </c>
      <c r="V83" s="7">
        <v>6.7</v>
      </c>
      <c r="W83" s="55"/>
      <c r="X83" s="55">
        <v>-99</v>
      </c>
    </row>
    <row r="84" spans="1:24" ht="12.75">
      <c r="A84" s="21">
        <v>2</v>
      </c>
      <c r="B84" s="33">
        <v>14</v>
      </c>
      <c r="C84" s="21">
        <v>2</v>
      </c>
      <c r="D84" s="21"/>
      <c r="E84" s="54">
        <v>12.771930804161043</v>
      </c>
      <c r="F84" s="54">
        <v>10.848045793308687</v>
      </c>
      <c r="G84" s="54">
        <v>0.44</v>
      </c>
      <c r="H84" s="21">
        <v>44</v>
      </c>
      <c r="I84" s="21"/>
      <c r="J84" s="21">
        <v>3.25</v>
      </c>
      <c r="K84" s="21">
        <v>62</v>
      </c>
      <c r="L84" s="21">
        <v>5.6</v>
      </c>
      <c r="M84" s="21"/>
      <c r="N84" s="52" t="s">
        <v>15</v>
      </c>
      <c r="O84" s="21">
        <v>5</v>
      </c>
      <c r="P84" s="21">
        <v>0.7</v>
      </c>
      <c r="Q84" s="21"/>
      <c r="R84" s="21"/>
      <c r="S84" s="21">
        <v>11</v>
      </c>
      <c r="T84" s="21"/>
      <c r="U84" s="21">
        <f>O84-Q84+R84</f>
        <v>5</v>
      </c>
      <c r="V84" s="7">
        <v>0.7</v>
      </c>
      <c r="W84" s="55"/>
      <c r="X84" s="55">
        <v>-99</v>
      </c>
    </row>
    <row r="85" spans="1:24" ht="12.75">
      <c r="A85" s="21">
        <v>2</v>
      </c>
      <c r="B85" s="33">
        <v>13</v>
      </c>
      <c r="C85" s="21">
        <v>2</v>
      </c>
      <c r="D85" s="21"/>
      <c r="E85" s="54">
        <v>13.903705594178515</v>
      </c>
      <c r="F85" s="54">
        <v>11.06920145043937</v>
      </c>
      <c r="G85" s="54">
        <v>0.453</v>
      </c>
      <c r="H85" s="21">
        <v>41</v>
      </c>
      <c r="I85" s="21"/>
      <c r="J85" s="21">
        <v>3.7</v>
      </c>
      <c r="K85" s="21">
        <v>56</v>
      </c>
      <c r="L85" s="21">
        <v>6.9</v>
      </c>
      <c r="M85" s="21"/>
      <c r="N85" s="52" t="s">
        <v>15</v>
      </c>
      <c r="O85" s="21">
        <v>4.7</v>
      </c>
      <c r="P85" s="21">
        <v>1</v>
      </c>
      <c r="Q85" s="21"/>
      <c r="R85" s="21"/>
      <c r="S85" s="21">
        <v>11</v>
      </c>
      <c r="T85" s="21"/>
      <c r="U85" s="21">
        <f>O85-Q85+R85</f>
        <v>4.7</v>
      </c>
      <c r="V85" s="7">
        <v>1</v>
      </c>
      <c r="W85" s="55"/>
      <c r="X85" s="55">
        <v>-99</v>
      </c>
    </row>
    <row r="86" spans="1:24" ht="12.75">
      <c r="A86" s="21">
        <v>2</v>
      </c>
      <c r="B86" s="33">
        <v>70</v>
      </c>
      <c r="C86" s="21">
        <v>2</v>
      </c>
      <c r="D86" s="21"/>
      <c r="E86" s="54">
        <v>15.18515627076498</v>
      </c>
      <c r="F86" s="54">
        <v>11.901710245273451</v>
      </c>
      <c r="G86" s="54">
        <v>0.739</v>
      </c>
      <c r="H86" s="21">
        <v>87</v>
      </c>
      <c r="I86" s="21"/>
      <c r="J86" s="21">
        <v>6.75</v>
      </c>
      <c r="K86" s="21">
        <v>105</v>
      </c>
      <c r="L86" s="21">
        <v>11.2</v>
      </c>
      <c r="M86" s="21"/>
      <c r="N86" s="52" t="s">
        <v>15</v>
      </c>
      <c r="O86" s="21">
        <v>8.9</v>
      </c>
      <c r="P86" s="21">
        <v>0.8</v>
      </c>
      <c r="Q86" s="21"/>
      <c r="R86" s="21"/>
      <c r="S86" s="21">
        <v>11</v>
      </c>
      <c r="T86" s="21"/>
      <c r="U86" s="21">
        <f>O86-Q86+R86</f>
        <v>8.9</v>
      </c>
      <c r="V86" s="7">
        <v>0.8</v>
      </c>
      <c r="W86" s="55"/>
      <c r="X86" s="55">
        <v>-99</v>
      </c>
    </row>
    <row r="87" spans="1:24" ht="12.75">
      <c r="A87" s="21">
        <v>2</v>
      </c>
      <c r="B87" s="33">
        <v>69</v>
      </c>
      <c r="C87" s="21">
        <v>1</v>
      </c>
      <c r="D87" s="21"/>
      <c r="E87" s="54">
        <v>15.708017222822118</v>
      </c>
      <c r="F87" s="54">
        <v>14.486745433585963</v>
      </c>
      <c r="G87" s="54">
        <v>0.86</v>
      </c>
      <c r="H87" s="21">
        <v>238</v>
      </c>
      <c r="I87" s="21"/>
      <c r="J87" s="21">
        <v>13.2</v>
      </c>
      <c r="K87" s="21">
        <v>267</v>
      </c>
      <c r="L87" s="21">
        <v>16.8</v>
      </c>
      <c r="M87" s="21"/>
      <c r="N87" s="52" t="s">
        <v>15</v>
      </c>
      <c r="O87" s="21">
        <v>16.3</v>
      </c>
      <c r="P87" s="21">
        <v>8.3</v>
      </c>
      <c r="Q87" s="21"/>
      <c r="R87" s="21"/>
      <c r="S87" s="21">
        <v>11</v>
      </c>
      <c r="T87" s="21" t="s">
        <v>20</v>
      </c>
      <c r="U87" s="21">
        <f>O87-Q87+R87</f>
        <v>16.3</v>
      </c>
      <c r="V87" s="7">
        <v>8.3</v>
      </c>
      <c r="W87" s="55"/>
      <c r="X87" s="55">
        <v>-99</v>
      </c>
    </row>
    <row r="88" spans="1:24" ht="12.75">
      <c r="A88" s="21">
        <v>2</v>
      </c>
      <c r="B88" s="33">
        <v>68</v>
      </c>
      <c r="C88" s="21">
        <v>2</v>
      </c>
      <c r="D88" s="21"/>
      <c r="E88" s="54">
        <v>14.970483201684953</v>
      </c>
      <c r="F88" s="54">
        <v>15.205292786002795</v>
      </c>
      <c r="G88" s="54">
        <v>0.928</v>
      </c>
      <c r="H88" s="21">
        <v>45</v>
      </c>
      <c r="I88" s="21"/>
      <c r="J88" s="21">
        <v>3.25</v>
      </c>
      <c r="K88" s="21">
        <v>58</v>
      </c>
      <c r="L88" s="21">
        <v>6.4</v>
      </c>
      <c r="M88" s="21"/>
      <c r="N88" s="52" t="s">
        <v>15</v>
      </c>
      <c r="O88" s="21">
        <v>4.6</v>
      </c>
      <c r="P88" s="21">
        <v>1</v>
      </c>
      <c r="Q88" s="21"/>
      <c r="R88" s="21"/>
      <c r="S88" s="21">
        <v>11</v>
      </c>
      <c r="T88" s="21"/>
      <c r="U88" s="21">
        <f>O88-Q88+R88</f>
        <v>4.6</v>
      </c>
      <c r="V88" s="7">
        <v>1</v>
      </c>
      <c r="W88" s="55"/>
      <c r="X88" s="55">
        <v>-99</v>
      </c>
    </row>
    <row r="89" spans="1:24" ht="12.75">
      <c r="A89" s="21">
        <v>2</v>
      </c>
      <c r="B89" s="33">
        <v>67</v>
      </c>
      <c r="C89" s="21">
        <v>1</v>
      </c>
      <c r="D89" s="21"/>
      <c r="E89" s="54">
        <v>11.821670525280961</v>
      </c>
      <c r="F89" s="54">
        <v>16.97907877335232</v>
      </c>
      <c r="G89" s="54">
        <v>1.086</v>
      </c>
      <c r="H89" s="21">
        <v>160</v>
      </c>
      <c r="I89" s="21"/>
      <c r="J89" s="21">
        <v>13.4</v>
      </c>
      <c r="K89" s="21">
        <v>178</v>
      </c>
      <c r="L89" s="21">
        <v>16.9</v>
      </c>
      <c r="M89" s="21"/>
      <c r="N89" s="52" t="s">
        <v>15</v>
      </c>
      <c r="O89" s="21">
        <v>15.2</v>
      </c>
      <c r="P89" s="21">
        <v>8.3</v>
      </c>
      <c r="Q89" s="21"/>
      <c r="R89" s="21"/>
      <c r="S89" s="21">
        <v>11</v>
      </c>
      <c r="T89" s="21"/>
      <c r="U89" s="21">
        <f>O89-Q89+R89</f>
        <v>15.2</v>
      </c>
      <c r="V89" s="7">
        <v>8.3</v>
      </c>
      <c r="W89" s="55">
        <v>3.23</v>
      </c>
      <c r="X89" s="55">
        <v>3.225</v>
      </c>
    </row>
    <row r="90" spans="1:24" ht="12.75">
      <c r="A90" s="21">
        <v>2</v>
      </c>
      <c r="B90" s="33">
        <v>66</v>
      </c>
      <c r="C90" s="21">
        <v>2</v>
      </c>
      <c r="D90" s="21"/>
      <c r="E90" s="54">
        <v>13.927477479624034</v>
      </c>
      <c r="F90" s="54">
        <v>17.169228900989275</v>
      </c>
      <c r="G90" s="54">
        <v>0.933</v>
      </c>
      <c r="H90" s="21">
        <v>33</v>
      </c>
      <c r="I90" s="21"/>
      <c r="J90" s="21">
        <v>3.25</v>
      </c>
      <c r="K90" s="21">
        <v>55</v>
      </c>
      <c r="L90" s="21">
        <v>6.3</v>
      </c>
      <c r="M90" s="21"/>
      <c r="N90" s="52" t="s">
        <v>15</v>
      </c>
      <c r="O90" s="21">
        <v>5.2</v>
      </c>
      <c r="P90" s="21">
        <v>0.6</v>
      </c>
      <c r="Q90" s="21"/>
      <c r="R90" s="21"/>
      <c r="S90" s="21">
        <v>11</v>
      </c>
      <c r="T90" s="21"/>
      <c r="U90" s="21">
        <f>O90-Q90+R90</f>
        <v>5.2</v>
      </c>
      <c r="V90" s="7">
        <v>0.6</v>
      </c>
      <c r="W90" s="55"/>
      <c r="X90" s="55">
        <v>-99</v>
      </c>
    </row>
    <row r="91" spans="1:24" ht="12.75">
      <c r="A91" s="21">
        <v>2</v>
      </c>
      <c r="B91" s="33">
        <v>65</v>
      </c>
      <c r="C91" s="21">
        <v>3</v>
      </c>
      <c r="D91" s="21"/>
      <c r="E91" s="54">
        <v>17.12504933579271</v>
      </c>
      <c r="F91" s="54">
        <v>20.528495372205576</v>
      </c>
      <c r="G91" s="54">
        <v>0.399</v>
      </c>
      <c r="H91" s="21">
        <v>29</v>
      </c>
      <c r="I91" s="21"/>
      <c r="J91" s="21">
        <v>6.2</v>
      </c>
      <c r="K91" s="21">
        <v>37</v>
      </c>
      <c r="L91" s="21">
        <v>8.2</v>
      </c>
      <c r="M91" s="21"/>
      <c r="N91" s="52" t="s">
        <v>15</v>
      </c>
      <c r="O91" s="21">
        <v>6.9</v>
      </c>
      <c r="P91" s="21">
        <v>3.1</v>
      </c>
      <c r="Q91" s="21"/>
      <c r="R91" s="21"/>
      <c r="S91" s="21">
        <v>11</v>
      </c>
      <c r="T91" s="21"/>
      <c r="U91" s="21">
        <f>O91-Q91+R91</f>
        <v>6.9</v>
      </c>
      <c r="V91" s="7">
        <v>3.1</v>
      </c>
      <c r="W91" s="55"/>
      <c r="X91" s="55">
        <v>-99</v>
      </c>
    </row>
    <row r="92" spans="1:24" ht="12.75">
      <c r="A92" s="21">
        <v>2</v>
      </c>
      <c r="B92" s="33">
        <v>64</v>
      </c>
      <c r="C92" s="21">
        <v>1</v>
      </c>
      <c r="D92" s="21"/>
      <c r="E92" s="54">
        <v>16.120934486118088</v>
      </c>
      <c r="F92" s="54">
        <v>20.64047022948577</v>
      </c>
      <c r="G92" s="54">
        <v>0.751</v>
      </c>
      <c r="H92" s="21">
        <v>136</v>
      </c>
      <c r="I92" s="21"/>
      <c r="J92" s="21">
        <v>12</v>
      </c>
      <c r="K92" s="21">
        <v>154</v>
      </c>
      <c r="L92" s="21">
        <v>15.2</v>
      </c>
      <c r="M92" s="21"/>
      <c r="N92" s="52" t="s">
        <v>15</v>
      </c>
      <c r="O92" s="21">
        <v>14.8</v>
      </c>
      <c r="P92" s="21">
        <v>6.6</v>
      </c>
      <c r="Q92" s="21"/>
      <c r="R92" s="21"/>
      <c r="S92" s="21">
        <v>11</v>
      </c>
      <c r="T92" s="21" t="s">
        <v>20</v>
      </c>
      <c r="U92" s="21">
        <f>O92-Q92+R92</f>
        <v>14.8</v>
      </c>
      <c r="V92" s="7">
        <v>6.6</v>
      </c>
      <c r="W92" s="55"/>
      <c r="X92" s="55">
        <v>-99</v>
      </c>
    </row>
    <row r="93" spans="1:24" ht="12.75">
      <c r="A93" s="21">
        <v>2</v>
      </c>
      <c r="B93" s="33">
        <v>57</v>
      </c>
      <c r="C93" s="21">
        <v>1</v>
      </c>
      <c r="D93" s="21"/>
      <c r="E93" s="54">
        <v>10.69662080327283</v>
      </c>
      <c r="F93" s="54">
        <v>20.944932164869645</v>
      </c>
      <c r="G93" s="54">
        <v>0.574</v>
      </c>
      <c r="H93" s="21">
        <v>228</v>
      </c>
      <c r="I93" s="21">
        <v>18</v>
      </c>
      <c r="J93" s="21">
        <v>17</v>
      </c>
      <c r="K93" s="21">
        <v>240</v>
      </c>
      <c r="L93" s="21">
        <v>18.3</v>
      </c>
      <c r="M93" s="21"/>
      <c r="N93" s="52" t="s">
        <v>15</v>
      </c>
      <c r="O93" s="21">
        <v>18.8</v>
      </c>
      <c r="P93" s="21">
        <v>9.3</v>
      </c>
      <c r="Q93" s="21"/>
      <c r="R93" s="21"/>
      <c r="S93" s="21">
        <v>11</v>
      </c>
      <c r="T93" s="21"/>
      <c r="U93" s="21">
        <f>O93-Q93+R93</f>
        <v>18.8</v>
      </c>
      <c r="V93" s="7">
        <v>9.3</v>
      </c>
      <c r="W93" s="55"/>
      <c r="X93" s="55">
        <v>-99</v>
      </c>
    </row>
    <row r="94" spans="1:24" ht="12.75">
      <c r="A94" s="21">
        <v>2</v>
      </c>
      <c r="B94" s="33">
        <v>61</v>
      </c>
      <c r="C94" s="21">
        <v>3</v>
      </c>
      <c r="D94" s="21"/>
      <c r="E94" s="54">
        <v>13.803534440855602</v>
      </c>
      <c r="F94" s="54">
        <v>21.031104368057168</v>
      </c>
      <c r="G94" s="54">
        <v>0.805</v>
      </c>
      <c r="H94" s="21">
        <v>61</v>
      </c>
      <c r="I94" s="21"/>
      <c r="J94" s="21">
        <v>8.8</v>
      </c>
      <c r="K94" s="21">
        <v>70</v>
      </c>
      <c r="L94" s="21">
        <v>10.5</v>
      </c>
      <c r="M94" s="21"/>
      <c r="N94" s="52" t="s">
        <v>15</v>
      </c>
      <c r="O94" s="21">
        <v>10.2</v>
      </c>
      <c r="P94" s="21">
        <v>6.3</v>
      </c>
      <c r="Q94" s="21"/>
      <c r="R94" s="21"/>
      <c r="S94" s="21">
        <v>11</v>
      </c>
      <c r="T94" s="21"/>
      <c r="U94" s="21">
        <f>O94-Q94+R94</f>
        <v>10.2</v>
      </c>
      <c r="V94" s="7">
        <v>6.3</v>
      </c>
      <c r="W94" s="55"/>
      <c r="X94" s="55">
        <v>-99</v>
      </c>
    </row>
    <row r="95" spans="1:24" ht="12.75">
      <c r="A95" s="21">
        <v>2</v>
      </c>
      <c r="B95" s="33">
        <v>62</v>
      </c>
      <c r="C95" s="21">
        <v>4</v>
      </c>
      <c r="D95" s="21"/>
      <c r="E95" s="54">
        <v>15.107869089778397</v>
      </c>
      <c r="F95" s="54">
        <v>21.683436433511147</v>
      </c>
      <c r="G95" s="54">
        <v>0.574</v>
      </c>
      <c r="H95" s="21">
        <v>32</v>
      </c>
      <c r="I95" s="21"/>
      <c r="J95" s="21">
        <v>6</v>
      </c>
      <c r="K95" s="21">
        <v>40</v>
      </c>
      <c r="L95" s="21">
        <v>8.6</v>
      </c>
      <c r="M95" s="21"/>
      <c r="N95" s="52" t="s">
        <v>15</v>
      </c>
      <c r="O95" s="21">
        <v>6.7</v>
      </c>
      <c r="P95" s="21">
        <v>3.7</v>
      </c>
      <c r="Q95" s="21"/>
      <c r="R95" s="21"/>
      <c r="S95" s="21">
        <v>11</v>
      </c>
      <c r="T95" s="21"/>
      <c r="U95" s="21">
        <f>O95-Q95+R95</f>
        <v>6.7</v>
      </c>
      <c r="V95" s="7">
        <v>3.7</v>
      </c>
      <c r="W95" s="55"/>
      <c r="X95" s="55">
        <v>-99</v>
      </c>
    </row>
    <row r="96" spans="1:24" ht="12.75">
      <c r="A96" s="21">
        <v>2</v>
      </c>
      <c r="B96" s="33">
        <v>58</v>
      </c>
      <c r="C96" s="21">
        <v>1</v>
      </c>
      <c r="D96" s="21"/>
      <c r="E96" s="54">
        <v>12.272590233139622</v>
      </c>
      <c r="F96" s="54">
        <v>22.934542266403444</v>
      </c>
      <c r="G96" s="54">
        <v>0.74</v>
      </c>
      <c r="H96" s="21">
        <v>149</v>
      </c>
      <c r="I96" s="21"/>
      <c r="J96" s="21">
        <v>13</v>
      </c>
      <c r="K96" s="21">
        <v>166</v>
      </c>
      <c r="L96" s="21">
        <v>14.6</v>
      </c>
      <c r="M96" s="21"/>
      <c r="N96" s="52" t="s">
        <v>15</v>
      </c>
      <c r="O96" s="21">
        <v>15.4</v>
      </c>
      <c r="P96" s="21">
        <v>7.6</v>
      </c>
      <c r="Q96" s="21"/>
      <c r="R96" s="21"/>
      <c r="S96" s="21">
        <v>11</v>
      </c>
      <c r="T96" s="21"/>
      <c r="U96" s="21">
        <f>O96-Q96+R96</f>
        <v>15.4</v>
      </c>
      <c r="V96" s="7">
        <v>7.6</v>
      </c>
      <c r="W96" s="55"/>
      <c r="X96" s="55">
        <v>-99</v>
      </c>
    </row>
    <row r="97" spans="1:24" ht="12.75">
      <c r="A97" s="21">
        <v>2</v>
      </c>
      <c r="B97" s="33">
        <v>59</v>
      </c>
      <c r="C97" s="21">
        <v>2</v>
      </c>
      <c r="D97" s="21"/>
      <c r="E97" s="54">
        <v>13.469532433248673</v>
      </c>
      <c r="F97" s="54">
        <v>22.991764374002752</v>
      </c>
      <c r="G97" s="54">
        <v>0.601</v>
      </c>
      <c r="H97" s="21">
        <v>32</v>
      </c>
      <c r="I97" s="21"/>
      <c r="J97" s="21">
        <v>2.6</v>
      </c>
      <c r="K97" s="21">
        <v>44</v>
      </c>
      <c r="L97" s="21">
        <v>5</v>
      </c>
      <c r="M97" s="21"/>
      <c r="N97" s="52" t="s">
        <v>15</v>
      </c>
      <c r="O97" s="21">
        <v>3.6</v>
      </c>
      <c r="P97" s="21">
        <v>0.75</v>
      </c>
      <c r="Q97" s="21"/>
      <c r="R97" s="21"/>
      <c r="S97" s="21">
        <v>11</v>
      </c>
      <c r="T97" s="21"/>
      <c r="U97" s="21">
        <f>O97-Q97+R97</f>
        <v>3.6</v>
      </c>
      <c r="V97" s="7">
        <v>0.75</v>
      </c>
      <c r="W97" s="55"/>
      <c r="X97" s="55">
        <v>-99</v>
      </c>
    </row>
    <row r="98" spans="1:24" ht="12.75">
      <c r="A98" s="21">
        <v>2</v>
      </c>
      <c r="B98" s="33">
        <v>60</v>
      </c>
      <c r="C98" s="21">
        <v>4</v>
      </c>
      <c r="D98" s="21"/>
      <c r="E98" s="54">
        <v>14.915421411583054</v>
      </c>
      <c r="F98" s="54">
        <v>23.101240683454424</v>
      </c>
      <c r="G98" s="54">
        <v>0.604</v>
      </c>
      <c r="H98" s="21">
        <v>110</v>
      </c>
      <c r="I98" s="21"/>
      <c r="J98" s="21">
        <v>13</v>
      </c>
      <c r="K98" s="21">
        <v>122</v>
      </c>
      <c r="L98" s="21">
        <v>16.9</v>
      </c>
      <c r="M98" s="21"/>
      <c r="N98" s="52" t="s">
        <v>15</v>
      </c>
      <c r="O98" s="21">
        <v>14.5</v>
      </c>
      <c r="P98" s="21">
        <v>7.3</v>
      </c>
      <c r="Q98" s="21"/>
      <c r="R98" s="21"/>
      <c r="S98" s="21">
        <v>11</v>
      </c>
      <c r="T98" s="21"/>
      <c r="U98" s="21">
        <f>O98-Q98+R98</f>
        <v>14.5</v>
      </c>
      <c r="V98" s="7">
        <v>7.3</v>
      </c>
      <c r="W98" s="55"/>
      <c r="X98" s="55">
        <v>-99</v>
      </c>
    </row>
    <row r="99" spans="1:24" ht="12.75">
      <c r="A99" s="21">
        <v>2</v>
      </c>
      <c r="B99" s="33">
        <v>166</v>
      </c>
      <c r="C99" s="21">
        <v>3</v>
      </c>
      <c r="D99" s="21"/>
      <c r="E99" s="54">
        <v>16.392722717993014</v>
      </c>
      <c r="F99" s="54">
        <v>24.765749875402435</v>
      </c>
      <c r="G99" s="54">
        <v>0.48</v>
      </c>
      <c r="H99" s="21">
        <v>31</v>
      </c>
      <c r="I99" s="21"/>
      <c r="J99" s="21">
        <v>6</v>
      </c>
      <c r="K99" s="21">
        <v>123</v>
      </c>
      <c r="L99" s="21">
        <v>13.5</v>
      </c>
      <c r="M99" s="21"/>
      <c r="N99" s="52" t="s">
        <v>15</v>
      </c>
      <c r="O99" s="21">
        <v>14.4</v>
      </c>
      <c r="P99" s="21">
        <v>4.9</v>
      </c>
      <c r="Q99" s="21"/>
      <c r="R99" s="21"/>
      <c r="S99" s="21">
        <v>11</v>
      </c>
      <c r="T99" s="21"/>
      <c r="U99" s="21">
        <f>O99-Q99+R99</f>
        <v>14.4</v>
      </c>
      <c r="V99" s="7">
        <v>4.9</v>
      </c>
      <c r="W99" s="55"/>
      <c r="X99" s="55">
        <v>-99</v>
      </c>
    </row>
    <row r="100" spans="1:24" ht="12.75">
      <c r="A100" s="21">
        <v>2</v>
      </c>
      <c r="B100" s="33">
        <v>165</v>
      </c>
      <c r="C100" s="21">
        <v>1</v>
      </c>
      <c r="D100" s="21"/>
      <c r="E100" s="54">
        <v>18.024984704968094</v>
      </c>
      <c r="F100" s="54">
        <v>25.489416791791577</v>
      </c>
      <c r="G100" s="54">
        <v>0.566</v>
      </c>
      <c r="H100" s="21">
        <v>182</v>
      </c>
      <c r="I100" s="21"/>
      <c r="J100" s="21">
        <v>13.7</v>
      </c>
      <c r="K100" s="21">
        <v>200</v>
      </c>
      <c r="L100" s="21">
        <v>17.8</v>
      </c>
      <c r="M100" s="21"/>
      <c r="N100" s="52" t="s">
        <v>15</v>
      </c>
      <c r="O100" s="21">
        <v>16.8</v>
      </c>
      <c r="P100" s="21">
        <v>7.5</v>
      </c>
      <c r="Q100" s="21"/>
      <c r="R100" s="21"/>
      <c r="S100" s="21">
        <v>11</v>
      </c>
      <c r="T100" s="21"/>
      <c r="U100" s="21">
        <f>O100-Q100+R100</f>
        <v>16.8</v>
      </c>
      <c r="V100" s="7">
        <v>7.5</v>
      </c>
      <c r="W100" s="55"/>
      <c r="X100" s="55">
        <v>-99</v>
      </c>
    </row>
    <row r="101" spans="1:24" ht="12.75">
      <c r="A101" s="21">
        <v>2</v>
      </c>
      <c r="B101" s="33">
        <v>170</v>
      </c>
      <c r="C101" s="21">
        <v>1</v>
      </c>
      <c r="D101" s="21"/>
      <c r="E101" s="54">
        <v>10.1452046838003</v>
      </c>
      <c r="F101" s="54">
        <v>26.24937193389199</v>
      </c>
      <c r="G101" s="54">
        <v>0.584</v>
      </c>
      <c r="H101" s="21">
        <v>192</v>
      </c>
      <c r="I101" s="21"/>
      <c r="J101" s="21">
        <v>14</v>
      </c>
      <c r="K101" s="21">
        <v>200</v>
      </c>
      <c r="L101" s="21">
        <v>16.7</v>
      </c>
      <c r="M101" s="21"/>
      <c r="N101" s="52" t="s">
        <v>15</v>
      </c>
      <c r="O101" s="21">
        <v>15.7</v>
      </c>
      <c r="P101" s="21">
        <v>8</v>
      </c>
      <c r="Q101" s="21"/>
      <c r="R101" s="21"/>
      <c r="S101" s="21">
        <v>11</v>
      </c>
      <c r="T101" s="21"/>
      <c r="U101" s="21">
        <f>O101-Q101+R101</f>
        <v>15.7</v>
      </c>
      <c r="V101" s="7">
        <v>8</v>
      </c>
      <c r="W101" s="55">
        <v>3.55</v>
      </c>
      <c r="X101" s="55">
        <v>2.93</v>
      </c>
    </row>
    <row r="102" spans="1:24" ht="12.75">
      <c r="A102" s="21">
        <v>2</v>
      </c>
      <c r="B102" s="33">
        <v>167</v>
      </c>
      <c r="C102" s="21">
        <v>1</v>
      </c>
      <c r="D102" s="21"/>
      <c r="E102" s="54">
        <v>14.960962679296731</v>
      </c>
      <c r="F102" s="54">
        <v>27.468289457275826</v>
      </c>
      <c r="G102" s="54">
        <v>0.77</v>
      </c>
      <c r="H102" s="21">
        <v>204</v>
      </c>
      <c r="I102" s="21"/>
      <c r="J102" s="21">
        <v>14</v>
      </c>
      <c r="K102" s="21">
        <v>209</v>
      </c>
      <c r="L102" s="21">
        <v>16.7</v>
      </c>
      <c r="M102" s="21"/>
      <c r="N102" s="52" t="s">
        <v>15</v>
      </c>
      <c r="O102" s="21">
        <v>16.6</v>
      </c>
      <c r="P102" s="21">
        <v>7.6</v>
      </c>
      <c r="Q102" s="21"/>
      <c r="R102" s="21"/>
      <c r="S102" s="21">
        <v>11</v>
      </c>
      <c r="T102" s="21"/>
      <c r="U102" s="21">
        <f>O102-Q102+R102</f>
        <v>16.6</v>
      </c>
      <c r="V102" s="7">
        <v>7.6</v>
      </c>
      <c r="W102" s="55"/>
      <c r="X102" s="55">
        <v>-99</v>
      </c>
    </row>
    <row r="103" spans="1:24" ht="12.75">
      <c r="A103" s="21">
        <v>2</v>
      </c>
      <c r="B103" s="33">
        <v>168</v>
      </c>
      <c r="C103" s="21">
        <v>1</v>
      </c>
      <c r="D103" s="21"/>
      <c r="E103" s="54">
        <v>12.179665996862616</v>
      </c>
      <c r="F103" s="54">
        <v>27.757449904572802</v>
      </c>
      <c r="G103" s="54">
        <v>0.643</v>
      </c>
      <c r="H103" s="21">
        <v>139</v>
      </c>
      <c r="I103" s="21"/>
      <c r="J103" s="21">
        <v>12.75</v>
      </c>
      <c r="K103" s="21">
        <v>152</v>
      </c>
      <c r="L103" s="21">
        <v>14.1</v>
      </c>
      <c r="M103" s="21"/>
      <c r="N103" s="52" t="s">
        <v>15</v>
      </c>
      <c r="O103" s="21">
        <v>15.3</v>
      </c>
      <c r="P103" s="21">
        <v>9.2</v>
      </c>
      <c r="Q103" s="21"/>
      <c r="R103" s="21"/>
      <c r="S103" s="21">
        <v>11</v>
      </c>
      <c r="T103" s="21"/>
      <c r="U103" s="21">
        <f>O103-Q103+R103</f>
        <v>15.3</v>
      </c>
      <c r="V103" s="7">
        <v>9.2</v>
      </c>
      <c r="W103" s="55"/>
      <c r="X103" s="55">
        <v>-99</v>
      </c>
    </row>
    <row r="104" spans="1:24" ht="12.75">
      <c r="A104" s="21">
        <v>2</v>
      </c>
      <c r="B104" s="33">
        <v>169</v>
      </c>
      <c r="C104" s="21">
        <v>4</v>
      </c>
      <c r="D104" s="21"/>
      <c r="E104" s="54">
        <v>11.0094746587239</v>
      </c>
      <c r="F104" s="54">
        <v>27.944255236790912</v>
      </c>
      <c r="G104" s="54">
        <v>0.554</v>
      </c>
      <c r="H104" s="21">
        <v>33</v>
      </c>
      <c r="I104" s="21"/>
      <c r="J104" s="21">
        <v>4.8</v>
      </c>
      <c r="K104" s="21">
        <v>45</v>
      </c>
      <c r="L104" s="21">
        <v>7.3</v>
      </c>
      <c r="M104" s="21"/>
      <c r="N104" s="52" t="s">
        <v>15</v>
      </c>
      <c r="O104" s="21">
        <v>6.4</v>
      </c>
      <c r="P104" s="21">
        <v>2.7</v>
      </c>
      <c r="Q104" s="21"/>
      <c r="R104" s="21"/>
      <c r="S104" s="21">
        <v>11</v>
      </c>
      <c r="T104" s="21"/>
      <c r="U104" s="21">
        <f>O104-Q104+R104</f>
        <v>6.4</v>
      </c>
      <c r="V104" s="7">
        <v>2.7</v>
      </c>
      <c r="W104" s="55"/>
      <c r="X104" s="55">
        <v>-99</v>
      </c>
    </row>
    <row r="105" spans="1:24" ht="12.75">
      <c r="A105" s="21">
        <v>2</v>
      </c>
      <c r="B105" s="33">
        <v>174</v>
      </c>
      <c r="C105" s="21">
        <v>2</v>
      </c>
      <c r="D105" s="21"/>
      <c r="E105" s="54">
        <v>10.142827656518367</v>
      </c>
      <c r="F105" s="54">
        <v>30.536371741419547</v>
      </c>
      <c r="G105" s="54">
        <v>0.63</v>
      </c>
      <c r="H105" s="21">
        <v>188</v>
      </c>
      <c r="I105" s="21"/>
      <c r="J105" s="21">
        <v>13.75</v>
      </c>
      <c r="K105" s="21">
        <v>205</v>
      </c>
      <c r="L105" s="21">
        <v>15.6</v>
      </c>
      <c r="M105" s="21"/>
      <c r="N105" s="52" t="s">
        <v>15</v>
      </c>
      <c r="O105" s="21">
        <v>15.4</v>
      </c>
      <c r="P105" s="21">
        <v>1.6</v>
      </c>
      <c r="Q105" s="21"/>
      <c r="R105" s="21"/>
      <c r="S105" s="21">
        <v>11</v>
      </c>
      <c r="T105" s="21"/>
      <c r="U105" s="21">
        <f>O105-Q105+R105</f>
        <v>15.4</v>
      </c>
      <c r="V105" s="7">
        <v>1.6</v>
      </c>
      <c r="W105" s="55"/>
      <c r="X105" s="55">
        <v>-99</v>
      </c>
    </row>
    <row r="106" spans="1:24" ht="12.75">
      <c r="A106" s="21">
        <v>2</v>
      </c>
      <c r="B106" s="33">
        <v>205</v>
      </c>
      <c r="C106" s="21">
        <v>1</v>
      </c>
      <c r="D106" s="21"/>
      <c r="E106" s="54">
        <v>15.824633767976916</v>
      </c>
      <c r="F106" s="54">
        <v>30.72917296494334</v>
      </c>
      <c r="G106" s="54">
        <v>1.036</v>
      </c>
      <c r="H106" s="21">
        <v>238</v>
      </c>
      <c r="I106" s="21"/>
      <c r="J106" s="21">
        <v>15.5</v>
      </c>
      <c r="K106" s="21">
        <v>250</v>
      </c>
      <c r="L106" s="21">
        <v>18.4</v>
      </c>
      <c r="M106" s="21"/>
      <c r="N106" s="52" t="s">
        <v>15</v>
      </c>
      <c r="O106" s="21">
        <v>17.7</v>
      </c>
      <c r="P106" s="21">
        <v>8.7</v>
      </c>
      <c r="Q106" s="21"/>
      <c r="R106" s="21"/>
      <c r="S106" s="21">
        <v>11</v>
      </c>
      <c r="T106" s="21"/>
      <c r="U106" s="21">
        <f>O106-Q106+R106</f>
        <v>17.7</v>
      </c>
      <c r="V106" s="7">
        <v>8.7</v>
      </c>
      <c r="W106" s="55"/>
      <c r="X106" s="55">
        <v>-99</v>
      </c>
    </row>
    <row r="107" spans="1:24" ht="12.75">
      <c r="A107" s="21">
        <v>2</v>
      </c>
      <c r="B107" s="33">
        <v>204</v>
      </c>
      <c r="C107" s="21">
        <v>2</v>
      </c>
      <c r="D107" s="21"/>
      <c r="E107" s="54">
        <v>12.902000669745881</v>
      </c>
      <c r="F107" s="54">
        <v>32.32718978998758</v>
      </c>
      <c r="G107" s="54">
        <v>0.62</v>
      </c>
      <c r="H107" s="21">
        <v>51</v>
      </c>
      <c r="I107" s="21"/>
      <c r="J107" s="21">
        <v>3.75</v>
      </c>
      <c r="K107" s="21">
        <v>66</v>
      </c>
      <c r="L107" s="21">
        <v>8.1</v>
      </c>
      <c r="M107" s="21"/>
      <c r="N107" s="52" t="s">
        <v>15</v>
      </c>
      <c r="O107" s="21">
        <v>5.5</v>
      </c>
      <c r="P107" s="21">
        <v>1.2</v>
      </c>
      <c r="Q107" s="21"/>
      <c r="R107" s="21"/>
      <c r="S107" s="21">
        <v>11</v>
      </c>
      <c r="T107" s="21"/>
      <c r="U107" s="21">
        <f>O107-Q107+R107</f>
        <v>5.5</v>
      </c>
      <c r="V107" s="7">
        <v>1.2</v>
      </c>
      <c r="W107" s="55"/>
      <c r="X107" s="55">
        <v>-99</v>
      </c>
    </row>
    <row r="108" spans="1:24" ht="12.75">
      <c r="A108" s="21">
        <v>2</v>
      </c>
      <c r="B108" s="33">
        <v>202</v>
      </c>
      <c r="C108" s="21">
        <v>1</v>
      </c>
      <c r="D108" s="21"/>
      <c r="E108" s="54">
        <v>11.805843426683449</v>
      </c>
      <c r="F108" s="54">
        <v>33.46007120411783</v>
      </c>
      <c r="G108" s="54">
        <v>0.774</v>
      </c>
      <c r="H108" s="21">
        <v>159</v>
      </c>
      <c r="I108" s="21"/>
      <c r="J108" s="21">
        <v>14.25</v>
      </c>
      <c r="K108" s="21">
        <v>182</v>
      </c>
      <c r="L108" s="21">
        <v>14.3</v>
      </c>
      <c r="M108" s="21"/>
      <c r="N108" s="52" t="s">
        <v>15</v>
      </c>
      <c r="O108" s="21">
        <v>16.1</v>
      </c>
      <c r="P108" s="21">
        <v>8.6</v>
      </c>
      <c r="Q108" s="21"/>
      <c r="R108" s="21"/>
      <c r="S108" s="21">
        <v>11</v>
      </c>
      <c r="T108" s="21"/>
      <c r="U108" s="21">
        <f>O108-Q108+R108</f>
        <v>16.1</v>
      </c>
      <c r="V108" s="7">
        <v>8.6</v>
      </c>
      <c r="W108" s="55">
        <v>3.27</v>
      </c>
      <c r="X108" s="55">
        <v>2.1</v>
      </c>
    </row>
    <row r="109" spans="1:24" ht="12.75">
      <c r="A109" s="21">
        <v>2</v>
      </c>
      <c r="B109" s="33">
        <v>206</v>
      </c>
      <c r="C109" s="21">
        <v>1</v>
      </c>
      <c r="D109" s="21"/>
      <c r="E109" s="54">
        <v>16.407627058716624</v>
      </c>
      <c r="F109" s="54">
        <v>34.65377024657015</v>
      </c>
      <c r="G109" s="54">
        <v>1.063</v>
      </c>
      <c r="H109" s="21">
        <v>151</v>
      </c>
      <c r="I109" s="21"/>
      <c r="J109" s="21">
        <v>14.25</v>
      </c>
      <c r="K109" s="21">
        <v>161</v>
      </c>
      <c r="L109" s="21">
        <v>15.9</v>
      </c>
      <c r="M109" s="21"/>
      <c r="N109" s="52" t="s">
        <v>15</v>
      </c>
      <c r="O109" s="21">
        <v>16.5</v>
      </c>
      <c r="P109" s="21">
        <v>9.7</v>
      </c>
      <c r="Q109" s="21"/>
      <c r="R109" s="21"/>
      <c r="S109" s="21">
        <v>11</v>
      </c>
      <c r="T109" s="21"/>
      <c r="U109" s="21">
        <f>O109-Q109+R109</f>
        <v>16.5</v>
      </c>
      <c r="V109" s="7">
        <v>9.7</v>
      </c>
      <c r="W109" s="55"/>
      <c r="X109" s="55">
        <v>-99</v>
      </c>
    </row>
    <row r="110" spans="1:24" ht="12.75">
      <c r="A110" s="21">
        <v>2</v>
      </c>
      <c r="B110" s="33">
        <v>203</v>
      </c>
      <c r="C110" s="21">
        <v>1</v>
      </c>
      <c r="D110" s="21"/>
      <c r="E110" s="54">
        <v>13.807114850979035</v>
      </c>
      <c r="F110" s="54">
        <v>35.15411538485749</v>
      </c>
      <c r="G110" s="54">
        <v>0.883</v>
      </c>
      <c r="H110" s="21">
        <v>195</v>
      </c>
      <c r="I110" s="21"/>
      <c r="J110" s="21">
        <v>16.2</v>
      </c>
      <c r="K110" s="21">
        <v>211</v>
      </c>
      <c r="L110" s="21">
        <v>16.5</v>
      </c>
      <c r="M110" s="21"/>
      <c r="N110" s="52" t="s">
        <v>15</v>
      </c>
      <c r="O110" s="21">
        <v>19</v>
      </c>
      <c r="P110" s="21">
        <v>10.4</v>
      </c>
      <c r="Q110" s="21"/>
      <c r="R110" s="21"/>
      <c r="S110" s="21">
        <v>11</v>
      </c>
      <c r="T110" s="21"/>
      <c r="U110" s="21">
        <f>O110-Q110+R110</f>
        <v>19</v>
      </c>
      <c r="V110" s="7">
        <v>10.4</v>
      </c>
      <c r="W110" s="55"/>
      <c r="X110" s="55">
        <v>-99</v>
      </c>
    </row>
    <row r="111" spans="1:24" ht="12.75">
      <c r="A111" s="21">
        <v>2</v>
      </c>
      <c r="B111" s="33">
        <v>309</v>
      </c>
      <c r="C111" s="21">
        <v>1</v>
      </c>
      <c r="D111" s="21"/>
      <c r="E111" s="54">
        <v>18.055119644138387</v>
      </c>
      <c r="F111" s="54">
        <v>37.11045361668121</v>
      </c>
      <c r="G111" s="54">
        <v>1.434</v>
      </c>
      <c r="H111" s="21">
        <v>208</v>
      </c>
      <c r="I111" s="21"/>
      <c r="J111" s="21">
        <v>14.4</v>
      </c>
      <c r="K111" s="21">
        <v>221</v>
      </c>
      <c r="L111" s="21">
        <v>16.5</v>
      </c>
      <c r="M111" s="21"/>
      <c r="N111" s="52" t="s">
        <v>15</v>
      </c>
      <c r="O111" s="21">
        <v>17.8</v>
      </c>
      <c r="P111" s="21">
        <v>10</v>
      </c>
      <c r="Q111" s="21"/>
      <c r="R111" s="21"/>
      <c r="S111" s="21">
        <v>11</v>
      </c>
      <c r="T111" s="21"/>
      <c r="U111" s="21">
        <f>O111-Q111+R111</f>
        <v>17.8</v>
      </c>
      <c r="V111" s="7">
        <v>10</v>
      </c>
      <c r="W111" s="55"/>
      <c r="X111" s="55">
        <v>-99</v>
      </c>
    </row>
    <row r="112" spans="1:24" ht="12.75">
      <c r="A112" s="21">
        <v>2</v>
      </c>
      <c r="B112" s="33">
        <v>199</v>
      </c>
      <c r="C112" s="21">
        <v>1</v>
      </c>
      <c r="D112" s="21"/>
      <c r="E112" s="54">
        <v>10.524312895069265</v>
      </c>
      <c r="F112" s="54">
        <v>37.896765074167995</v>
      </c>
      <c r="G112" s="54">
        <v>0.896</v>
      </c>
      <c r="H112" s="21">
        <v>230</v>
      </c>
      <c r="I112" s="21"/>
      <c r="J112" s="21">
        <v>16.3</v>
      </c>
      <c r="K112" s="21">
        <v>248</v>
      </c>
      <c r="L112" s="21">
        <v>16.4</v>
      </c>
      <c r="M112" s="21"/>
      <c r="N112" s="52" t="s">
        <v>15</v>
      </c>
      <c r="O112" s="21">
        <v>18.4</v>
      </c>
      <c r="P112" s="21">
        <v>10.3</v>
      </c>
      <c r="Q112" s="21"/>
      <c r="R112" s="21"/>
      <c r="S112" s="21">
        <v>11</v>
      </c>
      <c r="T112" s="21"/>
      <c r="U112" s="21">
        <f>O112-Q112+R112</f>
        <v>18.4</v>
      </c>
      <c r="V112" s="7">
        <v>10.3</v>
      </c>
      <c r="W112" s="55"/>
      <c r="X112" s="55">
        <v>-99</v>
      </c>
    </row>
    <row r="113" spans="1:24" ht="12.75">
      <c r="A113" s="21">
        <v>2</v>
      </c>
      <c r="B113" s="33">
        <v>308</v>
      </c>
      <c r="C113" s="21">
        <v>1</v>
      </c>
      <c r="D113" s="21"/>
      <c r="E113" s="54">
        <v>17.99656411077076</v>
      </c>
      <c r="F113" s="54">
        <v>39.61339513607635</v>
      </c>
      <c r="G113" s="54">
        <v>1.79</v>
      </c>
      <c r="H113" s="21">
        <v>202</v>
      </c>
      <c r="I113" s="21"/>
      <c r="J113" s="21">
        <v>16.75</v>
      </c>
      <c r="K113" s="21">
        <v>212</v>
      </c>
      <c r="L113" s="21">
        <v>17.2</v>
      </c>
      <c r="M113" s="21"/>
      <c r="N113" s="52" t="s">
        <v>15</v>
      </c>
      <c r="O113" s="21">
        <v>19.7</v>
      </c>
      <c r="P113" s="21">
        <v>8.6</v>
      </c>
      <c r="Q113" s="21"/>
      <c r="R113" s="21"/>
      <c r="S113" s="21">
        <v>11</v>
      </c>
      <c r="T113" s="21"/>
      <c r="U113" s="21">
        <f>O113-Q113+R113</f>
        <v>19.7</v>
      </c>
      <c r="V113" s="7">
        <v>8.6</v>
      </c>
      <c r="W113" s="55">
        <v>2.71</v>
      </c>
      <c r="X113" s="55">
        <v>2.14</v>
      </c>
    </row>
    <row r="114" spans="1:24" ht="12.75">
      <c r="A114" s="21">
        <v>2</v>
      </c>
      <c r="B114" s="33">
        <v>310</v>
      </c>
      <c r="C114" s="21">
        <v>2</v>
      </c>
      <c r="D114" s="21"/>
      <c r="E114" s="54">
        <v>17.87781928305673</v>
      </c>
      <c r="F114" s="54">
        <v>41.322274788331356</v>
      </c>
      <c r="G114" s="54">
        <v>1.351</v>
      </c>
      <c r="H114" s="21">
        <v>51</v>
      </c>
      <c r="I114" s="21"/>
      <c r="J114" s="21">
        <v>4.25</v>
      </c>
      <c r="K114" s="21">
        <v>70</v>
      </c>
      <c r="L114" s="21">
        <v>6.5</v>
      </c>
      <c r="M114" s="21"/>
      <c r="N114" s="52" t="s">
        <v>15</v>
      </c>
      <c r="O114" s="21">
        <v>6</v>
      </c>
      <c r="P114" s="21">
        <v>1.2</v>
      </c>
      <c r="Q114" s="21"/>
      <c r="R114" s="21"/>
      <c r="S114" s="21">
        <v>11</v>
      </c>
      <c r="T114" s="21" t="s">
        <v>18</v>
      </c>
      <c r="U114" s="21">
        <f>O114-Q114+R114</f>
        <v>6</v>
      </c>
      <c r="V114" s="7">
        <v>1.2</v>
      </c>
      <c r="W114" s="55"/>
      <c r="X114" s="55">
        <v>-99</v>
      </c>
    </row>
    <row r="115" spans="1:24" ht="12.75">
      <c r="A115" s="21">
        <v>2</v>
      </c>
      <c r="B115" s="33">
        <v>311</v>
      </c>
      <c r="C115" s="21">
        <v>1</v>
      </c>
      <c r="D115" s="21"/>
      <c r="E115" s="54">
        <v>16.224597566672813</v>
      </c>
      <c r="F115" s="54">
        <v>41.53858696199853</v>
      </c>
      <c r="G115" s="54">
        <v>1.501</v>
      </c>
      <c r="H115" s="21">
        <v>158</v>
      </c>
      <c r="I115" s="21"/>
      <c r="J115" s="21">
        <v>15.6</v>
      </c>
      <c r="K115" s="21">
        <v>176</v>
      </c>
      <c r="L115" s="21">
        <v>16.8</v>
      </c>
      <c r="M115" s="21"/>
      <c r="N115" s="52" t="s">
        <v>15</v>
      </c>
      <c r="O115" s="21">
        <v>18.2</v>
      </c>
      <c r="P115" s="21">
        <v>10.2</v>
      </c>
      <c r="Q115" s="21"/>
      <c r="R115" s="21"/>
      <c r="S115" s="21">
        <v>11</v>
      </c>
      <c r="T115" s="21" t="s">
        <v>20</v>
      </c>
      <c r="U115" s="21">
        <f>O115-Q115+R115</f>
        <v>18.2</v>
      </c>
      <c r="V115" s="7">
        <v>10.2</v>
      </c>
      <c r="W115" s="55"/>
      <c r="X115" s="55">
        <v>-99</v>
      </c>
    </row>
    <row r="116" spans="1:24" ht="12.75">
      <c r="A116" s="21">
        <v>2</v>
      </c>
      <c r="B116" s="33">
        <v>324</v>
      </c>
      <c r="C116" s="21">
        <v>1</v>
      </c>
      <c r="D116" s="21"/>
      <c r="E116" s="54">
        <v>13.823026037222643</v>
      </c>
      <c r="F116" s="54">
        <v>42.09713524901979</v>
      </c>
      <c r="G116" s="54">
        <v>1.432</v>
      </c>
      <c r="H116" s="21">
        <v>223</v>
      </c>
      <c r="I116" s="21"/>
      <c r="J116" s="21">
        <v>17.4</v>
      </c>
      <c r="K116" s="21">
        <v>240</v>
      </c>
      <c r="L116" s="21">
        <v>16.8</v>
      </c>
      <c r="M116" s="21"/>
      <c r="N116" s="52" t="s">
        <v>15</v>
      </c>
      <c r="O116" s="21">
        <v>19.7</v>
      </c>
      <c r="P116" s="21">
        <v>8.3</v>
      </c>
      <c r="Q116" s="21"/>
      <c r="R116" s="21"/>
      <c r="S116" s="21">
        <v>11</v>
      </c>
      <c r="T116" s="21" t="s">
        <v>20</v>
      </c>
      <c r="U116" s="21">
        <f>O116-Q116+R116</f>
        <v>19.7</v>
      </c>
      <c r="V116" s="7">
        <v>8.3</v>
      </c>
      <c r="W116" s="55"/>
      <c r="X116" s="55">
        <v>-99</v>
      </c>
    </row>
    <row r="117" spans="1:24" ht="12.75">
      <c r="A117" s="21">
        <v>2</v>
      </c>
      <c r="B117" s="33">
        <v>325</v>
      </c>
      <c r="C117" s="21">
        <v>1</v>
      </c>
      <c r="D117" s="21"/>
      <c r="E117" s="54">
        <v>10.357833272937857</v>
      </c>
      <c r="F117" s="54">
        <v>43.26359789580637</v>
      </c>
      <c r="G117" s="54">
        <v>1.184</v>
      </c>
      <c r="H117" s="21">
        <v>235</v>
      </c>
      <c r="I117" s="21"/>
      <c r="J117" s="21">
        <v>16</v>
      </c>
      <c r="K117" s="21">
        <v>245</v>
      </c>
      <c r="L117" s="21">
        <v>19.4</v>
      </c>
      <c r="M117" s="21"/>
      <c r="N117" s="52" t="s">
        <v>15</v>
      </c>
      <c r="O117" s="21">
        <v>19.8</v>
      </c>
      <c r="P117" s="21">
        <v>10.8</v>
      </c>
      <c r="Q117" s="21"/>
      <c r="R117" s="21"/>
      <c r="S117" s="21">
        <v>11</v>
      </c>
      <c r="T117" s="21" t="s">
        <v>20</v>
      </c>
      <c r="U117" s="21">
        <f>O117-Q117+R117</f>
        <v>19.8</v>
      </c>
      <c r="V117" s="7">
        <v>10.8</v>
      </c>
      <c r="W117" s="55"/>
      <c r="X117" s="55">
        <v>-99</v>
      </c>
    </row>
    <row r="118" spans="1:24" ht="12.75">
      <c r="A118" s="21">
        <v>2</v>
      </c>
      <c r="B118" s="33">
        <v>313</v>
      </c>
      <c r="C118" s="21">
        <v>1</v>
      </c>
      <c r="D118" s="21"/>
      <c r="E118" s="54">
        <v>19.146704129952923</v>
      </c>
      <c r="F118" s="54">
        <v>43.39457139965832</v>
      </c>
      <c r="G118" s="54">
        <v>1.659</v>
      </c>
      <c r="H118" s="21">
        <v>136</v>
      </c>
      <c r="I118" s="21">
        <v>11</v>
      </c>
      <c r="J118" s="21">
        <v>16.5</v>
      </c>
      <c r="K118" s="21">
        <v>153</v>
      </c>
      <c r="L118" s="21">
        <v>16.3</v>
      </c>
      <c r="M118" s="21"/>
      <c r="N118" s="52" t="s">
        <v>15</v>
      </c>
      <c r="O118" s="21">
        <v>18.8</v>
      </c>
      <c r="P118" s="21">
        <v>9.3</v>
      </c>
      <c r="Q118" s="21"/>
      <c r="R118" s="21"/>
      <c r="S118" s="21">
        <v>11</v>
      </c>
      <c r="T118" s="21"/>
      <c r="U118" s="21">
        <f>O118-Q118+R118</f>
        <v>18.8</v>
      </c>
      <c r="V118" s="7">
        <v>9.3</v>
      </c>
      <c r="W118" s="55"/>
      <c r="X118" s="55">
        <v>-99</v>
      </c>
    </row>
    <row r="119" spans="1:24" ht="12.75">
      <c r="A119" s="21">
        <v>2</v>
      </c>
      <c r="B119" s="33">
        <v>323</v>
      </c>
      <c r="C119" s="21">
        <v>1</v>
      </c>
      <c r="D119" s="21"/>
      <c r="E119" s="54">
        <v>11.384872416942613</v>
      </c>
      <c r="F119" s="54">
        <v>45.184647503880555</v>
      </c>
      <c r="G119" s="54">
        <v>1.115</v>
      </c>
      <c r="H119" s="21">
        <v>187</v>
      </c>
      <c r="I119" s="21"/>
      <c r="J119" s="21">
        <v>14.5</v>
      </c>
      <c r="K119" s="21">
        <v>196</v>
      </c>
      <c r="L119" s="21">
        <v>22.6</v>
      </c>
      <c r="M119" s="21"/>
      <c r="N119" s="52" t="s">
        <v>15</v>
      </c>
      <c r="O119" s="21">
        <v>18.3</v>
      </c>
      <c r="P119" s="21">
        <v>11.7</v>
      </c>
      <c r="Q119" s="21"/>
      <c r="R119" s="21"/>
      <c r="S119" s="21">
        <v>11</v>
      </c>
      <c r="T119" s="21" t="s">
        <v>20</v>
      </c>
      <c r="U119" s="21">
        <f>O119-Q119+R119</f>
        <v>18.3</v>
      </c>
      <c r="V119" s="7">
        <v>11.7</v>
      </c>
      <c r="W119" s="55"/>
      <c r="X119" s="55">
        <v>-99</v>
      </c>
    </row>
    <row r="120" spans="1:24" ht="12.75">
      <c r="A120" s="21">
        <v>2</v>
      </c>
      <c r="B120" s="33">
        <v>320</v>
      </c>
      <c r="C120" s="21">
        <v>1</v>
      </c>
      <c r="D120" s="21"/>
      <c r="E120" s="54">
        <v>16.526668599861985</v>
      </c>
      <c r="F120" s="54">
        <v>45.386897382287934</v>
      </c>
      <c r="G120" s="54">
        <v>1.405</v>
      </c>
      <c r="H120" s="21">
        <v>171</v>
      </c>
      <c r="I120" s="21"/>
      <c r="J120" s="21">
        <v>14.5</v>
      </c>
      <c r="K120" s="21">
        <v>192</v>
      </c>
      <c r="L120" s="21">
        <v>20.2</v>
      </c>
      <c r="M120" s="21"/>
      <c r="N120" s="52" t="s">
        <v>15</v>
      </c>
      <c r="O120" s="21">
        <v>16.6</v>
      </c>
      <c r="P120" s="21">
        <v>9.7</v>
      </c>
      <c r="Q120" s="21"/>
      <c r="R120" s="21"/>
      <c r="S120" s="21">
        <v>11</v>
      </c>
      <c r="T120" s="21"/>
      <c r="U120" s="21">
        <f>O120-Q120+R120</f>
        <v>16.6</v>
      </c>
      <c r="V120" s="7">
        <v>9.7</v>
      </c>
      <c r="W120" s="55">
        <v>3.155</v>
      </c>
      <c r="X120" s="55">
        <v>1.86</v>
      </c>
    </row>
    <row r="121" spans="1:24" ht="12.75">
      <c r="A121" s="21">
        <v>2</v>
      </c>
      <c r="B121" s="33">
        <v>319</v>
      </c>
      <c r="C121" s="21">
        <v>1</v>
      </c>
      <c r="D121" s="21"/>
      <c r="E121" s="54">
        <v>19.742585243631193</v>
      </c>
      <c r="F121" s="54">
        <v>45.470180876019796</v>
      </c>
      <c r="G121" s="54">
        <v>1.64</v>
      </c>
      <c r="H121" s="21">
        <v>185</v>
      </c>
      <c r="I121" s="21"/>
      <c r="J121" s="21">
        <v>16.2</v>
      </c>
      <c r="K121" s="21">
        <v>209</v>
      </c>
      <c r="L121" s="21">
        <v>19.6</v>
      </c>
      <c r="M121" s="21"/>
      <c r="N121" s="52" t="s">
        <v>15</v>
      </c>
      <c r="O121" s="21">
        <v>18.1</v>
      </c>
      <c r="P121" s="21">
        <v>11</v>
      </c>
      <c r="Q121" s="21"/>
      <c r="R121" s="21"/>
      <c r="S121" s="21">
        <v>11</v>
      </c>
      <c r="T121" s="21" t="s">
        <v>131</v>
      </c>
      <c r="U121" s="21">
        <f>O121-Q121+R121</f>
        <v>18.1</v>
      </c>
      <c r="V121" s="7">
        <v>11</v>
      </c>
      <c r="W121" s="55"/>
      <c r="X121" s="55">
        <v>-99</v>
      </c>
    </row>
    <row r="122" spans="1:24" ht="12.75">
      <c r="A122" s="21">
        <v>2</v>
      </c>
      <c r="B122" s="33">
        <v>321</v>
      </c>
      <c r="C122" s="21">
        <v>2</v>
      </c>
      <c r="D122" s="21"/>
      <c r="E122" s="54">
        <v>15.342164262727268</v>
      </c>
      <c r="F122" s="54">
        <v>46.859688771218856</v>
      </c>
      <c r="G122" s="54">
        <v>1.189</v>
      </c>
      <c r="H122" s="21">
        <v>48</v>
      </c>
      <c r="I122" s="21"/>
      <c r="J122" s="21">
        <v>3.9</v>
      </c>
      <c r="K122" s="21">
        <v>70</v>
      </c>
      <c r="L122" s="21">
        <v>7.6</v>
      </c>
      <c r="M122" s="21"/>
      <c r="N122" s="52" t="s">
        <v>15</v>
      </c>
      <c r="O122" s="21">
        <v>5.8</v>
      </c>
      <c r="P122" s="21">
        <v>1.1</v>
      </c>
      <c r="Q122" s="21"/>
      <c r="R122" s="21"/>
      <c r="S122" s="21">
        <v>11</v>
      </c>
      <c r="T122" s="21"/>
      <c r="U122" s="21">
        <f>O122-Q122+R122</f>
        <v>5.8</v>
      </c>
      <c r="V122" s="7">
        <v>1.1</v>
      </c>
      <c r="W122" s="55"/>
      <c r="X122" s="55">
        <v>-99</v>
      </c>
    </row>
    <row r="123" spans="1:24" ht="12.75">
      <c r="A123" s="21">
        <v>2</v>
      </c>
      <c r="B123" s="33">
        <v>322</v>
      </c>
      <c r="C123" s="21">
        <v>6</v>
      </c>
      <c r="D123" s="21"/>
      <c r="E123" s="54">
        <v>13.816308438737298</v>
      </c>
      <c r="F123" s="54">
        <v>47.69713130918542</v>
      </c>
      <c r="G123" s="54">
        <v>1.238</v>
      </c>
      <c r="H123" s="21">
        <v>128</v>
      </c>
      <c r="I123" s="21"/>
      <c r="J123" s="21">
        <v>12.75</v>
      </c>
      <c r="K123" s="21">
        <v>142</v>
      </c>
      <c r="L123" s="21">
        <v>16.4</v>
      </c>
      <c r="M123" s="21"/>
      <c r="N123" s="52" t="s">
        <v>15</v>
      </c>
      <c r="O123" s="21">
        <v>15.1</v>
      </c>
      <c r="P123" s="21">
        <v>7.6</v>
      </c>
      <c r="Q123" s="21"/>
      <c r="R123" s="21"/>
      <c r="S123" s="21">
        <v>11</v>
      </c>
      <c r="T123" s="21"/>
      <c r="U123" s="21">
        <f>O123-Q123+R123</f>
        <v>15.1</v>
      </c>
      <c r="V123" s="7">
        <v>7.6</v>
      </c>
      <c r="W123" s="55"/>
      <c r="X123" s="55">
        <v>-99</v>
      </c>
    </row>
    <row r="124" spans="1:24" ht="12.75">
      <c r="A124" s="21">
        <v>2</v>
      </c>
      <c r="B124" s="33">
        <v>333</v>
      </c>
      <c r="C124" s="21">
        <v>4</v>
      </c>
      <c r="D124" s="21"/>
      <c r="E124" s="54">
        <v>10.126258731702277</v>
      </c>
      <c r="F124" s="54">
        <v>48.723364303982784</v>
      </c>
      <c r="G124" s="54">
        <v>1.061</v>
      </c>
      <c r="H124" s="21">
        <v>182</v>
      </c>
      <c r="I124" s="21"/>
      <c r="J124" s="21">
        <v>14.4</v>
      </c>
      <c r="K124" s="21">
        <v>182</v>
      </c>
      <c r="L124" s="21">
        <v>16.3</v>
      </c>
      <c r="M124" s="21"/>
      <c r="N124" s="52" t="s">
        <v>15</v>
      </c>
      <c r="O124" s="21">
        <v>18.2</v>
      </c>
      <c r="P124" s="21">
        <v>8.8</v>
      </c>
      <c r="Q124" s="21"/>
      <c r="R124" s="21"/>
      <c r="S124" s="21">
        <v>11</v>
      </c>
      <c r="T124" s="21" t="s">
        <v>20</v>
      </c>
      <c r="U124" s="21">
        <f>O124-Q124+R124</f>
        <v>18.2</v>
      </c>
      <c r="V124" s="7">
        <v>8.8</v>
      </c>
      <c r="W124" s="55"/>
      <c r="X124" s="55">
        <v>-99</v>
      </c>
    </row>
    <row r="125" spans="1:24" ht="12.75">
      <c r="A125" s="21">
        <v>3</v>
      </c>
      <c r="B125" s="33">
        <v>94</v>
      </c>
      <c r="C125" s="21">
        <v>1</v>
      </c>
      <c r="D125" s="21"/>
      <c r="E125" s="54">
        <v>21.693897823659242</v>
      </c>
      <c r="F125" s="54">
        <v>0.11114952376289211</v>
      </c>
      <c r="G125" s="54">
        <v>0.669</v>
      </c>
      <c r="H125" s="21">
        <v>183</v>
      </c>
      <c r="I125" s="21"/>
      <c r="J125" s="21">
        <v>13</v>
      </c>
      <c r="K125" s="21">
        <v>194</v>
      </c>
      <c r="L125" s="21">
        <v>16.8</v>
      </c>
      <c r="M125" s="21"/>
      <c r="N125" s="52" t="s">
        <v>15</v>
      </c>
      <c r="O125" s="21">
        <v>16.1</v>
      </c>
      <c r="P125" s="21">
        <v>8.8</v>
      </c>
      <c r="Q125" s="21"/>
      <c r="R125" s="21"/>
      <c r="S125" s="21">
        <v>11</v>
      </c>
      <c r="T125" s="21"/>
      <c r="U125" s="21">
        <f>O125-Q125+R125</f>
        <v>16.1</v>
      </c>
      <c r="V125" s="7">
        <v>8.8</v>
      </c>
      <c r="W125" s="55"/>
      <c r="X125" s="55">
        <v>-99</v>
      </c>
    </row>
    <row r="126" spans="1:24" ht="12.75">
      <c r="A126" s="21">
        <v>3</v>
      </c>
      <c r="B126" s="33">
        <v>95</v>
      </c>
      <c r="C126" s="21">
        <v>1</v>
      </c>
      <c r="D126" s="21"/>
      <c r="E126" s="54">
        <v>24.539242900379364</v>
      </c>
      <c r="F126" s="54">
        <v>0.7540549556769244</v>
      </c>
      <c r="G126" s="54">
        <v>0.733</v>
      </c>
      <c r="H126" s="21">
        <v>126</v>
      </c>
      <c r="I126" s="21"/>
      <c r="J126" s="21">
        <v>11.5</v>
      </c>
      <c r="K126" s="21">
        <v>146</v>
      </c>
      <c r="L126" s="21">
        <v>16.2</v>
      </c>
      <c r="M126" s="21"/>
      <c r="N126" s="52" t="s">
        <v>15</v>
      </c>
      <c r="O126" s="21">
        <v>13.8</v>
      </c>
      <c r="P126" s="21">
        <v>7.1</v>
      </c>
      <c r="Q126" s="21"/>
      <c r="R126" s="21"/>
      <c r="S126" s="21">
        <v>11</v>
      </c>
      <c r="T126" s="21"/>
      <c r="U126" s="21">
        <f>O126-Q126+R126</f>
        <v>13.8</v>
      </c>
      <c r="V126" s="7">
        <v>7.1</v>
      </c>
      <c r="W126" s="55"/>
      <c r="X126" s="55">
        <v>-99</v>
      </c>
    </row>
    <row r="127" spans="1:24" ht="12.75">
      <c r="A127" s="21">
        <v>3</v>
      </c>
      <c r="B127" s="33">
        <v>93</v>
      </c>
      <c r="C127" s="21">
        <v>1</v>
      </c>
      <c r="D127" s="21"/>
      <c r="E127" s="54">
        <v>22.193417553437477</v>
      </c>
      <c r="F127" s="54">
        <v>2.5406607996293533</v>
      </c>
      <c r="G127" s="54">
        <v>0.813</v>
      </c>
      <c r="H127" s="21">
        <v>161</v>
      </c>
      <c r="I127" s="21"/>
      <c r="J127" s="21"/>
      <c r="K127" s="21">
        <v>163</v>
      </c>
      <c r="L127" s="21">
        <v>16</v>
      </c>
      <c r="M127" s="21"/>
      <c r="N127" s="52" t="s">
        <v>15</v>
      </c>
      <c r="O127" s="21">
        <v>16.3</v>
      </c>
      <c r="P127" s="21">
        <v>9.6</v>
      </c>
      <c r="Q127" s="21"/>
      <c r="R127" s="21"/>
      <c r="S127" s="21">
        <v>11</v>
      </c>
      <c r="T127" s="21"/>
      <c r="U127" s="21">
        <f>O127-Q127+R127</f>
        <v>16.3</v>
      </c>
      <c r="V127" s="7">
        <v>9.6</v>
      </c>
      <c r="W127" s="55"/>
      <c r="X127" s="55">
        <v>-99</v>
      </c>
    </row>
    <row r="128" spans="1:24" ht="12.75">
      <c r="A128" s="21">
        <v>3</v>
      </c>
      <c r="B128" s="33">
        <v>91</v>
      </c>
      <c r="C128" s="21">
        <v>1</v>
      </c>
      <c r="D128" s="21"/>
      <c r="E128" s="54">
        <v>27.410248411259282</v>
      </c>
      <c r="F128" s="54">
        <v>2.7089872707449305</v>
      </c>
      <c r="G128" s="54">
        <v>0.708</v>
      </c>
      <c r="H128" s="21">
        <v>199</v>
      </c>
      <c r="I128" s="21"/>
      <c r="J128" s="21">
        <v>15.5</v>
      </c>
      <c r="K128" s="21">
        <v>226</v>
      </c>
      <c r="L128" s="21">
        <v>19</v>
      </c>
      <c r="M128" s="21"/>
      <c r="N128" s="52" t="s">
        <v>15</v>
      </c>
      <c r="O128" s="21">
        <v>18.1</v>
      </c>
      <c r="P128" s="21">
        <v>7.1</v>
      </c>
      <c r="Q128" s="21"/>
      <c r="R128" s="21"/>
      <c r="S128" s="21">
        <v>11</v>
      </c>
      <c r="T128" s="21"/>
      <c r="U128" s="21">
        <f>O128-Q128+R128</f>
        <v>18.1</v>
      </c>
      <c r="V128" s="7">
        <v>7.1</v>
      </c>
      <c r="W128" s="55">
        <v>4.33</v>
      </c>
      <c r="X128" s="55">
        <v>3.64</v>
      </c>
    </row>
    <row r="129" spans="1:24" ht="12.75">
      <c r="A129" s="21">
        <v>3</v>
      </c>
      <c r="B129" s="33">
        <v>92</v>
      </c>
      <c r="C129" s="21">
        <v>1</v>
      </c>
      <c r="D129" s="21"/>
      <c r="E129" s="54">
        <v>23.89537524597999</v>
      </c>
      <c r="F129" s="54">
        <v>3.56239903068238</v>
      </c>
      <c r="G129" s="54">
        <v>0.687</v>
      </c>
      <c r="H129" s="21">
        <v>181</v>
      </c>
      <c r="I129" s="21"/>
      <c r="J129" s="21">
        <v>12.75</v>
      </c>
      <c r="K129" s="21">
        <v>199</v>
      </c>
      <c r="L129" s="21">
        <v>16.5</v>
      </c>
      <c r="M129" s="21"/>
      <c r="N129" s="52" t="s">
        <v>15</v>
      </c>
      <c r="O129" s="21">
        <v>16.3</v>
      </c>
      <c r="P129" s="21">
        <v>8.6</v>
      </c>
      <c r="Q129" s="21"/>
      <c r="R129" s="21"/>
      <c r="S129" s="21">
        <v>11</v>
      </c>
      <c r="T129" s="21"/>
      <c r="U129" s="21">
        <f>O129-Q129+R129</f>
        <v>16.3</v>
      </c>
      <c r="V129" s="7">
        <v>8.6</v>
      </c>
      <c r="W129" s="55"/>
      <c r="X129" s="55">
        <v>-99</v>
      </c>
    </row>
    <row r="130" spans="1:24" ht="12.75">
      <c r="A130" s="21">
        <v>3</v>
      </c>
      <c r="B130" s="33">
        <v>85</v>
      </c>
      <c r="C130" s="21">
        <v>2</v>
      </c>
      <c r="D130" s="21"/>
      <c r="E130" s="54">
        <v>21.523352279276704</v>
      </c>
      <c r="F130" s="54">
        <v>6.52197873824765</v>
      </c>
      <c r="G130" s="54">
        <v>1.072</v>
      </c>
      <c r="H130" s="21">
        <v>45</v>
      </c>
      <c r="I130" s="21"/>
      <c r="J130" s="21">
        <v>9.6</v>
      </c>
      <c r="K130" s="21">
        <v>53</v>
      </c>
      <c r="L130" s="21">
        <v>8.3</v>
      </c>
      <c r="M130" s="21"/>
      <c r="N130" s="52" t="s">
        <v>15</v>
      </c>
      <c r="O130" s="21">
        <v>5.8</v>
      </c>
      <c r="P130" s="21">
        <v>1</v>
      </c>
      <c r="Q130" s="21"/>
      <c r="R130" s="21"/>
      <c r="S130" s="21">
        <v>11</v>
      </c>
      <c r="T130" s="21"/>
      <c r="U130" s="21">
        <f>O130-Q130+R130</f>
        <v>5.8</v>
      </c>
      <c r="V130" s="7">
        <v>1</v>
      </c>
      <c r="W130" s="55"/>
      <c r="X130" s="55">
        <v>-99</v>
      </c>
    </row>
    <row r="131" spans="1:24" ht="12.75">
      <c r="A131" s="21">
        <v>3</v>
      </c>
      <c r="B131" s="33">
        <v>90</v>
      </c>
      <c r="C131" s="21">
        <v>1</v>
      </c>
      <c r="D131" s="21"/>
      <c r="E131" s="54">
        <v>28.208110901959298</v>
      </c>
      <c r="F131" s="54">
        <v>6.761804000617374</v>
      </c>
      <c r="G131" s="54">
        <v>0.585</v>
      </c>
      <c r="H131" s="21">
        <v>161</v>
      </c>
      <c r="I131" s="21"/>
      <c r="J131" s="21">
        <v>13</v>
      </c>
      <c r="K131" s="21">
        <v>189</v>
      </c>
      <c r="L131" s="21">
        <v>17.3</v>
      </c>
      <c r="M131" s="21"/>
      <c r="N131" s="52" t="s">
        <v>15</v>
      </c>
      <c r="O131" s="21">
        <v>15.4</v>
      </c>
      <c r="P131" s="21">
        <v>8.6</v>
      </c>
      <c r="Q131" s="21"/>
      <c r="R131" s="21"/>
      <c r="S131" s="21">
        <v>11</v>
      </c>
      <c r="T131" s="21"/>
      <c r="U131" s="21">
        <f>O131-Q131+R131</f>
        <v>15.4</v>
      </c>
      <c r="V131" s="7">
        <v>8.6</v>
      </c>
      <c r="W131" s="55"/>
      <c r="X131" s="55">
        <v>-99</v>
      </c>
    </row>
    <row r="132" spans="1:24" ht="12.75">
      <c r="A132" s="21">
        <v>3</v>
      </c>
      <c r="B132" s="33">
        <v>86</v>
      </c>
      <c r="C132" s="21">
        <v>2</v>
      </c>
      <c r="D132" s="21"/>
      <c r="E132" s="54">
        <v>22.370124595494993</v>
      </c>
      <c r="F132" s="54">
        <v>7.72484391959023</v>
      </c>
      <c r="G132" s="54">
        <v>0.896</v>
      </c>
      <c r="H132" s="21">
        <v>44</v>
      </c>
      <c r="I132" s="21"/>
      <c r="J132" s="21">
        <v>3.25</v>
      </c>
      <c r="K132" s="21">
        <v>52</v>
      </c>
      <c r="L132" s="21">
        <v>5.7</v>
      </c>
      <c r="M132" s="21"/>
      <c r="N132" s="52" t="s">
        <v>15</v>
      </c>
      <c r="O132" s="21">
        <v>4.3</v>
      </c>
      <c r="P132" s="21">
        <v>1.5</v>
      </c>
      <c r="Q132" s="21"/>
      <c r="R132" s="21"/>
      <c r="S132" s="21">
        <v>11</v>
      </c>
      <c r="T132" s="21" t="s">
        <v>132</v>
      </c>
      <c r="U132" s="21">
        <f>O132-Q132+R132</f>
        <v>4.3</v>
      </c>
      <c r="V132" s="7">
        <v>1.5</v>
      </c>
      <c r="W132" s="55"/>
      <c r="X132" s="55">
        <v>-99</v>
      </c>
    </row>
    <row r="133" spans="1:24" ht="12.75">
      <c r="A133" s="21">
        <v>3</v>
      </c>
      <c r="B133" s="33">
        <v>89</v>
      </c>
      <c r="C133" s="21">
        <v>2</v>
      </c>
      <c r="D133" s="21"/>
      <c r="E133" s="54">
        <v>26.412770243261892</v>
      </c>
      <c r="F133" s="54">
        <v>8.073971642051951</v>
      </c>
      <c r="G133" s="54">
        <v>0.542</v>
      </c>
      <c r="H133" s="21">
        <v>30</v>
      </c>
      <c r="I133" s="21"/>
      <c r="J133" s="21">
        <v>2.6</v>
      </c>
      <c r="K133" s="21">
        <v>46</v>
      </c>
      <c r="L133" s="21">
        <v>5</v>
      </c>
      <c r="M133" s="21"/>
      <c r="N133" s="52" t="s">
        <v>15</v>
      </c>
      <c r="O133" s="21">
        <v>4.7</v>
      </c>
      <c r="P133" s="21">
        <v>0.7</v>
      </c>
      <c r="Q133" s="21"/>
      <c r="R133" s="21"/>
      <c r="S133" s="21">
        <v>11</v>
      </c>
      <c r="T133" s="21"/>
      <c r="U133" s="21">
        <f>O133-Q133+R133</f>
        <v>4.7</v>
      </c>
      <c r="V133" s="7">
        <v>0.7</v>
      </c>
      <c r="W133" s="55"/>
      <c r="X133" s="55">
        <v>-99</v>
      </c>
    </row>
    <row r="134" spans="1:24" ht="12.75">
      <c r="A134" s="21">
        <v>3</v>
      </c>
      <c r="B134" s="33">
        <v>88</v>
      </c>
      <c r="C134" s="21">
        <v>1</v>
      </c>
      <c r="D134" s="21"/>
      <c r="E134" s="54">
        <v>24.372254680641383</v>
      </c>
      <c r="F134" s="54">
        <v>8.577888538676294</v>
      </c>
      <c r="G134" s="54">
        <v>0.816</v>
      </c>
      <c r="H134" s="21">
        <v>129</v>
      </c>
      <c r="I134" s="21"/>
      <c r="J134" s="21">
        <v>12.5</v>
      </c>
      <c r="K134" s="21">
        <v>134</v>
      </c>
      <c r="L134" s="21">
        <v>15.1</v>
      </c>
      <c r="M134" s="21"/>
      <c r="N134" s="52" t="s">
        <v>15</v>
      </c>
      <c r="O134" s="21">
        <v>14</v>
      </c>
      <c r="P134" s="21">
        <v>8.8</v>
      </c>
      <c r="Q134" s="21"/>
      <c r="R134" s="21"/>
      <c r="S134" s="21">
        <v>11</v>
      </c>
      <c r="T134" s="21"/>
      <c r="U134" s="21">
        <f>O134-Q134+R134</f>
        <v>14</v>
      </c>
      <c r="V134" s="7">
        <v>8.8</v>
      </c>
      <c r="W134" s="55"/>
      <c r="X134" s="55">
        <v>-99</v>
      </c>
    </row>
    <row r="135" spans="1:24" ht="12.75">
      <c r="A135" s="21">
        <v>3</v>
      </c>
      <c r="B135" s="33">
        <v>80</v>
      </c>
      <c r="C135" s="21">
        <v>1</v>
      </c>
      <c r="D135" s="21"/>
      <c r="E135" s="54">
        <v>21.896532081787786</v>
      </c>
      <c r="F135" s="54">
        <v>9.284361194570053</v>
      </c>
      <c r="G135" s="54">
        <v>1.083</v>
      </c>
      <c r="H135" s="21">
        <v>219</v>
      </c>
      <c r="I135" s="21"/>
      <c r="J135" s="21">
        <v>15.5</v>
      </c>
      <c r="K135" s="21">
        <v>238</v>
      </c>
      <c r="L135" s="21">
        <v>15.6</v>
      </c>
      <c r="M135" s="21"/>
      <c r="N135" s="52" t="s">
        <v>15</v>
      </c>
      <c r="O135" s="21">
        <v>17.8</v>
      </c>
      <c r="P135" s="21">
        <v>9.2</v>
      </c>
      <c r="Q135" s="21"/>
      <c r="R135" s="21"/>
      <c r="S135" s="21">
        <v>11</v>
      </c>
      <c r="T135" s="21"/>
      <c r="U135" s="21">
        <f>O135-Q135+R135</f>
        <v>17.8</v>
      </c>
      <c r="V135" s="7">
        <v>9.2</v>
      </c>
      <c r="W135" s="55"/>
      <c r="X135" s="55">
        <v>-99</v>
      </c>
    </row>
    <row r="136" spans="1:24" ht="12.75">
      <c r="A136" s="21">
        <v>3</v>
      </c>
      <c r="B136" s="33">
        <v>132</v>
      </c>
      <c r="C136" s="21">
        <v>1</v>
      </c>
      <c r="D136" s="21"/>
      <c r="E136" s="54">
        <v>28.531496832800652</v>
      </c>
      <c r="F136" s="54">
        <v>11.281136533163954</v>
      </c>
      <c r="G136" s="54">
        <v>0.756</v>
      </c>
      <c r="H136" s="21">
        <v>172</v>
      </c>
      <c r="I136" s="21"/>
      <c r="J136" s="21">
        <v>16.5</v>
      </c>
      <c r="K136" s="21">
        <v>195</v>
      </c>
      <c r="L136" s="21">
        <v>17.3</v>
      </c>
      <c r="M136" s="21"/>
      <c r="N136" s="52" t="s">
        <v>15</v>
      </c>
      <c r="O136" s="21">
        <v>17.9</v>
      </c>
      <c r="P136" s="21">
        <v>8.6</v>
      </c>
      <c r="Q136" s="21"/>
      <c r="R136" s="21"/>
      <c r="S136" s="21">
        <v>11</v>
      </c>
      <c r="T136" s="21"/>
      <c r="U136" s="21">
        <f>O136-Q136+R136</f>
        <v>17.9</v>
      </c>
      <c r="V136" s="7">
        <v>8.6</v>
      </c>
      <c r="W136" s="55">
        <v>3.7</v>
      </c>
      <c r="X136" s="55">
        <v>3.27</v>
      </c>
    </row>
    <row r="137" spans="1:24" ht="12.75">
      <c r="A137" s="21">
        <v>3</v>
      </c>
      <c r="B137" s="33">
        <v>78</v>
      </c>
      <c r="C137" s="21">
        <v>1</v>
      </c>
      <c r="D137" s="21"/>
      <c r="E137" s="54">
        <v>22.970853437898676</v>
      </c>
      <c r="F137" s="54">
        <v>11.90845944421774</v>
      </c>
      <c r="G137" s="54">
        <v>0.873</v>
      </c>
      <c r="H137" s="21">
        <v>178</v>
      </c>
      <c r="I137" s="21"/>
      <c r="J137" s="21">
        <v>13.75</v>
      </c>
      <c r="K137" s="21">
        <v>209</v>
      </c>
      <c r="L137" s="21">
        <v>17</v>
      </c>
      <c r="M137" s="21"/>
      <c r="N137" s="52" t="s">
        <v>15</v>
      </c>
      <c r="O137" s="21">
        <v>16.8</v>
      </c>
      <c r="P137" s="21">
        <v>9.4</v>
      </c>
      <c r="Q137" s="21"/>
      <c r="R137" s="21"/>
      <c r="S137" s="21">
        <v>11</v>
      </c>
      <c r="T137" s="21"/>
      <c r="U137" s="21">
        <f>O137-Q137+R137</f>
        <v>16.8</v>
      </c>
      <c r="V137" s="7">
        <v>9.4</v>
      </c>
      <c r="W137" s="55"/>
      <c r="X137" s="55">
        <v>-99</v>
      </c>
    </row>
    <row r="138" spans="1:24" ht="12.75">
      <c r="A138" s="21">
        <v>3</v>
      </c>
      <c r="B138" s="33">
        <v>77</v>
      </c>
      <c r="C138" s="21">
        <v>2</v>
      </c>
      <c r="D138" s="21"/>
      <c r="E138" s="54">
        <v>21.793141393498974</v>
      </c>
      <c r="F138" s="54">
        <v>12.605257363614664</v>
      </c>
      <c r="G138" s="54">
        <v>0.905</v>
      </c>
      <c r="H138" s="21">
        <v>31</v>
      </c>
      <c r="I138" s="21"/>
      <c r="J138" s="21">
        <v>2.3</v>
      </c>
      <c r="K138" s="21">
        <v>45</v>
      </c>
      <c r="L138" s="21">
        <v>5</v>
      </c>
      <c r="M138" s="21"/>
      <c r="N138" s="52" t="s">
        <v>15</v>
      </c>
      <c r="O138" s="21">
        <v>4</v>
      </c>
      <c r="P138" s="21">
        <v>0.7</v>
      </c>
      <c r="Q138" s="21"/>
      <c r="R138" s="21"/>
      <c r="S138" s="21">
        <v>11</v>
      </c>
      <c r="T138" s="21" t="s">
        <v>30</v>
      </c>
      <c r="U138" s="21">
        <f>O138-Q138+R138</f>
        <v>4</v>
      </c>
      <c r="V138" s="7">
        <v>0.7</v>
      </c>
      <c r="W138" s="55"/>
      <c r="X138" s="55">
        <v>-99</v>
      </c>
    </row>
    <row r="139" spans="1:24" ht="12.75">
      <c r="A139" s="21">
        <v>3</v>
      </c>
      <c r="B139" s="33">
        <v>136</v>
      </c>
      <c r="C139" s="21">
        <v>1</v>
      </c>
      <c r="D139" s="21"/>
      <c r="E139" s="54">
        <v>25.747305175217008</v>
      </c>
      <c r="F139" s="54">
        <v>13.42629499207594</v>
      </c>
      <c r="G139" s="54">
        <v>0.761</v>
      </c>
      <c r="H139" s="21">
        <v>167</v>
      </c>
      <c r="I139" s="21"/>
      <c r="J139" s="21">
        <v>14</v>
      </c>
      <c r="K139" s="21">
        <v>190</v>
      </c>
      <c r="L139" s="21">
        <v>19</v>
      </c>
      <c r="M139" s="21"/>
      <c r="N139" s="52" t="s">
        <v>15</v>
      </c>
      <c r="O139" s="21">
        <v>17</v>
      </c>
      <c r="P139" s="21">
        <v>8.7</v>
      </c>
      <c r="Q139" s="21"/>
      <c r="R139" s="21"/>
      <c r="S139" s="21">
        <v>11</v>
      </c>
      <c r="T139" s="21"/>
      <c r="U139" s="21">
        <f>O139-Q139+R139</f>
        <v>17</v>
      </c>
      <c r="V139" s="7">
        <v>8.7</v>
      </c>
      <c r="W139" s="55"/>
      <c r="X139" s="55">
        <v>-99</v>
      </c>
    </row>
    <row r="140" spans="1:24" ht="12.75">
      <c r="A140" s="21">
        <v>3</v>
      </c>
      <c r="B140" s="33">
        <v>135</v>
      </c>
      <c r="C140" s="21">
        <v>2</v>
      </c>
      <c r="D140" s="21"/>
      <c r="E140" s="54">
        <v>26.282986343898195</v>
      </c>
      <c r="F140" s="54">
        <v>13.738842085360071</v>
      </c>
      <c r="G140" s="54">
        <v>0.706</v>
      </c>
      <c r="H140" s="21">
        <v>33</v>
      </c>
      <c r="I140" s="21"/>
      <c r="J140" s="21">
        <v>3.1</v>
      </c>
      <c r="K140" s="21">
        <v>60</v>
      </c>
      <c r="L140" s="21">
        <v>5.7</v>
      </c>
      <c r="M140" s="21"/>
      <c r="N140" s="52" t="s">
        <v>15</v>
      </c>
      <c r="O140" s="21">
        <v>4.8</v>
      </c>
      <c r="P140" s="21">
        <v>0.7</v>
      </c>
      <c r="Q140" s="21"/>
      <c r="R140" s="21"/>
      <c r="S140" s="21">
        <v>11</v>
      </c>
      <c r="T140" s="21" t="s">
        <v>31</v>
      </c>
      <c r="U140" s="21">
        <f>O140-Q140+R140</f>
        <v>4.8</v>
      </c>
      <c r="V140" s="7">
        <v>0.7</v>
      </c>
      <c r="W140" s="55"/>
      <c r="X140" s="55">
        <v>-99</v>
      </c>
    </row>
    <row r="141" spans="1:24" ht="12.75">
      <c r="A141" s="21">
        <v>3</v>
      </c>
      <c r="B141" s="33">
        <v>76</v>
      </c>
      <c r="C141" s="21">
        <v>1</v>
      </c>
      <c r="D141" s="21"/>
      <c r="E141" s="54">
        <v>21.398129207688264</v>
      </c>
      <c r="F141" s="54">
        <v>14.575855083358864</v>
      </c>
      <c r="G141" s="54">
        <v>0.89</v>
      </c>
      <c r="H141" s="21">
        <v>151</v>
      </c>
      <c r="I141" s="21"/>
      <c r="J141" s="21">
        <v>12.5</v>
      </c>
      <c r="K141" s="21">
        <v>168</v>
      </c>
      <c r="L141" s="21">
        <v>15.3</v>
      </c>
      <c r="M141" s="21"/>
      <c r="N141" s="52" t="s">
        <v>15</v>
      </c>
      <c r="O141" s="21">
        <v>14.7</v>
      </c>
      <c r="P141" s="21">
        <v>7.5</v>
      </c>
      <c r="Q141" s="21"/>
      <c r="R141" s="21"/>
      <c r="S141" s="21">
        <v>11</v>
      </c>
      <c r="T141" s="21"/>
      <c r="U141" s="21">
        <f>O141-Q141+R141</f>
        <v>14.7</v>
      </c>
      <c r="V141" s="7">
        <v>7.5</v>
      </c>
      <c r="W141" s="55"/>
      <c r="X141" s="55">
        <v>-99</v>
      </c>
    </row>
    <row r="142" spans="1:24" ht="12.75">
      <c r="A142" s="21">
        <v>3</v>
      </c>
      <c r="B142" s="33">
        <v>133</v>
      </c>
      <c r="C142" s="21">
        <v>1</v>
      </c>
      <c r="D142" s="21"/>
      <c r="E142" s="54">
        <v>28.96714612321955</v>
      </c>
      <c r="F142" s="54">
        <v>15.54258355216554</v>
      </c>
      <c r="G142" s="54">
        <v>0.756</v>
      </c>
      <c r="H142" s="21">
        <v>206</v>
      </c>
      <c r="I142" s="21"/>
      <c r="J142" s="21">
        <v>15.2</v>
      </c>
      <c r="K142" s="21">
        <v>220</v>
      </c>
      <c r="L142" s="21">
        <v>17.8</v>
      </c>
      <c r="M142" s="21"/>
      <c r="N142" s="52" t="s">
        <v>15</v>
      </c>
      <c r="O142" s="21">
        <v>16.7</v>
      </c>
      <c r="P142" s="21">
        <v>6.7</v>
      </c>
      <c r="Q142" s="21"/>
      <c r="R142" s="21"/>
      <c r="S142" s="21">
        <v>11</v>
      </c>
      <c r="T142" s="21"/>
      <c r="U142" s="21">
        <f>O142-Q142+R142</f>
        <v>16.7</v>
      </c>
      <c r="V142" s="7">
        <v>6.7</v>
      </c>
      <c r="W142" s="55"/>
      <c r="X142" s="55">
        <v>-99</v>
      </c>
    </row>
    <row r="143" spans="1:24" ht="12.75">
      <c r="A143" s="21">
        <v>3</v>
      </c>
      <c r="B143" s="33">
        <v>74</v>
      </c>
      <c r="C143" s="21">
        <v>1</v>
      </c>
      <c r="D143" s="21"/>
      <c r="E143" s="54">
        <v>22.841710146076196</v>
      </c>
      <c r="F143" s="54">
        <v>17.925330725056085</v>
      </c>
      <c r="G143" s="54">
        <v>0.708</v>
      </c>
      <c r="H143" s="21">
        <v>219</v>
      </c>
      <c r="I143" s="21"/>
      <c r="J143" s="21">
        <v>13</v>
      </c>
      <c r="K143" s="21">
        <v>236</v>
      </c>
      <c r="L143" s="21">
        <v>17</v>
      </c>
      <c r="M143" s="21"/>
      <c r="N143" s="52" t="s">
        <v>15</v>
      </c>
      <c r="O143" s="21">
        <v>17.2</v>
      </c>
      <c r="P143" s="21">
        <v>6.7</v>
      </c>
      <c r="Q143" s="21"/>
      <c r="R143" s="21"/>
      <c r="S143" s="21">
        <v>11</v>
      </c>
      <c r="T143" s="21"/>
      <c r="U143" s="21">
        <f>O143-Q143+R143</f>
        <v>17.2</v>
      </c>
      <c r="V143" s="7">
        <v>6.7</v>
      </c>
      <c r="W143" s="55"/>
      <c r="X143" s="55">
        <v>-99</v>
      </c>
    </row>
    <row r="144" spans="1:24" ht="12.75">
      <c r="A144" s="21">
        <v>3</v>
      </c>
      <c r="B144" s="33">
        <v>137</v>
      </c>
      <c r="C144" s="21">
        <v>3</v>
      </c>
      <c r="D144" s="21"/>
      <c r="E144" s="54">
        <v>26.406515759611256</v>
      </c>
      <c r="F144" s="54">
        <v>19.09697100163799</v>
      </c>
      <c r="G144" s="54">
        <v>0.628</v>
      </c>
      <c r="H144" s="21">
        <v>45</v>
      </c>
      <c r="I144" s="21"/>
      <c r="J144" s="21">
        <v>5.6</v>
      </c>
      <c r="K144" s="21">
        <v>55</v>
      </c>
      <c r="L144" s="21">
        <v>8.2</v>
      </c>
      <c r="M144" s="21"/>
      <c r="N144" s="52" t="s">
        <v>15</v>
      </c>
      <c r="O144" s="21">
        <v>7.5</v>
      </c>
      <c r="P144" s="21">
        <v>2.9</v>
      </c>
      <c r="Q144" s="21"/>
      <c r="R144" s="21"/>
      <c r="S144" s="21">
        <v>11</v>
      </c>
      <c r="T144" s="21"/>
      <c r="U144" s="21">
        <f>O144-Q144+R144</f>
        <v>7.5</v>
      </c>
      <c r="V144" s="7">
        <v>2.9</v>
      </c>
      <c r="W144" s="55"/>
      <c r="X144" s="55">
        <v>-99</v>
      </c>
    </row>
    <row r="145" spans="1:24" ht="12.75">
      <c r="A145" s="21">
        <v>3</v>
      </c>
      <c r="B145" s="33">
        <v>73</v>
      </c>
      <c r="C145" s="21">
        <v>1</v>
      </c>
      <c r="D145" s="21"/>
      <c r="E145" s="54">
        <v>20.77637064910814</v>
      </c>
      <c r="F145" s="54">
        <v>19.23622269705978</v>
      </c>
      <c r="G145" s="54">
        <v>0.726</v>
      </c>
      <c r="H145" s="21">
        <v>180</v>
      </c>
      <c r="I145" s="21">
        <v>14</v>
      </c>
      <c r="J145" s="21">
        <v>13</v>
      </c>
      <c r="K145" s="21">
        <v>200</v>
      </c>
      <c r="L145" s="21">
        <v>18.3</v>
      </c>
      <c r="M145" s="21"/>
      <c r="N145" s="52" t="s">
        <v>15</v>
      </c>
      <c r="O145" s="21">
        <v>16.3</v>
      </c>
      <c r="P145" s="21">
        <v>9.3</v>
      </c>
      <c r="Q145" s="21"/>
      <c r="R145" s="21"/>
      <c r="S145" s="21">
        <v>11</v>
      </c>
      <c r="T145" s="21" t="s">
        <v>57</v>
      </c>
      <c r="U145" s="21">
        <f>O145-Q145+R145</f>
        <v>16.3</v>
      </c>
      <c r="V145" s="7">
        <v>9.3</v>
      </c>
      <c r="W145" s="55">
        <v>3.48</v>
      </c>
      <c r="X145" s="55">
        <v>3.4</v>
      </c>
    </row>
    <row r="146" spans="1:24" ht="12.75">
      <c r="A146" s="21">
        <v>3</v>
      </c>
      <c r="B146" s="33">
        <v>138</v>
      </c>
      <c r="C146" s="21">
        <v>3</v>
      </c>
      <c r="D146" s="21"/>
      <c r="E146" s="54">
        <v>28.803800830848612</v>
      </c>
      <c r="F146" s="54">
        <v>19.79841899487949</v>
      </c>
      <c r="G146" s="54">
        <v>0.657</v>
      </c>
      <c r="H146" s="21">
        <v>28</v>
      </c>
      <c r="I146" s="21"/>
      <c r="J146" s="21">
        <v>5.75</v>
      </c>
      <c r="K146" s="21">
        <v>42</v>
      </c>
      <c r="L146" s="21">
        <v>7.8</v>
      </c>
      <c r="M146" s="21"/>
      <c r="N146" s="52" t="s">
        <v>15</v>
      </c>
      <c r="O146" s="21">
        <v>6.8</v>
      </c>
      <c r="P146" s="21">
        <v>2.3</v>
      </c>
      <c r="Q146" s="21"/>
      <c r="R146" s="21"/>
      <c r="S146" s="21">
        <v>11</v>
      </c>
      <c r="T146" s="21"/>
      <c r="U146" s="21">
        <f>O146-Q146+R146</f>
        <v>6.8</v>
      </c>
      <c r="V146" s="7">
        <v>2.3</v>
      </c>
      <c r="W146" s="55"/>
      <c r="X146" s="55">
        <v>-99</v>
      </c>
    </row>
    <row r="147" spans="1:24" ht="12.75">
      <c r="A147" s="21">
        <v>3</v>
      </c>
      <c r="B147" s="33">
        <v>160</v>
      </c>
      <c r="C147" s="21">
        <v>1</v>
      </c>
      <c r="D147" s="21"/>
      <c r="E147" s="54">
        <v>23.62094691296184</v>
      </c>
      <c r="F147" s="54">
        <v>20.632127736494812</v>
      </c>
      <c r="G147" s="54">
        <v>0.671</v>
      </c>
      <c r="H147" s="21">
        <v>178</v>
      </c>
      <c r="I147" s="21"/>
      <c r="J147" s="21">
        <v>13.75</v>
      </c>
      <c r="K147" s="21">
        <v>191</v>
      </c>
      <c r="L147" s="21">
        <v>17.5</v>
      </c>
      <c r="M147" s="21"/>
      <c r="N147" s="52" t="s">
        <v>15</v>
      </c>
      <c r="O147" s="21">
        <v>16.2</v>
      </c>
      <c r="P147" s="21">
        <v>10.5</v>
      </c>
      <c r="Q147" s="21"/>
      <c r="R147" s="21"/>
      <c r="S147" s="21">
        <v>11</v>
      </c>
      <c r="T147" s="21"/>
      <c r="U147" s="21">
        <f>O147-Q147+R147</f>
        <v>16.2</v>
      </c>
      <c r="V147" s="7">
        <v>10.5</v>
      </c>
      <c r="W147" s="55"/>
      <c r="X147" s="55">
        <v>-99</v>
      </c>
    </row>
    <row r="148" spans="1:24" ht="12.75">
      <c r="A148" s="21">
        <v>3</v>
      </c>
      <c r="B148" s="33">
        <v>159</v>
      </c>
      <c r="C148" s="21">
        <v>1</v>
      </c>
      <c r="D148" s="21"/>
      <c r="E148" s="54">
        <v>25.35869688312398</v>
      </c>
      <c r="F148" s="54">
        <v>20.8779021070087</v>
      </c>
      <c r="G148" s="54">
        <v>0.63</v>
      </c>
      <c r="H148" s="21">
        <v>132</v>
      </c>
      <c r="I148" s="21"/>
      <c r="J148" s="21">
        <v>12.2</v>
      </c>
      <c r="K148" s="21">
        <v>146</v>
      </c>
      <c r="L148" s="21">
        <v>13.9</v>
      </c>
      <c r="M148" s="21"/>
      <c r="N148" s="52" t="s">
        <v>15</v>
      </c>
      <c r="O148" s="21">
        <v>14.8</v>
      </c>
      <c r="P148" s="21">
        <v>9.4</v>
      </c>
      <c r="Q148" s="21"/>
      <c r="R148" s="21"/>
      <c r="S148" s="21">
        <v>11</v>
      </c>
      <c r="T148" s="21"/>
      <c r="U148" s="21">
        <f>O148-Q148+R148</f>
        <v>14.8</v>
      </c>
      <c r="V148" s="7">
        <v>9.4</v>
      </c>
      <c r="W148" s="55"/>
      <c r="X148" s="55">
        <v>-99</v>
      </c>
    </row>
    <row r="149" spans="1:24" ht="12.75">
      <c r="A149" s="21">
        <v>3</v>
      </c>
      <c r="B149" s="33">
        <v>155</v>
      </c>
      <c r="C149" s="21">
        <v>2</v>
      </c>
      <c r="D149" s="21"/>
      <c r="E149" s="54">
        <v>28.84412943224775</v>
      </c>
      <c r="F149" s="54">
        <v>21.435461023634158</v>
      </c>
      <c r="G149" s="54">
        <v>0.875</v>
      </c>
      <c r="H149" s="21">
        <v>103</v>
      </c>
      <c r="I149" s="21"/>
      <c r="J149" s="21">
        <v>9.8</v>
      </c>
      <c r="K149" s="21">
        <v>117</v>
      </c>
      <c r="L149" s="21">
        <v>12.6</v>
      </c>
      <c r="M149" s="21"/>
      <c r="N149" s="52" t="s">
        <v>15</v>
      </c>
      <c r="O149" s="21">
        <v>11</v>
      </c>
      <c r="P149" s="21">
        <v>3.3</v>
      </c>
      <c r="Q149" s="21"/>
      <c r="R149" s="21"/>
      <c r="S149" s="21">
        <v>11</v>
      </c>
      <c r="T149" s="21"/>
      <c r="U149" s="21">
        <f>O149-Q149+R149</f>
        <v>11</v>
      </c>
      <c r="V149" s="7">
        <v>3.3</v>
      </c>
      <c r="W149" s="55"/>
      <c r="X149" s="55">
        <v>-99</v>
      </c>
    </row>
    <row r="150" spans="1:24" ht="12.75">
      <c r="A150" s="21">
        <v>3</v>
      </c>
      <c r="B150" s="33">
        <v>161</v>
      </c>
      <c r="C150" s="21">
        <v>1</v>
      </c>
      <c r="D150" s="21"/>
      <c r="E150" s="54">
        <v>22.704035057210827</v>
      </c>
      <c r="F150" s="54">
        <v>22.50419254541122</v>
      </c>
      <c r="G150" s="54">
        <v>0.964</v>
      </c>
      <c r="H150" s="21">
        <v>156</v>
      </c>
      <c r="I150" s="21">
        <v>12</v>
      </c>
      <c r="J150" s="21">
        <v>13.2</v>
      </c>
      <c r="K150" s="21">
        <v>167</v>
      </c>
      <c r="L150" s="21">
        <v>16.8</v>
      </c>
      <c r="M150" s="21"/>
      <c r="N150" s="52" t="s">
        <v>15</v>
      </c>
      <c r="O150" s="21">
        <v>15.3</v>
      </c>
      <c r="P150" s="21">
        <v>8</v>
      </c>
      <c r="Q150" s="21"/>
      <c r="R150" s="21"/>
      <c r="S150" s="21">
        <v>11</v>
      </c>
      <c r="T150" s="21"/>
      <c r="U150" s="21">
        <f>O150-Q150+R150</f>
        <v>15.3</v>
      </c>
      <c r="V150" s="7">
        <v>8</v>
      </c>
      <c r="W150" s="55"/>
      <c r="X150" s="55">
        <v>-99</v>
      </c>
    </row>
    <row r="151" spans="1:24" ht="12.75">
      <c r="A151" s="21">
        <v>3</v>
      </c>
      <c r="B151" s="33">
        <v>164</v>
      </c>
      <c r="C151" s="21">
        <v>2</v>
      </c>
      <c r="D151" s="21"/>
      <c r="E151" s="54">
        <v>20.085757688814407</v>
      </c>
      <c r="F151" s="54">
        <v>22.774519425582465</v>
      </c>
      <c r="G151" s="54">
        <v>0.557</v>
      </c>
      <c r="H151" s="21">
        <v>94</v>
      </c>
      <c r="I151" s="21"/>
      <c r="J151" s="21">
        <v>8</v>
      </c>
      <c r="K151" s="21">
        <v>117</v>
      </c>
      <c r="L151" s="21">
        <v>13.1</v>
      </c>
      <c r="M151" s="21"/>
      <c r="N151" s="52" t="s">
        <v>15</v>
      </c>
      <c r="O151" s="21">
        <v>10.3</v>
      </c>
      <c r="P151" s="21">
        <v>1</v>
      </c>
      <c r="Q151" s="21"/>
      <c r="R151" s="21"/>
      <c r="S151" s="21">
        <v>11</v>
      </c>
      <c r="T151" s="21" t="s">
        <v>34</v>
      </c>
      <c r="U151" s="21">
        <f>O151-Q151+R151</f>
        <v>10.3</v>
      </c>
      <c r="V151" s="7">
        <v>1</v>
      </c>
      <c r="W151" s="55"/>
      <c r="X151" s="55">
        <v>-99</v>
      </c>
    </row>
    <row r="152" spans="1:24" ht="12.75">
      <c r="A152" s="21">
        <v>3</v>
      </c>
      <c r="B152" s="33">
        <v>157</v>
      </c>
      <c r="C152" s="21">
        <v>2</v>
      </c>
      <c r="D152" s="21"/>
      <c r="E152" s="54">
        <v>26.768686239162445</v>
      </c>
      <c r="F152" s="54">
        <v>23.827343243200136</v>
      </c>
      <c r="G152" s="54">
        <v>0.689</v>
      </c>
      <c r="H152" s="21">
        <v>25</v>
      </c>
      <c r="I152" s="21"/>
      <c r="J152" s="21">
        <v>2.2</v>
      </c>
      <c r="K152" s="21">
        <v>36</v>
      </c>
      <c r="L152" s="21">
        <v>5.1</v>
      </c>
      <c r="M152" s="21"/>
      <c r="N152" s="52" t="s">
        <v>15</v>
      </c>
      <c r="O152" s="21">
        <v>3.1</v>
      </c>
      <c r="P152" s="21">
        <v>0.8</v>
      </c>
      <c r="Q152" s="21"/>
      <c r="R152" s="21"/>
      <c r="S152" s="21">
        <v>11</v>
      </c>
      <c r="T152" s="21"/>
      <c r="U152" s="21">
        <f>O152-Q152+R152</f>
        <v>3.1</v>
      </c>
      <c r="V152" s="7">
        <v>0.8</v>
      </c>
      <c r="W152" s="55"/>
      <c r="X152" s="55">
        <v>-99</v>
      </c>
    </row>
    <row r="153" spans="1:24" ht="12.75">
      <c r="A153" s="21">
        <v>3</v>
      </c>
      <c r="B153" s="33">
        <v>158</v>
      </c>
      <c r="C153" s="21">
        <v>3</v>
      </c>
      <c r="D153" s="21"/>
      <c r="E153" s="54">
        <v>26.870295143065903</v>
      </c>
      <c r="F153" s="54">
        <v>24.210447185554603</v>
      </c>
      <c r="G153" s="54">
        <v>0.861</v>
      </c>
      <c r="H153" s="21">
        <v>35</v>
      </c>
      <c r="I153" s="21"/>
      <c r="J153" s="21">
        <v>5.25</v>
      </c>
      <c r="K153" s="21">
        <v>40</v>
      </c>
      <c r="L153" s="21">
        <v>8</v>
      </c>
      <c r="M153" s="21"/>
      <c r="N153" s="21" t="s">
        <v>15</v>
      </c>
      <c r="O153" s="21">
        <v>6.3</v>
      </c>
      <c r="P153" s="21">
        <v>3.9</v>
      </c>
      <c r="Q153" s="21"/>
      <c r="R153" s="21"/>
      <c r="S153" s="21">
        <v>11</v>
      </c>
      <c r="T153" s="21"/>
      <c r="U153" s="21">
        <f>O153-Q153+R153</f>
        <v>6.3</v>
      </c>
      <c r="V153" s="7">
        <v>3.9</v>
      </c>
      <c r="W153" s="55"/>
      <c r="X153" s="55">
        <v>-99</v>
      </c>
    </row>
    <row r="154" spans="1:24" ht="12.75">
      <c r="A154" s="21">
        <v>3</v>
      </c>
      <c r="B154" s="33">
        <v>163</v>
      </c>
      <c r="C154" s="21">
        <v>2</v>
      </c>
      <c r="D154" s="21"/>
      <c r="E154" s="54">
        <v>22.565475481541547</v>
      </c>
      <c r="F154" s="54">
        <v>25.011052382735667</v>
      </c>
      <c r="G154" s="54">
        <v>0.598</v>
      </c>
      <c r="H154" s="21">
        <v>127</v>
      </c>
      <c r="I154" s="21"/>
      <c r="J154" s="21">
        <v>12.3</v>
      </c>
      <c r="K154" s="21">
        <v>143</v>
      </c>
      <c r="L154" s="21">
        <v>16.9</v>
      </c>
      <c r="M154" s="21"/>
      <c r="N154" s="21" t="s">
        <v>15</v>
      </c>
      <c r="O154" s="21">
        <v>14.3</v>
      </c>
      <c r="P154" s="21">
        <v>2.1</v>
      </c>
      <c r="Q154" s="21"/>
      <c r="R154" s="21"/>
      <c r="S154" s="21">
        <v>11</v>
      </c>
      <c r="T154" s="21"/>
      <c r="U154" s="21">
        <f>O154-Q154+R154</f>
        <v>14.3</v>
      </c>
      <c r="V154" s="7">
        <v>2.1</v>
      </c>
      <c r="W154" s="55"/>
      <c r="X154" s="55">
        <v>-99</v>
      </c>
    </row>
    <row r="155" spans="1:24" ht="12.75">
      <c r="A155" s="21">
        <v>3</v>
      </c>
      <c r="B155" s="33">
        <v>216</v>
      </c>
      <c r="C155" s="21">
        <v>1</v>
      </c>
      <c r="D155" s="21"/>
      <c r="E155" s="54">
        <v>28.349374450819468</v>
      </c>
      <c r="F155" s="54">
        <v>25.112957795672425</v>
      </c>
      <c r="G155" s="54">
        <v>0.83</v>
      </c>
      <c r="H155" s="21">
        <v>148</v>
      </c>
      <c r="I155" s="21"/>
      <c r="J155" s="21">
        <v>12.5</v>
      </c>
      <c r="K155" s="21">
        <v>165</v>
      </c>
      <c r="L155" s="21">
        <v>15.5</v>
      </c>
      <c r="M155" s="21"/>
      <c r="N155" s="21" t="s">
        <v>15</v>
      </c>
      <c r="O155" s="21">
        <v>14.5</v>
      </c>
      <c r="P155" s="21">
        <v>6.9</v>
      </c>
      <c r="Q155" s="21"/>
      <c r="R155" s="21"/>
      <c r="S155" s="21">
        <v>11</v>
      </c>
      <c r="T155" s="21" t="s">
        <v>36</v>
      </c>
      <c r="U155" s="21">
        <f>O155-Q155+R155</f>
        <v>14.5</v>
      </c>
      <c r="V155" s="7">
        <v>6.9</v>
      </c>
      <c r="W155" s="55"/>
      <c r="X155" s="55">
        <v>-99</v>
      </c>
    </row>
    <row r="156" spans="1:24" ht="12.75">
      <c r="A156" s="21">
        <v>3</v>
      </c>
      <c r="B156" s="33">
        <v>215</v>
      </c>
      <c r="C156" s="21">
        <v>2</v>
      </c>
      <c r="D156" s="21"/>
      <c r="E156" s="54">
        <v>27.065822758641282</v>
      </c>
      <c r="F156" s="54">
        <v>25.65264757091976</v>
      </c>
      <c r="G156" s="54">
        <v>0.815</v>
      </c>
      <c r="H156" s="21">
        <v>45</v>
      </c>
      <c r="I156" s="21"/>
      <c r="J156" s="21">
        <v>4.8</v>
      </c>
      <c r="K156" s="21">
        <v>54</v>
      </c>
      <c r="L156" s="21">
        <v>8.8</v>
      </c>
      <c r="M156" s="21"/>
      <c r="N156" s="21" t="s">
        <v>15</v>
      </c>
      <c r="O156" s="21">
        <v>6.7</v>
      </c>
      <c r="P156" s="21">
        <v>1.1</v>
      </c>
      <c r="Q156" s="21"/>
      <c r="R156" s="21"/>
      <c r="S156" s="21">
        <v>11</v>
      </c>
      <c r="T156" s="21"/>
      <c r="U156" s="21">
        <f>O156-Q156+R156</f>
        <v>6.7</v>
      </c>
      <c r="V156" s="7">
        <v>1.1</v>
      </c>
      <c r="W156" s="55"/>
      <c r="X156" s="55">
        <v>-99</v>
      </c>
    </row>
    <row r="157" spans="1:24" ht="12.75">
      <c r="A157" s="21">
        <v>3</v>
      </c>
      <c r="B157" s="33">
        <v>211</v>
      </c>
      <c r="C157" s="21">
        <v>2</v>
      </c>
      <c r="D157" s="21"/>
      <c r="E157" s="54">
        <v>22.613293578859622</v>
      </c>
      <c r="F157" s="54">
        <v>27.14810231887868</v>
      </c>
      <c r="G157" s="54">
        <v>0.658</v>
      </c>
      <c r="H157" s="21">
        <v>122</v>
      </c>
      <c r="I157" s="21"/>
      <c r="J157" s="21">
        <v>11</v>
      </c>
      <c r="K157" s="21">
        <v>141</v>
      </c>
      <c r="L157" s="21">
        <v>17.3</v>
      </c>
      <c r="M157" s="21"/>
      <c r="N157" s="21" t="s">
        <v>15</v>
      </c>
      <c r="O157" s="21">
        <v>13.3</v>
      </c>
      <c r="P157" s="21">
        <v>2.8</v>
      </c>
      <c r="Q157" s="21"/>
      <c r="R157" s="21"/>
      <c r="S157" s="21">
        <v>11</v>
      </c>
      <c r="T157" s="21"/>
      <c r="U157" s="21">
        <f>O157-Q157+R157</f>
        <v>13.3</v>
      </c>
      <c r="V157" s="7">
        <v>2.8</v>
      </c>
      <c r="W157" s="55"/>
      <c r="X157" s="55">
        <v>-99</v>
      </c>
    </row>
    <row r="158" spans="1:24" ht="12.75">
      <c r="A158" s="21">
        <v>3</v>
      </c>
      <c r="B158" s="33">
        <v>210</v>
      </c>
      <c r="C158" s="21">
        <v>3</v>
      </c>
      <c r="D158" s="21"/>
      <c r="E158" s="54">
        <v>21.985299451837633</v>
      </c>
      <c r="F158" s="54">
        <v>28.121461644321187</v>
      </c>
      <c r="G158" s="54">
        <v>0.699</v>
      </c>
      <c r="H158" s="21">
        <v>28</v>
      </c>
      <c r="I158" s="21"/>
      <c r="J158" s="21">
        <v>5.75</v>
      </c>
      <c r="K158" s="21">
        <v>37</v>
      </c>
      <c r="L158" s="21">
        <v>9.2</v>
      </c>
      <c r="M158" s="21"/>
      <c r="N158" s="21" t="s">
        <v>15</v>
      </c>
      <c r="O158" s="21">
        <v>7.2</v>
      </c>
      <c r="P158" s="21">
        <v>4</v>
      </c>
      <c r="Q158" s="21"/>
      <c r="R158" s="21"/>
      <c r="S158" s="21">
        <v>11</v>
      </c>
      <c r="T158" s="21"/>
      <c r="U158" s="21">
        <f>O158-Q158+R158</f>
        <v>7.2</v>
      </c>
      <c r="V158" s="7">
        <v>4</v>
      </c>
      <c r="W158" s="55"/>
      <c r="X158" s="55">
        <v>-99</v>
      </c>
    </row>
    <row r="159" spans="1:24" ht="12.75">
      <c r="A159" s="21">
        <v>3</v>
      </c>
      <c r="B159" s="33">
        <v>213</v>
      </c>
      <c r="C159" s="21">
        <v>2</v>
      </c>
      <c r="D159" s="21"/>
      <c r="E159" s="54">
        <v>26.442202175774568</v>
      </c>
      <c r="F159" s="54">
        <v>28.21901219205702</v>
      </c>
      <c r="G159" s="54">
        <v>0.757</v>
      </c>
      <c r="H159" s="21">
        <v>131</v>
      </c>
      <c r="I159" s="21"/>
      <c r="J159" s="21">
        <v>11.2</v>
      </c>
      <c r="K159" s="21">
        <v>152</v>
      </c>
      <c r="L159" s="21">
        <v>17</v>
      </c>
      <c r="M159" s="21"/>
      <c r="N159" s="21" t="s">
        <v>15</v>
      </c>
      <c r="O159" s="21">
        <v>13.3</v>
      </c>
      <c r="P159" s="21">
        <v>1.4</v>
      </c>
      <c r="Q159" s="21"/>
      <c r="R159" s="21"/>
      <c r="S159" s="21">
        <v>11</v>
      </c>
      <c r="T159" s="21"/>
      <c r="U159" s="21">
        <f>O159-Q159+R159</f>
        <v>13.3</v>
      </c>
      <c r="V159" s="7">
        <v>1.4</v>
      </c>
      <c r="W159" s="55">
        <v>3.49</v>
      </c>
      <c r="X159" s="55">
        <v>3.28</v>
      </c>
    </row>
    <row r="160" spans="1:24" ht="12.75">
      <c r="A160" s="21">
        <v>3</v>
      </c>
      <c r="B160" s="33">
        <v>217</v>
      </c>
      <c r="C160" s="21">
        <v>2</v>
      </c>
      <c r="D160" s="21"/>
      <c r="E160" s="54">
        <v>27.656699651231452</v>
      </c>
      <c r="F160" s="54">
        <v>29.691252961126015</v>
      </c>
      <c r="G160" s="54">
        <v>0.949</v>
      </c>
      <c r="H160" s="21">
        <v>46</v>
      </c>
      <c r="I160" s="21"/>
      <c r="J160" s="21">
        <v>3.8</v>
      </c>
      <c r="K160" s="21">
        <v>60</v>
      </c>
      <c r="L160" s="21">
        <v>6.8</v>
      </c>
      <c r="M160" s="21"/>
      <c r="N160" s="21" t="s">
        <v>15</v>
      </c>
      <c r="O160" s="21">
        <v>5.2</v>
      </c>
      <c r="P160" s="21">
        <v>1.1</v>
      </c>
      <c r="Q160" s="21"/>
      <c r="R160" s="21"/>
      <c r="S160" s="21">
        <v>11</v>
      </c>
      <c r="T160" s="21" t="s">
        <v>34</v>
      </c>
      <c r="U160" s="21">
        <f>O160-Q160+R160</f>
        <v>5.2</v>
      </c>
      <c r="V160" s="7">
        <v>1.1</v>
      </c>
      <c r="W160" s="55"/>
      <c r="X160" s="55">
        <v>-99</v>
      </c>
    </row>
    <row r="161" spans="1:24" ht="12.75">
      <c r="A161" s="21">
        <v>3</v>
      </c>
      <c r="B161" s="33">
        <v>209</v>
      </c>
      <c r="C161" s="21">
        <v>1</v>
      </c>
      <c r="D161" s="21"/>
      <c r="E161" s="54">
        <v>20.600635942974687</v>
      </c>
      <c r="F161" s="54">
        <v>29.75004875197719</v>
      </c>
      <c r="G161" s="54">
        <v>0.953</v>
      </c>
      <c r="H161" s="21">
        <v>141</v>
      </c>
      <c r="I161" s="21">
        <v>11</v>
      </c>
      <c r="J161" s="21">
        <v>12.2</v>
      </c>
      <c r="K161" s="21">
        <v>155</v>
      </c>
      <c r="L161" s="21">
        <v>14.6</v>
      </c>
      <c r="M161" s="21"/>
      <c r="N161" s="21" t="s">
        <v>15</v>
      </c>
      <c r="O161" s="21">
        <v>13.8</v>
      </c>
      <c r="P161" s="21">
        <v>8</v>
      </c>
      <c r="Q161" s="21"/>
      <c r="R161" s="21"/>
      <c r="S161" s="21">
        <v>11</v>
      </c>
      <c r="T161" s="21"/>
      <c r="U161" s="21">
        <f>O161-Q161+R161</f>
        <v>13.8</v>
      </c>
      <c r="V161" s="7">
        <v>8</v>
      </c>
      <c r="W161" s="55"/>
      <c r="X161" s="55">
        <v>-99</v>
      </c>
    </row>
    <row r="162" spans="1:24" ht="12.75">
      <c r="A162" s="21">
        <v>3</v>
      </c>
      <c r="B162" s="33">
        <v>212</v>
      </c>
      <c r="C162" s="21">
        <v>1</v>
      </c>
      <c r="D162" s="21"/>
      <c r="E162" s="54">
        <v>23.330711535681992</v>
      </c>
      <c r="F162" s="54">
        <v>30.65683663130942</v>
      </c>
      <c r="G162" s="54">
        <v>0.971</v>
      </c>
      <c r="H162" s="21">
        <v>269</v>
      </c>
      <c r="I162" s="21"/>
      <c r="J162" s="21">
        <v>16</v>
      </c>
      <c r="K162" s="21">
        <v>288</v>
      </c>
      <c r="L162" s="21">
        <v>19.1</v>
      </c>
      <c r="M162" s="21"/>
      <c r="N162" s="21" t="s">
        <v>15</v>
      </c>
      <c r="O162" s="21">
        <v>17.3</v>
      </c>
      <c r="P162" s="21">
        <v>7.5</v>
      </c>
      <c r="Q162" s="21"/>
      <c r="R162" s="21"/>
      <c r="S162" s="21">
        <v>11</v>
      </c>
      <c r="T162" s="21"/>
      <c r="U162" s="21">
        <f>O162-Q162+R162</f>
        <v>17.3</v>
      </c>
      <c r="V162" s="7">
        <v>7.5</v>
      </c>
      <c r="W162" s="55"/>
      <c r="X162" s="55">
        <v>-99</v>
      </c>
    </row>
    <row r="163" spans="1:24" ht="12.75">
      <c r="A163" s="21">
        <v>3</v>
      </c>
      <c r="B163" s="33">
        <v>231</v>
      </c>
      <c r="C163" s="21">
        <v>1</v>
      </c>
      <c r="D163" s="21"/>
      <c r="E163" s="54">
        <v>28.368928865387655</v>
      </c>
      <c r="F163" s="54">
        <v>31.425981051203085</v>
      </c>
      <c r="G163" s="54">
        <v>0.992</v>
      </c>
      <c r="H163" s="21">
        <v>168</v>
      </c>
      <c r="I163" s="21"/>
      <c r="J163" s="21">
        <v>15.3</v>
      </c>
      <c r="K163" s="21">
        <v>210</v>
      </c>
      <c r="L163" s="21">
        <v>18.5</v>
      </c>
      <c r="M163" s="21"/>
      <c r="N163" s="21" t="s">
        <v>15</v>
      </c>
      <c r="O163" s="21">
        <v>17.7</v>
      </c>
      <c r="P163" s="21">
        <v>8.3</v>
      </c>
      <c r="Q163" s="21"/>
      <c r="R163" s="21"/>
      <c r="S163" s="21">
        <v>11</v>
      </c>
      <c r="T163" s="21"/>
      <c r="U163" s="21">
        <f>O163-Q163+R163</f>
        <v>17.7</v>
      </c>
      <c r="V163" s="7">
        <v>8.3</v>
      </c>
      <c r="W163" s="55"/>
      <c r="X163" s="55">
        <v>-99</v>
      </c>
    </row>
    <row r="164" spans="1:24" ht="12.75">
      <c r="A164" s="21">
        <v>3</v>
      </c>
      <c r="B164" s="33">
        <v>208</v>
      </c>
      <c r="C164" s="21">
        <v>1</v>
      </c>
      <c r="D164" s="21"/>
      <c r="E164" s="54">
        <v>20.912211925732606</v>
      </c>
      <c r="F164" s="54">
        <v>32.12436810854413</v>
      </c>
      <c r="G164" s="54">
        <v>1.125</v>
      </c>
      <c r="H164" s="21">
        <v>158</v>
      </c>
      <c r="I164" s="21"/>
      <c r="J164" s="21">
        <v>14</v>
      </c>
      <c r="K164" s="21">
        <v>182</v>
      </c>
      <c r="L164" s="21">
        <v>17.9</v>
      </c>
      <c r="M164" s="21"/>
      <c r="N164" s="21" t="s">
        <v>15</v>
      </c>
      <c r="O164" s="21">
        <v>16.4</v>
      </c>
      <c r="P164" s="21">
        <v>9.7</v>
      </c>
      <c r="Q164" s="21"/>
      <c r="R164" s="21"/>
      <c r="S164" s="21">
        <v>11</v>
      </c>
      <c r="T164" s="21"/>
      <c r="U164" s="21">
        <f>O164-Q164+R164</f>
        <v>16.4</v>
      </c>
      <c r="V164" s="7">
        <v>9.7</v>
      </c>
      <c r="W164" s="55"/>
      <c r="X164" s="55">
        <v>-99</v>
      </c>
    </row>
    <row r="165" spans="1:24" ht="12.75">
      <c r="A165" s="21">
        <v>3</v>
      </c>
      <c r="B165" s="33">
        <v>232</v>
      </c>
      <c r="C165" s="21">
        <v>2</v>
      </c>
      <c r="D165" s="21"/>
      <c r="E165" s="54">
        <v>29.634173106306285</v>
      </c>
      <c r="F165" s="54">
        <v>33.146273762000355</v>
      </c>
      <c r="G165" s="54">
        <v>1.098</v>
      </c>
      <c r="H165" s="21">
        <v>82</v>
      </c>
      <c r="I165" s="21"/>
      <c r="J165" s="21">
        <v>8</v>
      </c>
      <c r="K165" s="21">
        <v>101</v>
      </c>
      <c r="L165" s="21">
        <v>11.7</v>
      </c>
      <c r="M165" s="21"/>
      <c r="N165" s="21" t="s">
        <v>15</v>
      </c>
      <c r="O165" s="21">
        <v>9.2</v>
      </c>
      <c r="P165" s="21">
        <v>1.2</v>
      </c>
      <c r="Q165" s="21"/>
      <c r="R165" s="21"/>
      <c r="S165" s="21">
        <v>11</v>
      </c>
      <c r="T165" s="21"/>
      <c r="U165" s="21">
        <f>O165-Q165+R165</f>
        <v>9.2</v>
      </c>
      <c r="V165" s="7">
        <v>1.2</v>
      </c>
      <c r="W165" s="55"/>
      <c r="X165" s="55">
        <v>-99</v>
      </c>
    </row>
    <row r="166" spans="1:24" ht="12.75">
      <c r="A166" s="21">
        <v>3</v>
      </c>
      <c r="B166" s="33">
        <v>233</v>
      </c>
      <c r="C166" s="21">
        <v>2</v>
      </c>
      <c r="D166" s="21"/>
      <c r="E166" s="54">
        <v>28.679892248252013</v>
      </c>
      <c r="F166" s="54">
        <v>34.40030009503776</v>
      </c>
      <c r="G166" s="54">
        <v>1.122</v>
      </c>
      <c r="H166" s="21">
        <v>41</v>
      </c>
      <c r="I166" s="21"/>
      <c r="J166" s="21">
        <v>4.7</v>
      </c>
      <c r="K166" s="21">
        <v>52</v>
      </c>
      <c r="L166" s="21">
        <v>7.1</v>
      </c>
      <c r="M166" s="21"/>
      <c r="N166" s="21" t="s">
        <v>15</v>
      </c>
      <c r="O166" s="21">
        <v>5.6</v>
      </c>
      <c r="P166" s="21">
        <v>0.8</v>
      </c>
      <c r="Q166" s="21"/>
      <c r="R166" s="21"/>
      <c r="S166" s="21">
        <v>11</v>
      </c>
      <c r="T166" s="21"/>
      <c r="U166" s="21">
        <f>O166-Q166+R166</f>
        <v>5.6</v>
      </c>
      <c r="V166" s="7">
        <v>0.8</v>
      </c>
      <c r="W166" s="55"/>
      <c r="X166" s="55">
        <v>-99</v>
      </c>
    </row>
    <row r="167" spans="1:24" ht="12.75">
      <c r="A167" s="21">
        <v>3</v>
      </c>
      <c r="B167" s="33">
        <v>207</v>
      </c>
      <c r="C167" s="21">
        <v>1</v>
      </c>
      <c r="D167" s="21"/>
      <c r="E167" s="54">
        <v>20.59053298846743</v>
      </c>
      <c r="F167" s="54">
        <v>34.74804104191824</v>
      </c>
      <c r="G167" s="54">
        <v>1.109</v>
      </c>
      <c r="H167" s="21">
        <v>168</v>
      </c>
      <c r="I167" s="21"/>
      <c r="J167" s="21">
        <v>13.9</v>
      </c>
      <c r="K167" s="21">
        <v>171</v>
      </c>
      <c r="L167" s="21">
        <v>16</v>
      </c>
      <c r="M167" s="21"/>
      <c r="N167" s="21" t="s">
        <v>15</v>
      </c>
      <c r="O167" s="21">
        <v>15.8</v>
      </c>
      <c r="P167" s="21">
        <v>9.4</v>
      </c>
      <c r="Q167" s="21"/>
      <c r="R167" s="21"/>
      <c r="S167" s="21">
        <v>11</v>
      </c>
      <c r="T167" s="21"/>
      <c r="U167" s="21">
        <f>O167-Q167+R167</f>
        <v>15.8</v>
      </c>
      <c r="V167" s="7">
        <v>9.4</v>
      </c>
      <c r="W167" s="55">
        <v>2.79</v>
      </c>
      <c r="X167" s="55">
        <v>2.48</v>
      </c>
    </row>
    <row r="168" spans="1:24" ht="12.75">
      <c r="A168" s="21">
        <v>3</v>
      </c>
      <c r="B168" s="33">
        <v>299</v>
      </c>
      <c r="C168" s="21">
        <v>1</v>
      </c>
      <c r="D168" s="21"/>
      <c r="E168" s="54">
        <v>27.695939587429866</v>
      </c>
      <c r="F168" s="54">
        <v>36.312296476117226</v>
      </c>
      <c r="G168" s="54">
        <v>1.273</v>
      </c>
      <c r="H168" s="21">
        <v>150</v>
      </c>
      <c r="I168" s="21"/>
      <c r="J168" s="21">
        <v>11.8</v>
      </c>
      <c r="K168" s="21">
        <v>168</v>
      </c>
      <c r="L168" s="21">
        <v>17.6</v>
      </c>
      <c r="M168" s="21"/>
      <c r="N168" s="21" t="s">
        <v>15</v>
      </c>
      <c r="O168" s="21">
        <v>16.7</v>
      </c>
      <c r="P168" s="21">
        <v>6.9</v>
      </c>
      <c r="Q168" s="21"/>
      <c r="R168" s="21"/>
      <c r="S168" s="21">
        <v>11</v>
      </c>
      <c r="T168" s="21" t="s">
        <v>38</v>
      </c>
      <c r="U168" s="21">
        <f>O168-Q168+R168</f>
        <v>16.7</v>
      </c>
      <c r="V168" s="7">
        <v>6.9</v>
      </c>
      <c r="W168" s="55"/>
      <c r="X168" s="55">
        <v>-99</v>
      </c>
    </row>
    <row r="169" spans="1:24" ht="12.75">
      <c r="A169" s="21">
        <v>3</v>
      </c>
      <c r="B169" s="33">
        <v>305</v>
      </c>
      <c r="C169" s="21">
        <v>1</v>
      </c>
      <c r="D169" s="21"/>
      <c r="E169" s="54">
        <v>21.0140160018648</v>
      </c>
      <c r="F169" s="54">
        <v>37.21347470303425</v>
      </c>
      <c r="G169" s="54">
        <v>1.417</v>
      </c>
      <c r="H169" s="21">
        <v>169</v>
      </c>
      <c r="I169" s="21"/>
      <c r="J169" s="21">
        <v>13</v>
      </c>
      <c r="K169" s="21">
        <v>183</v>
      </c>
      <c r="L169" s="21">
        <v>18</v>
      </c>
      <c r="M169" s="21"/>
      <c r="N169" s="21" t="s">
        <v>15</v>
      </c>
      <c r="O169" s="21">
        <v>15.2</v>
      </c>
      <c r="P169" s="21">
        <v>9.9</v>
      </c>
      <c r="Q169" s="21"/>
      <c r="R169" s="21"/>
      <c r="S169" s="21">
        <v>11</v>
      </c>
      <c r="T169" s="21" t="s">
        <v>39</v>
      </c>
      <c r="U169" s="21">
        <f>O169-Q169+R169</f>
        <v>15.2</v>
      </c>
      <c r="V169" s="7">
        <v>9.9</v>
      </c>
      <c r="W169" s="55"/>
      <c r="X169" s="55">
        <v>-99</v>
      </c>
    </row>
    <row r="170" spans="1:24" ht="12.75">
      <c r="A170" s="21">
        <v>3</v>
      </c>
      <c r="B170" s="33">
        <v>298</v>
      </c>
      <c r="C170" s="21">
        <v>1</v>
      </c>
      <c r="D170" s="21"/>
      <c r="E170" s="54">
        <v>29.989625385457053</v>
      </c>
      <c r="F170" s="54">
        <v>37.600639000420585</v>
      </c>
      <c r="G170" s="54">
        <v>1.667</v>
      </c>
      <c r="H170" s="21">
        <v>203</v>
      </c>
      <c r="I170" s="21"/>
      <c r="J170" s="21">
        <v>12.5</v>
      </c>
      <c r="K170" s="21">
        <v>220</v>
      </c>
      <c r="L170" s="21">
        <v>15</v>
      </c>
      <c r="M170" s="21"/>
      <c r="N170" s="21" t="s">
        <v>15</v>
      </c>
      <c r="O170" s="21">
        <v>15</v>
      </c>
      <c r="P170" s="21">
        <v>9.2</v>
      </c>
      <c r="Q170" s="21"/>
      <c r="R170" s="21"/>
      <c r="S170" s="21">
        <v>11</v>
      </c>
      <c r="T170" s="21"/>
      <c r="U170" s="21">
        <f>O170-Q170+R170</f>
        <v>15</v>
      </c>
      <c r="V170" s="7">
        <v>9.2</v>
      </c>
      <c r="W170" s="55"/>
      <c r="X170" s="55">
        <v>-99</v>
      </c>
    </row>
    <row r="171" spans="1:24" ht="12.75">
      <c r="A171" s="21">
        <v>3</v>
      </c>
      <c r="B171" s="33">
        <v>307</v>
      </c>
      <c r="C171" s="21">
        <v>1</v>
      </c>
      <c r="D171" s="21"/>
      <c r="E171" s="54">
        <v>20.261295428252907</v>
      </c>
      <c r="F171" s="54">
        <v>39.877707564114786</v>
      </c>
      <c r="G171" s="54">
        <v>1.884</v>
      </c>
      <c r="H171" s="21">
        <v>177</v>
      </c>
      <c r="I171" s="21"/>
      <c r="J171" s="21">
        <v>14.5</v>
      </c>
      <c r="K171" s="21">
        <v>180</v>
      </c>
      <c r="L171" s="21">
        <v>16.5</v>
      </c>
      <c r="M171" s="21"/>
      <c r="N171" s="21" t="s">
        <v>15</v>
      </c>
      <c r="O171" s="21">
        <v>16.8</v>
      </c>
      <c r="P171" s="21">
        <v>9.7</v>
      </c>
      <c r="Q171" s="21"/>
      <c r="R171" s="21"/>
      <c r="S171" s="21">
        <v>11</v>
      </c>
      <c r="T171" s="21"/>
      <c r="U171" s="21">
        <f>O171-Q171+R171</f>
        <v>16.8</v>
      </c>
      <c r="V171" s="7">
        <v>9.7</v>
      </c>
      <c r="W171" s="55"/>
      <c r="X171" s="55">
        <v>-99</v>
      </c>
    </row>
    <row r="172" spans="1:24" ht="12.75">
      <c r="A172" s="21">
        <v>3</v>
      </c>
      <c r="B172" s="33">
        <v>301</v>
      </c>
      <c r="C172" s="21">
        <v>2</v>
      </c>
      <c r="D172" s="21"/>
      <c r="E172" s="54">
        <v>24.693999069733724</v>
      </c>
      <c r="F172" s="54">
        <v>40.170233506216896</v>
      </c>
      <c r="G172" s="54">
        <v>1.632</v>
      </c>
      <c r="H172" s="21">
        <v>42</v>
      </c>
      <c r="I172" s="21"/>
      <c r="J172" s="21">
        <v>3.5</v>
      </c>
      <c r="K172" s="21">
        <v>63</v>
      </c>
      <c r="L172" s="21">
        <v>8</v>
      </c>
      <c r="M172" s="21"/>
      <c r="N172" s="21" t="s">
        <v>15</v>
      </c>
      <c r="O172" s="21">
        <v>6.2</v>
      </c>
      <c r="P172" s="21">
        <v>0.6</v>
      </c>
      <c r="Q172" s="21"/>
      <c r="R172" s="21"/>
      <c r="S172" s="21">
        <v>11</v>
      </c>
      <c r="T172" s="21"/>
      <c r="U172" s="21">
        <f>O172-Q172+R172</f>
        <v>6.2</v>
      </c>
      <c r="V172" s="7">
        <v>0.6</v>
      </c>
      <c r="W172" s="55"/>
      <c r="X172" s="55">
        <v>-99</v>
      </c>
    </row>
    <row r="173" spans="1:24" ht="12.75">
      <c r="A173" s="21">
        <v>3</v>
      </c>
      <c r="B173" s="33">
        <v>302</v>
      </c>
      <c r="C173" s="21">
        <v>2</v>
      </c>
      <c r="D173" s="21"/>
      <c r="E173" s="54">
        <v>24.153692030246166</v>
      </c>
      <c r="F173" s="54">
        <v>40.470682009425325</v>
      </c>
      <c r="G173" s="54">
        <v>1.738</v>
      </c>
      <c r="H173" s="21">
        <v>37</v>
      </c>
      <c r="I173" s="21"/>
      <c r="J173" s="21">
        <v>3.75</v>
      </c>
      <c r="K173" s="21">
        <v>53</v>
      </c>
      <c r="L173" s="21">
        <v>7.2</v>
      </c>
      <c r="M173" s="21"/>
      <c r="N173" s="21" t="s">
        <v>15</v>
      </c>
      <c r="O173" s="21">
        <v>5</v>
      </c>
      <c r="P173" s="21">
        <v>0.8</v>
      </c>
      <c r="Q173" s="21"/>
      <c r="R173" s="21"/>
      <c r="S173" s="21">
        <v>11</v>
      </c>
      <c r="T173" s="21"/>
      <c r="U173" s="21">
        <f>O173-Q173+R173</f>
        <v>5</v>
      </c>
      <c r="V173" s="7">
        <v>0.8</v>
      </c>
      <c r="W173" s="55"/>
      <c r="X173" s="55">
        <v>-99</v>
      </c>
    </row>
    <row r="174" spans="1:24" ht="12.75">
      <c r="A174" s="21">
        <v>3</v>
      </c>
      <c r="B174" s="33">
        <v>303</v>
      </c>
      <c r="C174" s="21">
        <v>1</v>
      </c>
      <c r="D174" s="21"/>
      <c r="E174" s="54">
        <v>23.584577394493103</v>
      </c>
      <c r="F174" s="54">
        <v>41.56210151235335</v>
      </c>
      <c r="G174" s="54">
        <v>1.871</v>
      </c>
      <c r="H174" s="21">
        <v>210</v>
      </c>
      <c r="I174" s="21"/>
      <c r="J174" s="21">
        <v>15.6</v>
      </c>
      <c r="K174" s="21">
        <v>229</v>
      </c>
      <c r="L174" s="21">
        <v>17.8</v>
      </c>
      <c r="M174" s="21"/>
      <c r="N174" s="21" t="s">
        <v>15</v>
      </c>
      <c r="O174" s="21">
        <v>17.7</v>
      </c>
      <c r="P174" s="21">
        <v>7.4</v>
      </c>
      <c r="Q174" s="21"/>
      <c r="R174" s="21"/>
      <c r="S174" s="21">
        <v>11</v>
      </c>
      <c r="T174" s="21"/>
      <c r="U174" s="21">
        <f>O174-Q174+R174</f>
        <v>17.7</v>
      </c>
      <c r="V174" s="7">
        <v>7.4</v>
      </c>
      <c r="W174" s="55">
        <v>4.24</v>
      </c>
      <c r="X174" s="55">
        <v>4.06</v>
      </c>
    </row>
    <row r="175" spans="1:24" ht="12.75">
      <c r="A175" s="21">
        <v>3</v>
      </c>
      <c r="B175" s="33">
        <v>334</v>
      </c>
      <c r="C175" s="21">
        <v>2</v>
      </c>
      <c r="D175" s="21"/>
      <c r="E175" s="54">
        <v>26.43807809966895</v>
      </c>
      <c r="F175" s="54">
        <v>43.032015702216476</v>
      </c>
      <c r="G175" s="54">
        <v>2.099</v>
      </c>
      <c r="H175" s="21">
        <v>31</v>
      </c>
      <c r="I175" s="21"/>
      <c r="J175" s="21">
        <v>3.5</v>
      </c>
      <c r="K175" s="21">
        <v>54</v>
      </c>
      <c r="L175" s="21">
        <v>6.2</v>
      </c>
      <c r="M175" s="21"/>
      <c r="N175" s="21" t="s">
        <v>15</v>
      </c>
      <c r="O175" s="21">
        <v>4.6</v>
      </c>
      <c r="P175" s="21">
        <v>0.8</v>
      </c>
      <c r="Q175" s="21"/>
      <c r="R175" s="21"/>
      <c r="S175" s="21">
        <v>11</v>
      </c>
      <c r="T175" s="21"/>
      <c r="U175" s="21">
        <f>O175-Q175+R175</f>
        <v>4.6</v>
      </c>
      <c r="V175" s="7">
        <v>0.8</v>
      </c>
      <c r="W175" s="55"/>
      <c r="X175" s="55">
        <v>-99</v>
      </c>
    </row>
    <row r="176" spans="1:24" ht="12.75">
      <c r="A176" s="21">
        <v>3</v>
      </c>
      <c r="B176" s="33">
        <v>335</v>
      </c>
      <c r="C176" s="21">
        <v>2</v>
      </c>
      <c r="D176" s="21"/>
      <c r="E176" s="54">
        <v>27.685045218365175</v>
      </c>
      <c r="F176" s="54">
        <v>44.044289383041196</v>
      </c>
      <c r="G176" s="54">
        <v>2.191</v>
      </c>
      <c r="H176" s="21">
        <v>38</v>
      </c>
      <c r="I176" s="21"/>
      <c r="J176" s="21">
        <v>2.9</v>
      </c>
      <c r="K176" s="21">
        <v>52</v>
      </c>
      <c r="L176" s="21">
        <v>4.5</v>
      </c>
      <c r="M176" s="21"/>
      <c r="N176" s="21" t="s">
        <v>15</v>
      </c>
      <c r="O176" s="21">
        <v>3.4</v>
      </c>
      <c r="P176" s="21">
        <v>0.9</v>
      </c>
      <c r="Q176" s="21"/>
      <c r="R176" s="21"/>
      <c r="S176" s="21">
        <v>11</v>
      </c>
      <c r="T176" s="21" t="s">
        <v>40</v>
      </c>
      <c r="U176" s="21">
        <f>O176-Q176+R176</f>
        <v>3.4</v>
      </c>
      <c r="V176" s="7">
        <v>0.9</v>
      </c>
      <c r="W176" s="55"/>
      <c r="X176" s="55">
        <v>-99</v>
      </c>
    </row>
    <row r="177" spans="1:24" ht="12.75">
      <c r="A177" s="21">
        <v>3</v>
      </c>
      <c r="B177" s="33">
        <v>336</v>
      </c>
      <c r="C177" s="21">
        <v>1</v>
      </c>
      <c r="D177" s="21"/>
      <c r="E177" s="54">
        <v>28.188017389196073</v>
      </c>
      <c r="F177" s="54">
        <v>44.07180293187901</v>
      </c>
      <c r="G177" s="54">
        <v>2.65</v>
      </c>
      <c r="H177" s="21">
        <v>231</v>
      </c>
      <c r="I177" s="21"/>
      <c r="J177" s="21">
        <v>15.5</v>
      </c>
      <c r="K177" s="21">
        <v>249</v>
      </c>
      <c r="L177" s="21">
        <v>17.9</v>
      </c>
      <c r="M177" s="21"/>
      <c r="N177" s="21" t="s">
        <v>15</v>
      </c>
      <c r="O177" s="21">
        <v>17.1</v>
      </c>
      <c r="P177" s="21">
        <v>6.6</v>
      </c>
      <c r="Q177" s="21"/>
      <c r="R177" s="21"/>
      <c r="S177" s="21">
        <v>11</v>
      </c>
      <c r="T177" s="21"/>
      <c r="U177" s="21">
        <f>O177-Q177+R177</f>
        <v>17.1</v>
      </c>
      <c r="V177" s="7">
        <v>6.6</v>
      </c>
      <c r="W177" s="55"/>
      <c r="X177" s="55">
        <v>-99</v>
      </c>
    </row>
    <row r="178" spans="1:24" ht="12.75">
      <c r="A178" s="21">
        <v>3</v>
      </c>
      <c r="B178" s="33">
        <v>314</v>
      </c>
      <c r="C178" s="21">
        <v>1</v>
      </c>
      <c r="D178" s="21"/>
      <c r="E178" s="54">
        <v>22.581593533232095</v>
      </c>
      <c r="F178" s="54">
        <v>44.484078989003365</v>
      </c>
      <c r="G178" s="54">
        <v>1.803</v>
      </c>
      <c r="H178" s="21">
        <v>187</v>
      </c>
      <c r="I178" s="21"/>
      <c r="J178" s="21">
        <v>13.5</v>
      </c>
      <c r="K178" s="21">
        <v>196</v>
      </c>
      <c r="L178" s="21">
        <v>16.9</v>
      </c>
      <c r="M178" s="21"/>
      <c r="N178" s="21" t="s">
        <v>15</v>
      </c>
      <c r="O178" s="21">
        <v>16</v>
      </c>
      <c r="P178" s="21">
        <v>8.9</v>
      </c>
      <c r="Q178" s="21"/>
      <c r="R178" s="21"/>
      <c r="S178" s="21">
        <v>11</v>
      </c>
      <c r="T178" s="21"/>
      <c r="U178" s="21">
        <f>O178-Q178+R178</f>
        <v>16</v>
      </c>
      <c r="V178" s="7">
        <v>8.9</v>
      </c>
      <c r="W178" s="55"/>
      <c r="X178" s="55">
        <v>-99</v>
      </c>
    </row>
    <row r="179" spans="1:24" ht="12.75">
      <c r="A179" s="21">
        <v>3</v>
      </c>
      <c r="B179" s="33">
        <v>316</v>
      </c>
      <c r="C179" s="21">
        <v>2</v>
      </c>
      <c r="D179" s="21"/>
      <c r="E179" s="54">
        <v>22.9983262545821</v>
      </c>
      <c r="F179" s="54">
        <v>45.725505120094624</v>
      </c>
      <c r="G179" s="54">
        <v>1.807</v>
      </c>
      <c r="H179" s="21">
        <v>52</v>
      </c>
      <c r="I179" s="21"/>
      <c r="J179" s="21">
        <v>4</v>
      </c>
      <c r="K179" s="21">
        <v>74</v>
      </c>
      <c r="L179" s="21">
        <v>7.2</v>
      </c>
      <c r="M179" s="21"/>
      <c r="N179" s="21" t="s">
        <v>15</v>
      </c>
      <c r="O179" s="21">
        <v>5.5</v>
      </c>
      <c r="P179" s="21">
        <v>1</v>
      </c>
      <c r="Q179" s="21"/>
      <c r="R179" s="21"/>
      <c r="S179" s="21">
        <v>11</v>
      </c>
      <c r="T179" s="21"/>
      <c r="U179" s="21">
        <f>O179-Q179+R179</f>
        <v>5.5</v>
      </c>
      <c r="V179" s="7">
        <v>1</v>
      </c>
      <c r="W179" s="55"/>
      <c r="X179" s="55">
        <v>-99</v>
      </c>
    </row>
    <row r="180" spans="1:24" ht="12.75">
      <c r="A180" s="21">
        <v>3</v>
      </c>
      <c r="B180" s="33">
        <v>317</v>
      </c>
      <c r="C180" s="21">
        <v>1</v>
      </c>
      <c r="D180" s="21"/>
      <c r="E180" s="54">
        <v>22.64680923127287</v>
      </c>
      <c r="F180" s="54">
        <v>47.211146995623125</v>
      </c>
      <c r="G180" s="54">
        <v>1.815</v>
      </c>
      <c r="H180" s="21">
        <v>202</v>
      </c>
      <c r="I180" s="21"/>
      <c r="J180" s="21">
        <v>13.7</v>
      </c>
      <c r="K180" s="21">
        <v>220</v>
      </c>
      <c r="L180" s="21">
        <v>14.4</v>
      </c>
      <c r="M180" s="21"/>
      <c r="N180" s="21" t="s">
        <v>15</v>
      </c>
      <c r="O180" s="21">
        <v>15.1</v>
      </c>
      <c r="P180" s="21">
        <v>8.8</v>
      </c>
      <c r="Q180" s="21"/>
      <c r="R180" s="21"/>
      <c r="S180" s="21">
        <v>11</v>
      </c>
      <c r="T180" s="21"/>
      <c r="U180" s="21">
        <f>O180-Q180+R180</f>
        <v>15.1</v>
      </c>
      <c r="V180" s="7">
        <v>8.8</v>
      </c>
      <c r="W180" s="55"/>
      <c r="X180" s="55">
        <v>-99</v>
      </c>
    </row>
    <row r="181" spans="1:24" ht="12.75">
      <c r="A181" s="21">
        <v>3</v>
      </c>
      <c r="B181" s="33">
        <v>318</v>
      </c>
      <c r="C181" s="21">
        <v>2</v>
      </c>
      <c r="D181" s="21"/>
      <c r="E181" s="54">
        <v>22.675870916799287</v>
      </c>
      <c r="F181" s="54">
        <v>48.1301771466162</v>
      </c>
      <c r="G181" s="54">
        <v>1.715</v>
      </c>
      <c r="H181" s="21">
        <v>48</v>
      </c>
      <c r="I181" s="21"/>
      <c r="J181" s="21">
        <v>3.4</v>
      </c>
      <c r="K181" s="21">
        <v>53</v>
      </c>
      <c r="L181" s="21">
        <v>6.5</v>
      </c>
      <c r="M181" s="21"/>
      <c r="N181" s="21" t="s">
        <v>15</v>
      </c>
      <c r="O181" s="21">
        <v>4.1</v>
      </c>
      <c r="P181" s="21">
        <v>0.7</v>
      </c>
      <c r="Q181" s="21"/>
      <c r="R181" s="21"/>
      <c r="S181" s="21">
        <v>11</v>
      </c>
      <c r="T181" s="21"/>
      <c r="U181" s="21">
        <f>O181-Q181+R181</f>
        <v>4.1</v>
      </c>
      <c r="V181" s="7">
        <v>0.7</v>
      </c>
      <c r="W181" s="55"/>
      <c r="X181" s="55">
        <v>-99</v>
      </c>
    </row>
    <row r="182" spans="1:24" ht="12.75">
      <c r="A182" s="21">
        <v>4</v>
      </c>
      <c r="B182" s="33">
        <v>104</v>
      </c>
      <c r="C182" s="21">
        <v>1</v>
      </c>
      <c r="D182" s="21"/>
      <c r="E182" s="54">
        <v>35.83659232009016</v>
      </c>
      <c r="F182" s="54">
        <v>0.4175893720575695</v>
      </c>
      <c r="G182" s="54">
        <v>0.408</v>
      </c>
      <c r="H182" s="21">
        <v>210</v>
      </c>
      <c r="I182" s="21"/>
      <c r="J182" s="21"/>
      <c r="K182" s="21">
        <v>225</v>
      </c>
      <c r="L182" s="21">
        <v>15.8</v>
      </c>
      <c r="M182" s="21"/>
      <c r="N182" s="21" t="s">
        <v>15</v>
      </c>
      <c r="O182" s="21">
        <v>16.2</v>
      </c>
      <c r="P182" s="21">
        <v>8.4</v>
      </c>
      <c r="Q182" s="21"/>
      <c r="R182" s="21"/>
      <c r="S182" s="21">
        <v>11</v>
      </c>
      <c r="T182" s="21"/>
      <c r="U182" s="21">
        <f>O182-Q182+R182</f>
        <v>16.2</v>
      </c>
      <c r="V182" s="7">
        <v>8.4</v>
      </c>
      <c r="W182" s="55"/>
      <c r="X182" s="55">
        <v>-99</v>
      </c>
    </row>
    <row r="183" spans="1:24" ht="12.75">
      <c r="A183" s="21">
        <v>4</v>
      </c>
      <c r="B183" s="33">
        <v>105</v>
      </c>
      <c r="C183" s="21">
        <v>4</v>
      </c>
      <c r="D183" s="21"/>
      <c r="E183" s="54">
        <v>37.82024969170065</v>
      </c>
      <c r="F183" s="54">
        <v>1.7336153718217557</v>
      </c>
      <c r="G183" s="54">
        <v>0.163</v>
      </c>
      <c r="H183" s="21">
        <v>75</v>
      </c>
      <c r="I183" s="21">
        <v>4</v>
      </c>
      <c r="J183" s="21">
        <v>7.9</v>
      </c>
      <c r="K183" s="21">
        <v>82</v>
      </c>
      <c r="L183" s="21">
        <v>11.3</v>
      </c>
      <c r="M183" s="21"/>
      <c r="N183" s="21" t="s">
        <v>15</v>
      </c>
      <c r="O183" s="21">
        <v>9.8</v>
      </c>
      <c r="P183" s="21">
        <v>5.8</v>
      </c>
      <c r="Q183" s="21"/>
      <c r="R183" s="21"/>
      <c r="S183" s="21">
        <v>11</v>
      </c>
      <c r="T183" s="21"/>
      <c r="U183" s="21">
        <f>O183-Q183+R183</f>
        <v>9.8</v>
      </c>
      <c r="V183" s="7">
        <v>5.8</v>
      </c>
      <c r="W183" s="55">
        <v>3.05</v>
      </c>
      <c r="X183" s="55">
        <v>2.27</v>
      </c>
    </row>
    <row r="184" spans="1:24" ht="12.75">
      <c r="A184" s="21">
        <v>4</v>
      </c>
      <c r="B184" s="33">
        <v>97</v>
      </c>
      <c r="C184" s="21">
        <v>1</v>
      </c>
      <c r="D184" s="21"/>
      <c r="E184" s="54">
        <v>31.864239963744442</v>
      </c>
      <c r="F184" s="54">
        <v>2.7195348008274736</v>
      </c>
      <c r="G184" s="54">
        <v>0.65</v>
      </c>
      <c r="H184" s="21">
        <v>164</v>
      </c>
      <c r="I184" s="21">
        <v>13</v>
      </c>
      <c r="J184" s="21">
        <v>13</v>
      </c>
      <c r="K184" s="21">
        <v>184</v>
      </c>
      <c r="L184" s="21">
        <v>16.1</v>
      </c>
      <c r="M184" s="21"/>
      <c r="N184" s="21" t="s">
        <v>15</v>
      </c>
      <c r="O184" s="21">
        <v>15.2</v>
      </c>
      <c r="P184" s="21">
        <v>7</v>
      </c>
      <c r="Q184" s="21"/>
      <c r="R184" s="21"/>
      <c r="S184" s="21">
        <v>11</v>
      </c>
      <c r="T184" s="21"/>
      <c r="U184" s="21">
        <f>O184-Q184+R184</f>
        <v>15.2</v>
      </c>
      <c r="V184" s="7">
        <v>7</v>
      </c>
      <c r="W184" s="55"/>
      <c r="X184" s="55">
        <v>-99</v>
      </c>
    </row>
    <row r="185" spans="1:24" ht="12.75">
      <c r="A185" s="21">
        <v>4</v>
      </c>
      <c r="B185" s="33">
        <v>106</v>
      </c>
      <c r="C185" s="21">
        <v>2</v>
      </c>
      <c r="D185" s="21"/>
      <c r="E185" s="54">
        <v>39.39002571507584</v>
      </c>
      <c r="F185" s="54">
        <v>2.9332187381209573</v>
      </c>
      <c r="G185" s="54">
        <v>0.014</v>
      </c>
      <c r="H185" s="21">
        <v>84</v>
      </c>
      <c r="I185" s="21"/>
      <c r="J185" s="21">
        <v>6.75</v>
      </c>
      <c r="K185" s="21">
        <v>103</v>
      </c>
      <c r="L185" s="21">
        <v>11.6</v>
      </c>
      <c r="M185" s="21"/>
      <c r="N185" s="21" t="s">
        <v>15</v>
      </c>
      <c r="O185" s="21">
        <v>8.8</v>
      </c>
      <c r="P185" s="21">
        <v>2.1</v>
      </c>
      <c r="Q185" s="21"/>
      <c r="R185" s="21"/>
      <c r="S185" s="21">
        <v>11</v>
      </c>
      <c r="T185" s="21"/>
      <c r="U185" s="21">
        <f>O185-Q185+R185</f>
        <v>8.8</v>
      </c>
      <c r="V185" s="7">
        <v>2.1</v>
      </c>
      <c r="W185" s="55"/>
      <c r="X185" s="55">
        <v>-99</v>
      </c>
    </row>
    <row r="186" spans="1:24" ht="12.75">
      <c r="A186" s="21">
        <v>4</v>
      </c>
      <c r="B186" s="33">
        <v>124</v>
      </c>
      <c r="C186" s="21">
        <v>4</v>
      </c>
      <c r="D186" s="21"/>
      <c r="E186" s="54">
        <v>38.452562529845025</v>
      </c>
      <c r="F186" s="54">
        <v>5.345262845581868</v>
      </c>
      <c r="G186" s="54">
        <v>0.38</v>
      </c>
      <c r="H186" s="21">
        <v>129</v>
      </c>
      <c r="I186" s="21"/>
      <c r="J186" s="21">
        <v>11.75</v>
      </c>
      <c r="K186" s="21">
        <v>145</v>
      </c>
      <c r="L186" s="21">
        <v>15.4</v>
      </c>
      <c r="M186" s="21"/>
      <c r="N186" s="21" t="s">
        <v>15</v>
      </c>
      <c r="O186" s="21">
        <v>12.6</v>
      </c>
      <c r="P186" s="21">
        <v>4.6</v>
      </c>
      <c r="Q186" s="21"/>
      <c r="R186" s="21"/>
      <c r="S186" s="21">
        <v>11</v>
      </c>
      <c r="T186" s="21" t="s">
        <v>31</v>
      </c>
      <c r="U186" s="21">
        <f>O186-Q186+R186</f>
        <v>12.6</v>
      </c>
      <c r="V186" s="7">
        <v>4.6</v>
      </c>
      <c r="W186" s="55"/>
      <c r="X186" s="55">
        <v>-99</v>
      </c>
    </row>
    <row r="187" spans="1:24" ht="12.75">
      <c r="A187" s="21">
        <v>4</v>
      </c>
      <c r="B187" s="33">
        <v>101</v>
      </c>
      <c r="C187" s="21">
        <v>1</v>
      </c>
      <c r="D187" s="21"/>
      <c r="E187" s="54">
        <v>33.0705326630592</v>
      </c>
      <c r="F187" s="54">
        <v>5.371767807857573</v>
      </c>
      <c r="G187" s="54">
        <v>0.439</v>
      </c>
      <c r="H187" s="21">
        <v>215</v>
      </c>
      <c r="I187" s="21"/>
      <c r="J187" s="21">
        <v>13.9</v>
      </c>
      <c r="K187" s="21">
        <v>225</v>
      </c>
      <c r="L187" s="21">
        <v>16.8</v>
      </c>
      <c r="M187" s="21"/>
      <c r="N187" s="21" t="s">
        <v>15</v>
      </c>
      <c r="O187" s="21">
        <v>16.5</v>
      </c>
      <c r="P187" s="21">
        <v>8.4</v>
      </c>
      <c r="Q187" s="21"/>
      <c r="R187" s="21"/>
      <c r="S187" s="21">
        <v>11</v>
      </c>
      <c r="T187" s="21"/>
      <c r="U187" s="21">
        <f>O187-Q187+R187</f>
        <v>16.5</v>
      </c>
      <c r="V187" s="7">
        <v>8.4</v>
      </c>
      <c r="W187" s="55"/>
      <c r="X187" s="55">
        <v>-99</v>
      </c>
    </row>
    <row r="188" spans="1:24" ht="12.75">
      <c r="A188" s="21">
        <v>4</v>
      </c>
      <c r="B188" s="33">
        <v>122</v>
      </c>
      <c r="C188" s="21">
        <v>5</v>
      </c>
      <c r="D188" s="21"/>
      <c r="E188" s="54">
        <v>39.692392397561115</v>
      </c>
      <c r="F188" s="54">
        <v>5.512528798839298</v>
      </c>
      <c r="G188" s="54">
        <v>0.203</v>
      </c>
      <c r="H188" s="21">
        <v>29</v>
      </c>
      <c r="I188" s="21"/>
      <c r="J188" s="21">
        <v>3.7</v>
      </c>
      <c r="K188" s="21">
        <v>36</v>
      </c>
      <c r="L188" s="21">
        <v>6.9</v>
      </c>
      <c r="M188" s="21"/>
      <c r="N188" s="21" t="s">
        <v>15</v>
      </c>
      <c r="O188" s="21">
        <v>6.6</v>
      </c>
      <c r="P188" s="21">
        <v>5</v>
      </c>
      <c r="Q188" s="21"/>
      <c r="R188" s="21"/>
      <c r="S188" s="21">
        <v>11</v>
      </c>
      <c r="T188" s="21"/>
      <c r="U188" s="21">
        <f>O188-Q188+R188</f>
        <v>6.6</v>
      </c>
      <c r="V188" s="7">
        <v>5</v>
      </c>
      <c r="W188" s="55"/>
      <c r="X188" s="55">
        <v>-99</v>
      </c>
    </row>
    <row r="189" spans="1:24" ht="12.75">
      <c r="A189" s="21">
        <v>4</v>
      </c>
      <c r="B189" s="33">
        <v>123</v>
      </c>
      <c r="C189" s="21">
        <v>4</v>
      </c>
      <c r="D189" s="21"/>
      <c r="E189" s="54">
        <v>39.61621478320474</v>
      </c>
      <c r="F189" s="54">
        <v>5.686451112160421</v>
      </c>
      <c r="G189" s="54">
        <v>0.205</v>
      </c>
      <c r="H189" s="21">
        <v>38</v>
      </c>
      <c r="I189" s="21"/>
      <c r="J189" s="21">
        <v>5.6</v>
      </c>
      <c r="K189" s="21">
        <v>44</v>
      </c>
      <c r="L189" s="21">
        <v>8.1</v>
      </c>
      <c r="M189" s="21"/>
      <c r="N189" s="21" t="s">
        <v>15</v>
      </c>
      <c r="O189" s="21">
        <v>7.1</v>
      </c>
      <c r="P189" s="21">
        <v>4.1</v>
      </c>
      <c r="Q189" s="21"/>
      <c r="R189" s="21"/>
      <c r="S189" s="21">
        <v>11</v>
      </c>
      <c r="T189" s="21"/>
      <c r="U189" s="21">
        <f>O189-Q189+R189</f>
        <v>7.1</v>
      </c>
      <c r="V189" s="7">
        <v>4.1</v>
      </c>
      <c r="W189" s="55"/>
      <c r="X189" s="55">
        <v>-99</v>
      </c>
    </row>
    <row r="190" spans="1:24" ht="12.75">
      <c r="A190" s="21">
        <v>4</v>
      </c>
      <c r="B190" s="33">
        <v>99</v>
      </c>
      <c r="C190" s="21">
        <v>1</v>
      </c>
      <c r="D190" s="21"/>
      <c r="E190" s="54">
        <v>31.053948541246363</v>
      </c>
      <c r="F190" s="54">
        <v>7.9017101944846635</v>
      </c>
      <c r="G190" s="54">
        <v>0.618</v>
      </c>
      <c r="H190" s="21">
        <v>153</v>
      </c>
      <c r="I190" s="21"/>
      <c r="J190" s="21">
        <v>13</v>
      </c>
      <c r="K190" s="21">
        <v>175</v>
      </c>
      <c r="L190" s="21">
        <v>16</v>
      </c>
      <c r="M190" s="21"/>
      <c r="N190" s="21" t="s">
        <v>15</v>
      </c>
      <c r="O190" s="21">
        <v>15.3</v>
      </c>
      <c r="P190" s="21">
        <v>7.9</v>
      </c>
      <c r="Q190" s="21"/>
      <c r="R190" s="21"/>
      <c r="S190" s="21">
        <v>11</v>
      </c>
      <c r="T190" s="21"/>
      <c r="U190" s="21">
        <f>O190-Q190+R190</f>
        <v>15.3</v>
      </c>
      <c r="V190" s="7">
        <v>7.9</v>
      </c>
      <c r="W190" s="55"/>
      <c r="X190" s="55">
        <v>-99</v>
      </c>
    </row>
    <row r="191" spans="1:24" ht="12.75">
      <c r="A191" s="21">
        <v>4</v>
      </c>
      <c r="B191" s="33">
        <v>100</v>
      </c>
      <c r="C191" s="21">
        <v>1</v>
      </c>
      <c r="D191" s="21"/>
      <c r="E191" s="54">
        <v>32.375787995873225</v>
      </c>
      <c r="F191" s="54">
        <v>9.039060385143529</v>
      </c>
      <c r="G191" s="54">
        <v>0.469</v>
      </c>
      <c r="H191" s="21">
        <v>83</v>
      </c>
      <c r="I191" s="21"/>
      <c r="J191" s="21">
        <v>8.75</v>
      </c>
      <c r="K191" s="21">
        <v>96</v>
      </c>
      <c r="L191" s="21">
        <v>11.8</v>
      </c>
      <c r="M191" s="21"/>
      <c r="N191" s="21" t="s">
        <v>15</v>
      </c>
      <c r="O191" s="21">
        <v>10</v>
      </c>
      <c r="P191" s="21">
        <v>6.8</v>
      </c>
      <c r="Q191" s="21"/>
      <c r="R191" s="21"/>
      <c r="S191" s="21">
        <v>11</v>
      </c>
      <c r="T191" s="21"/>
      <c r="U191" s="21">
        <f>O191-Q191+R191</f>
        <v>10</v>
      </c>
      <c r="V191" s="7">
        <v>6.8</v>
      </c>
      <c r="W191" s="55"/>
      <c r="X191" s="55">
        <v>-99</v>
      </c>
    </row>
    <row r="192" spans="1:24" ht="12.75">
      <c r="A192" s="21">
        <v>4</v>
      </c>
      <c r="B192" s="33">
        <v>126</v>
      </c>
      <c r="C192" s="21">
        <v>4</v>
      </c>
      <c r="D192" s="21"/>
      <c r="E192" s="54">
        <v>36.52367702752221</v>
      </c>
      <c r="F192" s="54">
        <v>10.129295947362086</v>
      </c>
      <c r="G192" s="54">
        <v>0.681</v>
      </c>
      <c r="H192" s="21">
        <v>124</v>
      </c>
      <c r="I192" s="21"/>
      <c r="J192" s="21">
        <v>10.75</v>
      </c>
      <c r="K192" s="21">
        <v>121</v>
      </c>
      <c r="L192" s="21">
        <v>14.7</v>
      </c>
      <c r="M192" s="21"/>
      <c r="N192" s="21" t="s">
        <v>15</v>
      </c>
      <c r="O192" s="21">
        <v>12.1</v>
      </c>
      <c r="P192" s="21">
        <v>4.6</v>
      </c>
      <c r="Q192" s="21"/>
      <c r="R192" s="21"/>
      <c r="S192" s="21">
        <v>11</v>
      </c>
      <c r="T192" s="21"/>
      <c r="U192" s="21">
        <f>O192-Q192+R192</f>
        <v>12.1</v>
      </c>
      <c r="V192" s="7">
        <v>4.6</v>
      </c>
      <c r="W192" s="55"/>
      <c r="X192" s="55">
        <v>-99</v>
      </c>
    </row>
    <row r="193" spans="1:24" ht="12.75">
      <c r="A193" s="21">
        <v>4</v>
      </c>
      <c r="B193" s="33">
        <v>128</v>
      </c>
      <c r="C193" s="21">
        <v>5</v>
      </c>
      <c r="D193" s="21"/>
      <c r="E193" s="54">
        <v>35.15135963134448</v>
      </c>
      <c r="F193" s="54">
        <v>11.418895483709694</v>
      </c>
      <c r="G193" s="54">
        <v>0.382</v>
      </c>
      <c r="H193" s="21">
        <v>42</v>
      </c>
      <c r="I193" s="21"/>
      <c r="J193" s="21"/>
      <c r="K193" s="21">
        <v>56</v>
      </c>
      <c r="L193" s="21">
        <v>12.2</v>
      </c>
      <c r="M193" s="21"/>
      <c r="N193" s="21" t="s">
        <v>15</v>
      </c>
      <c r="O193" s="21">
        <v>9.8</v>
      </c>
      <c r="P193" s="21">
        <v>4.9</v>
      </c>
      <c r="Q193" s="21"/>
      <c r="R193" s="21"/>
      <c r="S193" s="21">
        <v>11</v>
      </c>
      <c r="T193" s="21"/>
      <c r="U193" s="21">
        <f>O193-Q193+R193</f>
        <v>9.8</v>
      </c>
      <c r="V193" s="7">
        <v>4.9</v>
      </c>
      <c r="W193" s="55"/>
      <c r="X193" s="55">
        <v>-99</v>
      </c>
    </row>
    <row r="194" spans="1:24" ht="12.75">
      <c r="A194" s="21">
        <v>4</v>
      </c>
      <c r="B194" s="33">
        <v>131</v>
      </c>
      <c r="C194" s="21">
        <v>1</v>
      </c>
      <c r="D194" s="21"/>
      <c r="E194" s="54">
        <v>30.934104537375845</v>
      </c>
      <c r="F194" s="54">
        <v>11.66658979611023</v>
      </c>
      <c r="G194" s="54">
        <v>0.655</v>
      </c>
      <c r="H194" s="21">
        <v>144</v>
      </c>
      <c r="I194" s="21"/>
      <c r="J194" s="21">
        <v>13.2</v>
      </c>
      <c r="K194" s="21">
        <v>163</v>
      </c>
      <c r="L194" s="21">
        <v>16.1</v>
      </c>
      <c r="M194" s="21"/>
      <c r="N194" s="21" t="s">
        <v>15</v>
      </c>
      <c r="O194" s="21">
        <v>15.5</v>
      </c>
      <c r="P194" s="21">
        <v>9</v>
      </c>
      <c r="Q194" s="21"/>
      <c r="R194" s="21"/>
      <c r="S194" s="21">
        <v>11</v>
      </c>
      <c r="T194" s="21"/>
      <c r="U194" s="21">
        <f>O194-Q194+R194</f>
        <v>15.5</v>
      </c>
      <c r="V194" s="7">
        <v>9</v>
      </c>
      <c r="W194" s="55"/>
      <c r="X194" s="55">
        <v>-99</v>
      </c>
    </row>
    <row r="195" spans="1:24" ht="12.75">
      <c r="A195" s="21">
        <v>4</v>
      </c>
      <c r="B195" s="33">
        <v>145</v>
      </c>
      <c r="C195" s="21">
        <v>4</v>
      </c>
      <c r="D195" s="21"/>
      <c r="E195" s="54">
        <v>37.135433570882604</v>
      </c>
      <c r="F195" s="54">
        <v>12.326921696131825</v>
      </c>
      <c r="G195" s="54">
        <v>0.248</v>
      </c>
      <c r="H195" s="21">
        <v>26</v>
      </c>
      <c r="I195" s="21"/>
      <c r="J195" s="21">
        <v>2.2</v>
      </c>
      <c r="K195" s="21">
        <v>40</v>
      </c>
      <c r="L195" s="21">
        <v>5.2</v>
      </c>
      <c r="M195" s="21"/>
      <c r="N195" s="21" t="s">
        <v>15</v>
      </c>
      <c r="O195" s="21">
        <v>4</v>
      </c>
      <c r="P195" s="21">
        <v>2.5</v>
      </c>
      <c r="Q195" s="21"/>
      <c r="R195" s="21"/>
      <c r="S195" s="21">
        <v>11</v>
      </c>
      <c r="T195" s="21" t="s">
        <v>42</v>
      </c>
      <c r="U195" s="21">
        <f>O195-Q195+R195</f>
        <v>4</v>
      </c>
      <c r="V195" s="7">
        <v>2.5</v>
      </c>
      <c r="W195" s="55"/>
      <c r="X195" s="55">
        <v>-99</v>
      </c>
    </row>
    <row r="196" spans="1:24" ht="12.75">
      <c r="A196" s="21">
        <v>4</v>
      </c>
      <c r="B196" s="33">
        <v>130</v>
      </c>
      <c r="C196" s="21">
        <v>1</v>
      </c>
      <c r="D196" s="21"/>
      <c r="E196" s="54">
        <v>33.568156697124394</v>
      </c>
      <c r="F196" s="54">
        <v>12.596279647471423</v>
      </c>
      <c r="G196" s="54">
        <v>0.7</v>
      </c>
      <c r="H196" s="21">
        <v>156</v>
      </c>
      <c r="I196" s="21"/>
      <c r="J196" s="21">
        <v>13.5</v>
      </c>
      <c r="K196" s="21">
        <v>174</v>
      </c>
      <c r="L196" s="21">
        <v>15.5</v>
      </c>
      <c r="M196" s="21"/>
      <c r="N196" s="21" t="s">
        <v>15</v>
      </c>
      <c r="O196" s="21">
        <v>15.6</v>
      </c>
      <c r="P196" s="21">
        <v>8.3</v>
      </c>
      <c r="Q196" s="21"/>
      <c r="R196" s="21"/>
      <c r="S196" s="21">
        <v>11</v>
      </c>
      <c r="T196" s="21"/>
      <c r="U196" s="21">
        <f>O196-Q196+R196</f>
        <v>15.6</v>
      </c>
      <c r="V196" s="7">
        <v>8.3</v>
      </c>
      <c r="W196" s="55">
        <v>3.33</v>
      </c>
      <c r="X196" s="55">
        <v>2.28</v>
      </c>
    </row>
    <row r="197" spans="1:24" ht="12.75">
      <c r="A197" s="21">
        <v>4</v>
      </c>
      <c r="B197" s="33">
        <v>146</v>
      </c>
      <c r="C197" s="21">
        <v>4</v>
      </c>
      <c r="D197" s="21"/>
      <c r="E197" s="54">
        <v>37.82641323137528</v>
      </c>
      <c r="F197" s="54">
        <v>13.32662770730983</v>
      </c>
      <c r="G197" s="54">
        <v>0.698</v>
      </c>
      <c r="H197" s="21">
        <v>45</v>
      </c>
      <c r="I197" s="21"/>
      <c r="J197" s="21">
        <v>7</v>
      </c>
      <c r="K197" s="21">
        <v>55</v>
      </c>
      <c r="L197" s="21">
        <v>8.7</v>
      </c>
      <c r="M197" s="21"/>
      <c r="N197" s="21" t="s">
        <v>15</v>
      </c>
      <c r="O197" s="21">
        <v>8.8</v>
      </c>
      <c r="P197" s="21">
        <v>4.8</v>
      </c>
      <c r="Q197" s="21"/>
      <c r="R197" s="21"/>
      <c r="S197" s="21">
        <v>11</v>
      </c>
      <c r="T197" s="21"/>
      <c r="U197" s="21">
        <f>O197-Q197+R197</f>
        <v>8.8</v>
      </c>
      <c r="V197" s="7">
        <v>4.8</v>
      </c>
      <c r="W197" s="55"/>
      <c r="X197" s="55">
        <v>-99</v>
      </c>
    </row>
    <row r="198" spans="1:24" ht="12.75">
      <c r="A198" s="21">
        <v>4</v>
      </c>
      <c r="B198" s="33">
        <v>148</v>
      </c>
      <c r="C198" s="21">
        <v>2</v>
      </c>
      <c r="D198" s="21"/>
      <c r="E198" s="54">
        <v>39.858391752258854</v>
      </c>
      <c r="F198" s="54">
        <v>13.348702368524949</v>
      </c>
      <c r="G198" s="54">
        <v>0.506</v>
      </c>
      <c r="H198" s="21">
        <v>158</v>
      </c>
      <c r="I198" s="21"/>
      <c r="J198" s="21">
        <v>12.5</v>
      </c>
      <c r="K198" s="21">
        <v>190</v>
      </c>
      <c r="L198" s="21">
        <v>18.1</v>
      </c>
      <c r="M198" s="21"/>
      <c r="N198" s="21" t="s">
        <v>15</v>
      </c>
      <c r="O198" s="21">
        <v>15</v>
      </c>
      <c r="P198" s="21">
        <v>1</v>
      </c>
      <c r="Q198" s="21"/>
      <c r="R198" s="21"/>
      <c r="S198" s="21">
        <v>11</v>
      </c>
      <c r="T198" s="21" t="s">
        <v>31</v>
      </c>
      <c r="U198" s="21">
        <f>O198-Q198+R198</f>
        <v>15</v>
      </c>
      <c r="V198" s="7">
        <v>1</v>
      </c>
      <c r="W198" s="55"/>
      <c r="X198" s="55">
        <v>-99</v>
      </c>
    </row>
    <row r="199" spans="1:24" ht="12.75">
      <c r="A199" s="21">
        <v>4</v>
      </c>
      <c r="B199" s="33">
        <v>144</v>
      </c>
      <c r="C199" s="21">
        <v>2</v>
      </c>
      <c r="D199" s="21"/>
      <c r="E199" s="54">
        <v>35.99427328827563</v>
      </c>
      <c r="F199" s="54">
        <v>13.462757163706403</v>
      </c>
      <c r="G199" s="54">
        <v>0.281</v>
      </c>
      <c r="H199" s="21">
        <v>62</v>
      </c>
      <c r="I199" s="21"/>
      <c r="J199" s="21">
        <v>11.25</v>
      </c>
      <c r="K199" s="21">
        <v>75</v>
      </c>
      <c r="L199" s="21">
        <v>8.4</v>
      </c>
      <c r="M199" s="21"/>
      <c r="N199" s="21" t="s">
        <v>15</v>
      </c>
      <c r="O199" s="21">
        <v>6.9</v>
      </c>
      <c r="P199" s="21">
        <v>1.8</v>
      </c>
      <c r="Q199" s="21"/>
      <c r="R199" s="21"/>
      <c r="S199" s="21">
        <v>11</v>
      </c>
      <c r="T199" s="21"/>
      <c r="U199" s="21">
        <f>O199-Q199+R199</f>
        <v>6.9</v>
      </c>
      <c r="V199" s="7">
        <v>1.8</v>
      </c>
      <c r="W199" s="55"/>
      <c r="X199" s="55">
        <v>-99</v>
      </c>
    </row>
    <row r="200" spans="1:24" ht="12.75">
      <c r="A200" s="21">
        <v>4</v>
      </c>
      <c r="B200" s="33">
        <v>143</v>
      </c>
      <c r="C200" s="21">
        <v>3</v>
      </c>
      <c r="D200" s="21"/>
      <c r="E200" s="54">
        <v>34.73000644514475</v>
      </c>
      <c r="F200" s="54">
        <v>13.723466483370876</v>
      </c>
      <c r="G200" s="54">
        <v>0.544</v>
      </c>
      <c r="H200" s="21">
        <v>30</v>
      </c>
      <c r="I200" s="21"/>
      <c r="J200" s="21">
        <v>4.3</v>
      </c>
      <c r="K200" s="21">
        <v>37</v>
      </c>
      <c r="L200" s="21">
        <v>7.2</v>
      </c>
      <c r="M200" s="21"/>
      <c r="N200" s="21" t="s">
        <v>15</v>
      </c>
      <c r="O200" s="21">
        <v>6</v>
      </c>
      <c r="P200" s="21">
        <v>3</v>
      </c>
      <c r="Q200" s="21"/>
      <c r="R200" s="21"/>
      <c r="S200" s="21">
        <v>11</v>
      </c>
      <c r="T200" s="21"/>
      <c r="U200" s="21">
        <f>O200-Q200+R200</f>
        <v>6</v>
      </c>
      <c r="V200" s="7">
        <v>3</v>
      </c>
      <c r="W200" s="55"/>
      <c r="X200" s="55">
        <v>-99</v>
      </c>
    </row>
    <row r="201" spans="1:24" ht="12.75">
      <c r="A201" s="21">
        <v>4</v>
      </c>
      <c r="B201" s="33">
        <v>147</v>
      </c>
      <c r="C201" s="21">
        <v>2</v>
      </c>
      <c r="D201" s="21"/>
      <c r="E201" s="54">
        <v>38.4109340775445</v>
      </c>
      <c r="F201" s="54">
        <v>13.79622474775366</v>
      </c>
      <c r="G201" s="54">
        <v>0.66</v>
      </c>
      <c r="H201" s="21">
        <v>32</v>
      </c>
      <c r="I201" s="21"/>
      <c r="J201" s="21">
        <v>2.2</v>
      </c>
      <c r="K201" s="21">
        <v>47</v>
      </c>
      <c r="L201" s="21">
        <v>6.2</v>
      </c>
      <c r="M201" s="21"/>
      <c r="N201" s="21" t="s">
        <v>15</v>
      </c>
      <c r="O201" s="21">
        <v>4.4</v>
      </c>
      <c r="P201" s="21">
        <v>1</v>
      </c>
      <c r="Q201" s="21"/>
      <c r="R201" s="21"/>
      <c r="S201" s="21">
        <v>11</v>
      </c>
      <c r="T201" s="21"/>
      <c r="U201" s="21">
        <f>O201-Q201+R201</f>
        <v>4.4</v>
      </c>
      <c r="V201" s="7">
        <v>1</v>
      </c>
      <c r="W201" s="55"/>
      <c r="X201" s="55">
        <v>-99</v>
      </c>
    </row>
    <row r="202" spans="1:24" ht="12.75">
      <c r="A202" s="21">
        <v>4</v>
      </c>
      <c r="B202" s="33">
        <v>149</v>
      </c>
      <c r="C202" s="21">
        <v>1</v>
      </c>
      <c r="D202" s="21"/>
      <c r="E202" s="54">
        <v>36.351503708464904</v>
      </c>
      <c r="F202" s="54">
        <v>15.19612279936767</v>
      </c>
      <c r="G202" s="54">
        <v>0.551</v>
      </c>
      <c r="H202" s="21">
        <v>148</v>
      </c>
      <c r="I202" s="21"/>
      <c r="J202" s="21">
        <v>12.8</v>
      </c>
      <c r="K202" s="21">
        <v>166</v>
      </c>
      <c r="L202" s="21">
        <v>14.7</v>
      </c>
      <c r="M202" s="21"/>
      <c r="N202" s="21" t="s">
        <v>15</v>
      </c>
      <c r="O202" s="21">
        <v>14.6</v>
      </c>
      <c r="P202" s="21">
        <v>6.9</v>
      </c>
      <c r="Q202" s="21"/>
      <c r="R202" s="21"/>
      <c r="S202" s="21">
        <v>11</v>
      </c>
      <c r="T202" s="21"/>
      <c r="U202" s="21">
        <f>O202-Q202+R202</f>
        <v>14.6</v>
      </c>
      <c r="V202" s="7">
        <v>6.9</v>
      </c>
      <c r="W202" s="55"/>
      <c r="X202" s="55">
        <v>-99</v>
      </c>
    </row>
    <row r="203" spans="1:24" ht="12.75">
      <c r="A203" s="21">
        <v>4</v>
      </c>
      <c r="B203" s="33">
        <v>142</v>
      </c>
      <c r="C203" s="21">
        <v>1</v>
      </c>
      <c r="D203" s="21"/>
      <c r="E203" s="54">
        <v>32.93556004259703</v>
      </c>
      <c r="F203" s="54">
        <v>16.118635602323348</v>
      </c>
      <c r="G203" s="54">
        <v>0.971</v>
      </c>
      <c r="H203" s="21">
        <v>206</v>
      </c>
      <c r="I203" s="21"/>
      <c r="J203" s="21">
        <v>13.25</v>
      </c>
      <c r="K203" s="21">
        <v>226</v>
      </c>
      <c r="L203" s="21">
        <v>16.9</v>
      </c>
      <c r="M203" s="21"/>
      <c r="N203" s="21" t="s">
        <v>15</v>
      </c>
      <c r="O203" s="21">
        <v>16.4</v>
      </c>
      <c r="P203" s="21">
        <v>9.6</v>
      </c>
      <c r="Q203" s="21"/>
      <c r="R203" s="21"/>
      <c r="S203" s="21">
        <v>11</v>
      </c>
      <c r="T203" s="21"/>
      <c r="U203" s="21">
        <f>O203-Q203+R203</f>
        <v>16.4</v>
      </c>
      <c r="V203" s="7">
        <v>9.6</v>
      </c>
      <c r="W203" s="55"/>
      <c r="X203" s="55">
        <v>-99</v>
      </c>
    </row>
    <row r="204" spans="1:24" ht="12.75">
      <c r="A204" s="21">
        <v>4</v>
      </c>
      <c r="B204" s="33">
        <v>150</v>
      </c>
      <c r="C204" s="21">
        <v>1</v>
      </c>
      <c r="D204" s="21"/>
      <c r="E204" s="54">
        <v>38.03307533380397</v>
      </c>
      <c r="F204" s="54">
        <v>18.554841434331685</v>
      </c>
      <c r="G204" s="54">
        <v>0.698</v>
      </c>
      <c r="H204" s="21">
        <v>148</v>
      </c>
      <c r="I204" s="21"/>
      <c r="J204" s="21">
        <v>12.5</v>
      </c>
      <c r="K204" s="21">
        <v>165</v>
      </c>
      <c r="L204" s="21">
        <v>15.1</v>
      </c>
      <c r="M204" s="21"/>
      <c r="N204" s="21" t="s">
        <v>15</v>
      </c>
      <c r="O204" s="21">
        <v>15</v>
      </c>
      <c r="P204" s="21">
        <v>6.5</v>
      </c>
      <c r="Q204" s="21"/>
      <c r="R204" s="21"/>
      <c r="S204" s="21">
        <v>11</v>
      </c>
      <c r="T204" s="21"/>
      <c r="U204" s="21">
        <f>O204-Q204+R204</f>
        <v>15</v>
      </c>
      <c r="V204" s="7">
        <v>6.5</v>
      </c>
      <c r="W204" s="55"/>
      <c r="X204" s="55">
        <v>-99</v>
      </c>
    </row>
    <row r="205" spans="1:24" ht="12.75">
      <c r="A205" s="21">
        <v>4</v>
      </c>
      <c r="B205" s="33">
        <v>141</v>
      </c>
      <c r="C205" s="21">
        <v>1</v>
      </c>
      <c r="D205" s="21"/>
      <c r="E205" s="54">
        <v>31.13951635567431</v>
      </c>
      <c r="F205" s="54">
        <v>19.098803395362026</v>
      </c>
      <c r="G205" s="54">
        <v>0.813</v>
      </c>
      <c r="H205" s="21">
        <v>215</v>
      </c>
      <c r="I205" s="21"/>
      <c r="J205" s="21">
        <v>13.2</v>
      </c>
      <c r="K205" s="21">
        <v>223</v>
      </c>
      <c r="L205" s="21">
        <v>17</v>
      </c>
      <c r="M205" s="21"/>
      <c r="N205" s="21" t="s">
        <v>15</v>
      </c>
      <c r="O205" s="21">
        <v>15.8</v>
      </c>
      <c r="P205" s="21">
        <v>8.1</v>
      </c>
      <c r="Q205" s="21"/>
      <c r="R205" s="21"/>
      <c r="S205" s="21">
        <v>11</v>
      </c>
      <c r="T205" s="21"/>
      <c r="U205" s="21">
        <f>O205-Q205+R205</f>
        <v>15.8</v>
      </c>
      <c r="V205" s="7">
        <v>8.1</v>
      </c>
      <c r="W205" s="55"/>
      <c r="X205" s="55">
        <v>-99</v>
      </c>
    </row>
    <row r="206" spans="1:24" ht="12.75">
      <c r="A206" s="21">
        <v>4</v>
      </c>
      <c r="B206" s="33">
        <v>151</v>
      </c>
      <c r="C206" s="21">
        <v>2</v>
      </c>
      <c r="D206" s="21"/>
      <c r="E206" s="54">
        <v>36.099492329424585</v>
      </c>
      <c r="F206" s="54">
        <v>19.1248675435365</v>
      </c>
      <c r="G206" s="54">
        <v>0.874</v>
      </c>
      <c r="H206" s="21">
        <v>47</v>
      </c>
      <c r="I206" s="21"/>
      <c r="J206" s="21">
        <v>3.7</v>
      </c>
      <c r="K206" s="21">
        <v>67</v>
      </c>
      <c r="L206" s="21">
        <v>7.3</v>
      </c>
      <c r="M206" s="21"/>
      <c r="N206" s="21" t="s">
        <v>15</v>
      </c>
      <c r="O206" s="21">
        <v>5</v>
      </c>
      <c r="P206" s="21">
        <v>0.8</v>
      </c>
      <c r="Q206" s="21"/>
      <c r="R206" s="21"/>
      <c r="S206" s="21">
        <v>11</v>
      </c>
      <c r="T206" s="21"/>
      <c r="U206" s="21">
        <f>O206-Q206+R206</f>
        <v>5</v>
      </c>
      <c r="V206" s="7">
        <v>0.8</v>
      </c>
      <c r="W206" s="55"/>
      <c r="X206" s="55">
        <v>-99</v>
      </c>
    </row>
    <row r="207" spans="1:24" ht="12.75">
      <c r="A207" s="21">
        <v>4</v>
      </c>
      <c r="B207" s="33">
        <v>152</v>
      </c>
      <c r="C207" s="21">
        <v>1</v>
      </c>
      <c r="D207" s="21"/>
      <c r="E207" s="54">
        <v>35.43286578266633</v>
      </c>
      <c r="F207" s="54">
        <v>19.73818723762529</v>
      </c>
      <c r="G207" s="54">
        <v>0.866</v>
      </c>
      <c r="H207" s="21">
        <v>123</v>
      </c>
      <c r="I207" s="21"/>
      <c r="J207" s="21">
        <v>10.5</v>
      </c>
      <c r="K207" s="21">
        <v>140</v>
      </c>
      <c r="L207" s="21">
        <v>14.6</v>
      </c>
      <c r="M207" s="21"/>
      <c r="N207" s="21" t="s">
        <v>15</v>
      </c>
      <c r="O207" s="21">
        <v>13</v>
      </c>
      <c r="P207" s="21">
        <v>7</v>
      </c>
      <c r="Q207" s="21"/>
      <c r="R207" s="21"/>
      <c r="S207" s="21">
        <v>11</v>
      </c>
      <c r="T207" s="21"/>
      <c r="U207" s="21">
        <f>O207-Q207+R207</f>
        <v>13</v>
      </c>
      <c r="V207" s="7">
        <v>7</v>
      </c>
      <c r="W207" s="55">
        <v>2.84</v>
      </c>
      <c r="X207" s="55">
        <v>2.6</v>
      </c>
    </row>
    <row r="208" spans="1:24" ht="12.75">
      <c r="A208" s="21">
        <v>4</v>
      </c>
      <c r="B208" s="33">
        <v>153</v>
      </c>
      <c r="C208" s="21">
        <v>1</v>
      </c>
      <c r="D208" s="21"/>
      <c r="E208" s="54">
        <v>36.934126236574095</v>
      </c>
      <c r="F208" s="54">
        <v>21.442720912720223</v>
      </c>
      <c r="G208" s="54">
        <v>0.878</v>
      </c>
      <c r="H208" s="21">
        <v>165</v>
      </c>
      <c r="I208" s="21">
        <v>12</v>
      </c>
      <c r="J208" s="21">
        <v>12.5</v>
      </c>
      <c r="K208" s="21">
        <v>187</v>
      </c>
      <c r="L208" s="21">
        <v>14.5</v>
      </c>
      <c r="M208" s="21"/>
      <c r="N208" s="21" t="s">
        <v>15</v>
      </c>
      <c r="O208" s="21">
        <v>14.4</v>
      </c>
      <c r="P208" s="21">
        <v>7.3</v>
      </c>
      <c r="Q208" s="21"/>
      <c r="R208" s="21"/>
      <c r="S208" s="21">
        <v>11</v>
      </c>
      <c r="T208" s="21"/>
      <c r="U208" s="21">
        <f>O208-Q208+R208</f>
        <v>14.4</v>
      </c>
      <c r="V208" s="7">
        <v>7.3</v>
      </c>
      <c r="W208" s="55"/>
      <c r="X208" s="55">
        <v>-99</v>
      </c>
    </row>
    <row r="209" spans="1:24" ht="12.75">
      <c r="A209" s="21">
        <v>4</v>
      </c>
      <c r="B209" s="33">
        <v>154</v>
      </c>
      <c r="C209" s="21">
        <v>1</v>
      </c>
      <c r="D209" s="21"/>
      <c r="E209" s="54">
        <v>31.580004325515134</v>
      </c>
      <c r="F209" s="54">
        <v>23.518255437009895</v>
      </c>
      <c r="G209" s="54">
        <v>0.995</v>
      </c>
      <c r="H209" s="21">
        <v>139</v>
      </c>
      <c r="I209" s="21"/>
      <c r="J209" s="21">
        <v>11</v>
      </c>
      <c r="K209" s="21">
        <v>159</v>
      </c>
      <c r="L209" s="21">
        <v>14.8</v>
      </c>
      <c r="M209" s="21"/>
      <c r="N209" s="21" t="s">
        <v>15</v>
      </c>
      <c r="O209" s="21">
        <v>13.2</v>
      </c>
      <c r="P209" s="21">
        <v>7.1</v>
      </c>
      <c r="Q209" s="21"/>
      <c r="R209" s="21"/>
      <c r="S209" s="21">
        <v>11</v>
      </c>
      <c r="T209" s="21" t="s">
        <v>43</v>
      </c>
      <c r="U209" s="21">
        <f>O209-Q209+R209</f>
        <v>13.2</v>
      </c>
      <c r="V209" s="7">
        <v>7.1</v>
      </c>
      <c r="W209" s="55"/>
      <c r="X209" s="55">
        <v>-99</v>
      </c>
    </row>
    <row r="210" spans="1:24" ht="12.75">
      <c r="A210" s="21">
        <v>4</v>
      </c>
      <c r="B210" s="33">
        <v>241</v>
      </c>
      <c r="C210" s="21">
        <v>1</v>
      </c>
      <c r="D210" s="21"/>
      <c r="E210" s="54">
        <v>36.0569340256755</v>
      </c>
      <c r="F210" s="54">
        <v>24.568826929018908</v>
      </c>
      <c r="G210" s="54">
        <v>1.379</v>
      </c>
      <c r="H210" s="21">
        <v>193</v>
      </c>
      <c r="I210" s="21">
        <v>13</v>
      </c>
      <c r="J210" s="21">
        <v>13.2</v>
      </c>
      <c r="K210" s="21">
        <v>193</v>
      </c>
      <c r="L210" s="21">
        <v>16.7</v>
      </c>
      <c r="M210" s="21"/>
      <c r="N210" s="21" t="s">
        <v>15</v>
      </c>
      <c r="O210" s="21">
        <v>14.3</v>
      </c>
      <c r="P210" s="21">
        <v>9.2</v>
      </c>
      <c r="Q210" s="21"/>
      <c r="R210" s="21"/>
      <c r="S210" s="21">
        <v>11</v>
      </c>
      <c r="T210" s="21"/>
      <c r="U210" s="21">
        <f>O210-Q210+R210</f>
        <v>14.3</v>
      </c>
      <c r="V210" s="7">
        <v>9.2</v>
      </c>
      <c r="W210" s="55"/>
      <c r="X210" s="55">
        <v>-99</v>
      </c>
    </row>
    <row r="211" spans="1:24" ht="12.75">
      <c r="A211" s="21">
        <v>4</v>
      </c>
      <c r="B211" s="33">
        <v>222</v>
      </c>
      <c r="C211" s="21">
        <v>2</v>
      </c>
      <c r="D211" s="21"/>
      <c r="E211" s="54">
        <v>31.626931670335452</v>
      </c>
      <c r="F211" s="54">
        <v>25.548304407923673</v>
      </c>
      <c r="G211" s="54">
        <v>1.219</v>
      </c>
      <c r="H211" s="21">
        <v>30</v>
      </c>
      <c r="I211" s="21"/>
      <c r="J211" s="21">
        <v>3.5</v>
      </c>
      <c r="K211" s="21">
        <v>40</v>
      </c>
      <c r="L211" s="21">
        <v>5.6</v>
      </c>
      <c r="M211" s="21"/>
      <c r="N211" s="21" t="s">
        <v>15</v>
      </c>
      <c r="O211" s="21">
        <v>3.9</v>
      </c>
      <c r="P211" s="21">
        <v>1.1</v>
      </c>
      <c r="Q211" s="21"/>
      <c r="R211" s="21"/>
      <c r="S211" s="21">
        <v>11</v>
      </c>
      <c r="T211" s="21"/>
      <c r="U211" s="21">
        <f>O211-Q211+R211</f>
        <v>3.9</v>
      </c>
      <c r="V211" s="7">
        <v>1.1</v>
      </c>
      <c r="W211" s="55"/>
      <c r="X211" s="55">
        <v>-99</v>
      </c>
    </row>
    <row r="212" spans="1:24" ht="12.75">
      <c r="A212" s="21">
        <v>4</v>
      </c>
      <c r="B212" s="33">
        <v>220</v>
      </c>
      <c r="C212" s="21">
        <v>2</v>
      </c>
      <c r="D212" s="21"/>
      <c r="E212" s="54">
        <v>30.321548454594847</v>
      </c>
      <c r="F212" s="54">
        <v>25.922971807176292</v>
      </c>
      <c r="G212" s="54">
        <v>0.955</v>
      </c>
      <c r="H212" s="21">
        <v>39</v>
      </c>
      <c r="I212" s="21"/>
      <c r="J212" s="21">
        <v>4.75</v>
      </c>
      <c r="K212" s="21">
        <v>49</v>
      </c>
      <c r="L212" s="21">
        <v>5.5</v>
      </c>
      <c r="M212" s="21"/>
      <c r="N212" s="21" t="s">
        <v>15</v>
      </c>
      <c r="O212" s="21">
        <v>5</v>
      </c>
      <c r="P212" s="21">
        <v>1.3</v>
      </c>
      <c r="Q212" s="21"/>
      <c r="R212" s="21"/>
      <c r="S212" s="21">
        <v>11</v>
      </c>
      <c r="T212" s="21"/>
      <c r="U212" s="21">
        <f>O212-Q212+R212</f>
        <v>5</v>
      </c>
      <c r="V212" s="7">
        <v>1.3</v>
      </c>
      <c r="W212" s="55"/>
      <c r="X212" s="55">
        <v>-99</v>
      </c>
    </row>
    <row r="213" spans="1:24" ht="12.75">
      <c r="A213" s="21">
        <v>4</v>
      </c>
      <c r="B213" s="33">
        <v>223</v>
      </c>
      <c r="C213" s="21">
        <v>1</v>
      </c>
      <c r="D213" s="21"/>
      <c r="E213" s="54">
        <v>31.94242100571849</v>
      </c>
      <c r="F213" s="54">
        <v>26.04862678325739</v>
      </c>
      <c r="G213" s="54">
        <v>1.305</v>
      </c>
      <c r="H213" s="21">
        <v>84</v>
      </c>
      <c r="I213" s="21"/>
      <c r="J213" s="21">
        <v>9.1</v>
      </c>
      <c r="K213" s="21">
        <v>112</v>
      </c>
      <c r="L213" s="21">
        <v>11</v>
      </c>
      <c r="M213" s="21"/>
      <c r="N213" s="21" t="s">
        <v>15</v>
      </c>
      <c r="O213" s="21">
        <v>11</v>
      </c>
      <c r="P213" s="21">
        <v>6</v>
      </c>
      <c r="Q213" s="21"/>
      <c r="R213" s="21"/>
      <c r="S213" s="21">
        <v>11</v>
      </c>
      <c r="T213" s="21"/>
      <c r="U213" s="21">
        <f>O213-Q213+R213</f>
        <v>11</v>
      </c>
      <c r="V213" s="7">
        <v>6</v>
      </c>
      <c r="W213" s="55"/>
      <c r="X213" s="55">
        <v>-99</v>
      </c>
    </row>
    <row r="214" spans="1:24" ht="12.75">
      <c r="A214" s="21">
        <v>4</v>
      </c>
      <c r="B214" s="33">
        <v>242</v>
      </c>
      <c r="C214" s="21">
        <v>4</v>
      </c>
      <c r="D214" s="21"/>
      <c r="E214" s="54">
        <v>37.784752268343034</v>
      </c>
      <c r="F214" s="54">
        <v>26.706592145385116</v>
      </c>
      <c r="G214" s="54">
        <v>0.686</v>
      </c>
      <c r="H214" s="21">
        <v>56</v>
      </c>
      <c r="I214" s="21"/>
      <c r="J214" s="21">
        <v>8.5</v>
      </c>
      <c r="K214" s="21">
        <v>61</v>
      </c>
      <c r="L214" s="21">
        <v>11.3</v>
      </c>
      <c r="M214" s="21"/>
      <c r="N214" s="21" t="s">
        <v>15</v>
      </c>
      <c r="O214" s="21">
        <v>11.2</v>
      </c>
      <c r="P214" s="21">
        <v>2.9</v>
      </c>
      <c r="Q214" s="21"/>
      <c r="R214" s="21"/>
      <c r="S214" s="21">
        <v>11</v>
      </c>
      <c r="T214" s="21"/>
      <c r="U214" s="21">
        <f>O214-Q214+R214</f>
        <v>11.2</v>
      </c>
      <c r="V214" s="7">
        <v>2.9</v>
      </c>
      <c r="W214" s="55"/>
      <c r="X214" s="55">
        <v>-99</v>
      </c>
    </row>
    <row r="215" spans="1:24" ht="12.75">
      <c r="A215" s="21">
        <v>4</v>
      </c>
      <c r="B215" s="33">
        <v>225</v>
      </c>
      <c r="C215" s="21">
        <v>1</v>
      </c>
      <c r="D215" s="21"/>
      <c r="E215" s="54">
        <v>34.06970825968501</v>
      </c>
      <c r="F215" s="54">
        <v>26.747799107589234</v>
      </c>
      <c r="G215" s="54">
        <v>1.561</v>
      </c>
      <c r="H215" s="21">
        <v>170</v>
      </c>
      <c r="I215" s="21">
        <v>15</v>
      </c>
      <c r="J215" s="21">
        <v>12.4</v>
      </c>
      <c r="K215" s="21">
        <v>181</v>
      </c>
      <c r="L215" s="21">
        <v>15.8</v>
      </c>
      <c r="M215" s="21"/>
      <c r="N215" s="21" t="s">
        <v>15</v>
      </c>
      <c r="O215" s="21">
        <v>14.4</v>
      </c>
      <c r="P215" s="21">
        <v>7.8</v>
      </c>
      <c r="Q215" s="21"/>
      <c r="R215" s="21"/>
      <c r="S215" s="21">
        <v>11</v>
      </c>
      <c r="T215" s="21"/>
      <c r="U215" s="21">
        <f>O215-Q215+R215</f>
        <v>14.4</v>
      </c>
      <c r="V215" s="7">
        <v>7.8</v>
      </c>
      <c r="W215" s="55"/>
      <c r="X215" s="55">
        <v>-99</v>
      </c>
    </row>
    <row r="216" spans="1:24" ht="12.75">
      <c r="A216" s="21">
        <v>4</v>
      </c>
      <c r="B216" s="33">
        <v>243</v>
      </c>
      <c r="C216" s="21">
        <v>1</v>
      </c>
      <c r="D216" s="21"/>
      <c r="E216" s="54">
        <v>39.47917145697512</v>
      </c>
      <c r="F216" s="54">
        <v>27.276322444031205</v>
      </c>
      <c r="G216" s="54">
        <v>1.027</v>
      </c>
      <c r="H216" s="21">
        <v>149</v>
      </c>
      <c r="I216" s="21"/>
      <c r="J216" s="21">
        <v>11.6</v>
      </c>
      <c r="K216" s="21">
        <v>162</v>
      </c>
      <c r="L216" s="21">
        <v>13.4</v>
      </c>
      <c r="M216" s="21"/>
      <c r="N216" s="21" t="s">
        <v>15</v>
      </c>
      <c r="O216" s="21">
        <v>14.5</v>
      </c>
      <c r="P216" s="21">
        <v>8</v>
      </c>
      <c r="Q216" s="21"/>
      <c r="R216" s="21"/>
      <c r="S216" s="21">
        <v>11</v>
      </c>
      <c r="T216" s="21"/>
      <c r="U216" s="21">
        <f>O216-Q216+R216</f>
        <v>14.5</v>
      </c>
      <c r="V216" s="7">
        <v>8</v>
      </c>
      <c r="W216" s="55"/>
      <c r="X216" s="55">
        <v>-99</v>
      </c>
    </row>
    <row r="217" spans="1:24" ht="12.75">
      <c r="A217" s="21">
        <v>4</v>
      </c>
      <c r="B217" s="33">
        <v>224</v>
      </c>
      <c r="C217" s="21">
        <v>2</v>
      </c>
      <c r="D217" s="21"/>
      <c r="E217" s="54">
        <v>33.116660189069066</v>
      </c>
      <c r="F217" s="54">
        <v>27.773826580464704</v>
      </c>
      <c r="G217" s="54">
        <v>1.559</v>
      </c>
      <c r="H217" s="21">
        <v>50</v>
      </c>
      <c r="I217" s="21"/>
      <c r="J217" s="21">
        <v>6.25</v>
      </c>
      <c r="K217" s="21">
        <v>64</v>
      </c>
      <c r="L217" s="21">
        <v>8.3</v>
      </c>
      <c r="M217" s="21"/>
      <c r="N217" s="21" t="s">
        <v>15</v>
      </c>
      <c r="O217" s="21">
        <v>5.7</v>
      </c>
      <c r="P217" s="21">
        <v>1.2</v>
      </c>
      <c r="Q217" s="21"/>
      <c r="R217" s="21"/>
      <c r="S217" s="21">
        <v>11</v>
      </c>
      <c r="T217" s="21"/>
      <c r="U217" s="21">
        <f>O217-Q217+R217</f>
        <v>5.7</v>
      </c>
      <c r="V217" s="7">
        <v>1.2</v>
      </c>
      <c r="W217" s="55"/>
      <c r="X217" s="55">
        <v>-99</v>
      </c>
    </row>
    <row r="218" spans="1:24" ht="12.75">
      <c r="A218" s="21">
        <v>4</v>
      </c>
      <c r="B218" s="33">
        <v>226</v>
      </c>
      <c r="C218" s="21">
        <v>2</v>
      </c>
      <c r="D218" s="21"/>
      <c r="E218" s="54">
        <v>35.03595776144767</v>
      </c>
      <c r="F218" s="54">
        <v>28.46278654204565</v>
      </c>
      <c r="G218" s="54">
        <v>1.701</v>
      </c>
      <c r="H218" s="21">
        <v>104</v>
      </c>
      <c r="I218" s="21"/>
      <c r="J218" s="21">
        <v>9.5</v>
      </c>
      <c r="K218" s="21">
        <v>122</v>
      </c>
      <c r="L218" s="21">
        <v>14</v>
      </c>
      <c r="M218" s="21"/>
      <c r="N218" s="21" t="s">
        <v>15</v>
      </c>
      <c r="O218" s="21">
        <v>12</v>
      </c>
      <c r="P218" s="21">
        <v>1.8</v>
      </c>
      <c r="Q218" s="21"/>
      <c r="R218" s="21"/>
      <c r="S218" s="21">
        <v>11</v>
      </c>
      <c r="T218" s="21"/>
      <c r="U218" s="21">
        <f>O218-Q218+R218</f>
        <v>12</v>
      </c>
      <c r="V218" s="7">
        <v>1.8</v>
      </c>
      <c r="W218" s="55"/>
      <c r="X218" s="55">
        <v>-99</v>
      </c>
    </row>
    <row r="219" spans="1:24" ht="12.75">
      <c r="A219" s="21">
        <v>4</v>
      </c>
      <c r="B219" s="33">
        <v>218</v>
      </c>
      <c r="C219" s="21">
        <v>2</v>
      </c>
      <c r="D219" s="21"/>
      <c r="E219" s="54">
        <v>30.563423046438853</v>
      </c>
      <c r="F219" s="54">
        <v>28.984220356677014</v>
      </c>
      <c r="G219" s="54">
        <v>1.251</v>
      </c>
      <c r="H219" s="21">
        <v>76</v>
      </c>
      <c r="I219" s="21"/>
      <c r="J219" s="21">
        <v>6.5</v>
      </c>
      <c r="K219" s="21">
        <v>94</v>
      </c>
      <c r="L219" s="21">
        <v>10.6</v>
      </c>
      <c r="M219" s="21"/>
      <c r="N219" s="21" t="s">
        <v>15</v>
      </c>
      <c r="O219" s="21">
        <v>7.9</v>
      </c>
      <c r="P219" s="21">
        <v>1.2</v>
      </c>
      <c r="Q219" s="21"/>
      <c r="R219" s="21"/>
      <c r="S219" s="21">
        <v>11</v>
      </c>
      <c r="T219" s="21"/>
      <c r="U219" s="21">
        <f>O219-Q219+R219</f>
        <v>7.9</v>
      </c>
      <c r="V219" s="7">
        <v>1.2</v>
      </c>
      <c r="W219" s="55"/>
      <c r="X219" s="55">
        <v>-99</v>
      </c>
    </row>
    <row r="220" spans="1:24" ht="12.75">
      <c r="A220" s="21">
        <v>4</v>
      </c>
      <c r="B220" s="33">
        <v>227</v>
      </c>
      <c r="C220" s="21">
        <v>2</v>
      </c>
      <c r="D220" s="21"/>
      <c r="E220" s="54">
        <v>32.493000808209096</v>
      </c>
      <c r="F220" s="54">
        <v>30.378191181795586</v>
      </c>
      <c r="G220" s="54">
        <v>1.567</v>
      </c>
      <c r="H220" s="21">
        <v>62</v>
      </c>
      <c r="I220" s="21"/>
      <c r="J220" s="21">
        <v>6.1</v>
      </c>
      <c r="K220" s="21">
        <v>75</v>
      </c>
      <c r="L220" s="21">
        <v>10.1</v>
      </c>
      <c r="M220" s="21"/>
      <c r="N220" s="21" t="s">
        <v>15</v>
      </c>
      <c r="O220" s="21">
        <v>7.1</v>
      </c>
      <c r="P220" s="21">
        <v>1</v>
      </c>
      <c r="Q220" s="21"/>
      <c r="R220" s="21"/>
      <c r="S220" s="21">
        <v>11</v>
      </c>
      <c r="T220" s="21"/>
      <c r="U220" s="21">
        <f>O220-Q220+R220</f>
        <v>7.1</v>
      </c>
      <c r="V220" s="7">
        <v>1</v>
      </c>
      <c r="W220" s="55"/>
      <c r="X220" s="55">
        <v>-99</v>
      </c>
    </row>
    <row r="221" spans="1:24" ht="12.75">
      <c r="A221" s="21">
        <v>4</v>
      </c>
      <c r="B221" s="33">
        <v>230</v>
      </c>
      <c r="C221" s="21">
        <v>2</v>
      </c>
      <c r="D221" s="21"/>
      <c r="E221" s="54">
        <v>30.457874243914898</v>
      </c>
      <c r="F221" s="54">
        <v>30.501113382004036</v>
      </c>
      <c r="G221" s="54">
        <v>1.143</v>
      </c>
      <c r="H221" s="21">
        <v>76</v>
      </c>
      <c r="I221" s="21"/>
      <c r="J221" s="21">
        <v>6.25</v>
      </c>
      <c r="K221" s="21">
        <v>97</v>
      </c>
      <c r="L221" s="21">
        <v>13</v>
      </c>
      <c r="M221" s="21"/>
      <c r="N221" s="21" t="s">
        <v>15</v>
      </c>
      <c r="O221" s="21">
        <v>8.9</v>
      </c>
      <c r="P221" s="21">
        <v>1.4</v>
      </c>
      <c r="Q221" s="21"/>
      <c r="R221" s="21"/>
      <c r="S221" s="21">
        <v>11</v>
      </c>
      <c r="T221" s="21"/>
      <c r="U221" s="21">
        <f>O221-Q221+R221</f>
        <v>8.9</v>
      </c>
      <c r="V221" s="7">
        <v>1.4</v>
      </c>
      <c r="W221" s="55"/>
      <c r="X221" s="55">
        <v>-99</v>
      </c>
    </row>
    <row r="222" spans="1:24" ht="12.75">
      <c r="A222" s="21">
        <v>4</v>
      </c>
      <c r="B222" s="33">
        <v>228</v>
      </c>
      <c r="C222" s="21">
        <v>1</v>
      </c>
      <c r="D222" s="21"/>
      <c r="E222" s="54">
        <v>31.96608014053107</v>
      </c>
      <c r="F222" s="54">
        <v>31.27965366574805</v>
      </c>
      <c r="G222" s="54">
        <v>1.292</v>
      </c>
      <c r="H222" s="21">
        <v>144</v>
      </c>
      <c r="I222" s="21"/>
      <c r="J222" s="21">
        <v>12.5</v>
      </c>
      <c r="K222" s="21">
        <v>164</v>
      </c>
      <c r="L222" s="21">
        <v>18.3</v>
      </c>
      <c r="M222" s="21"/>
      <c r="N222" s="21" t="s">
        <v>15</v>
      </c>
      <c r="O222" s="21">
        <v>15.1</v>
      </c>
      <c r="P222" s="21">
        <v>8</v>
      </c>
      <c r="Q222" s="21"/>
      <c r="R222" s="21"/>
      <c r="S222" s="21">
        <v>11</v>
      </c>
      <c r="T222" s="21"/>
      <c r="U222" s="21">
        <f>O222-Q222+R222</f>
        <v>15.1</v>
      </c>
      <c r="V222" s="7">
        <v>8</v>
      </c>
      <c r="W222" s="55"/>
      <c r="X222" s="55">
        <v>-99</v>
      </c>
    </row>
    <row r="223" spans="1:24" ht="12.75">
      <c r="A223" s="21">
        <v>4</v>
      </c>
      <c r="B223" s="33">
        <v>236</v>
      </c>
      <c r="C223" s="21">
        <v>1</v>
      </c>
      <c r="D223" s="21"/>
      <c r="E223" s="54">
        <v>35.43298848547537</v>
      </c>
      <c r="F223" s="54">
        <v>31.37119342626561</v>
      </c>
      <c r="G223" s="54">
        <v>1.9</v>
      </c>
      <c r="H223" s="21">
        <v>238</v>
      </c>
      <c r="I223" s="21"/>
      <c r="J223" s="21">
        <v>15.25</v>
      </c>
      <c r="K223" s="21">
        <v>262</v>
      </c>
      <c r="L223" s="21">
        <v>19.6</v>
      </c>
      <c r="M223" s="21"/>
      <c r="N223" s="21" t="s">
        <v>15</v>
      </c>
      <c r="O223" s="21">
        <v>16.8</v>
      </c>
      <c r="P223" s="21">
        <v>8.5</v>
      </c>
      <c r="Q223" s="21"/>
      <c r="R223" s="21"/>
      <c r="S223" s="21">
        <v>11</v>
      </c>
      <c r="T223" s="21"/>
      <c r="U223" s="21">
        <f>O223-Q223+R223</f>
        <v>16.8</v>
      </c>
      <c r="V223" s="7">
        <v>8.5</v>
      </c>
      <c r="W223" s="55"/>
      <c r="X223" s="55">
        <v>-99</v>
      </c>
    </row>
    <row r="224" spans="1:24" ht="12.75">
      <c r="A224" s="21">
        <v>4</v>
      </c>
      <c r="B224" s="33">
        <v>229</v>
      </c>
      <c r="C224" s="21">
        <v>4</v>
      </c>
      <c r="D224" s="21"/>
      <c r="E224" s="54">
        <v>30.97878660702675</v>
      </c>
      <c r="F224" s="54">
        <v>31.566645788811652</v>
      </c>
      <c r="G224" s="54">
        <v>1.2</v>
      </c>
      <c r="H224" s="21">
        <v>34</v>
      </c>
      <c r="I224" s="21"/>
      <c r="J224" s="21">
        <v>5.7</v>
      </c>
      <c r="K224" s="21">
        <v>42</v>
      </c>
      <c r="L224" s="21">
        <v>7.5</v>
      </c>
      <c r="M224" s="21"/>
      <c r="N224" s="21" t="s">
        <v>15</v>
      </c>
      <c r="O224" s="21">
        <v>7.3</v>
      </c>
      <c r="P224" s="21">
        <v>3</v>
      </c>
      <c r="Q224" s="21"/>
      <c r="R224" s="21"/>
      <c r="S224" s="21">
        <v>11</v>
      </c>
      <c r="T224" s="21"/>
      <c r="U224" s="21">
        <f>O224-Q224+R224</f>
        <v>7.3</v>
      </c>
      <c r="V224" s="7">
        <v>3</v>
      </c>
      <c r="W224" s="55"/>
      <c r="X224" s="55">
        <v>-99</v>
      </c>
    </row>
    <row r="225" spans="1:24" ht="12.75">
      <c r="A225" s="21">
        <v>4</v>
      </c>
      <c r="B225" s="33">
        <v>237</v>
      </c>
      <c r="C225" s="21">
        <v>2</v>
      </c>
      <c r="D225" s="21"/>
      <c r="E225" s="54">
        <v>36.3967102710671</v>
      </c>
      <c r="F225" s="54">
        <v>31.644177528322633</v>
      </c>
      <c r="G225" s="54">
        <v>1.994</v>
      </c>
      <c r="H225" s="21">
        <v>40</v>
      </c>
      <c r="I225" s="21"/>
      <c r="J225" s="21">
        <v>4.6</v>
      </c>
      <c r="K225" s="21">
        <v>56</v>
      </c>
      <c r="L225" s="21">
        <v>6.9</v>
      </c>
      <c r="M225" s="21"/>
      <c r="N225" s="21" t="s">
        <v>15</v>
      </c>
      <c r="O225" s="21">
        <v>5.4</v>
      </c>
      <c r="P225" s="21">
        <v>1.2</v>
      </c>
      <c r="Q225" s="21"/>
      <c r="R225" s="21"/>
      <c r="S225" s="21">
        <v>11</v>
      </c>
      <c r="T225" s="21"/>
      <c r="U225" s="21">
        <f>O225-Q225+R225</f>
        <v>5.4</v>
      </c>
      <c r="V225" s="7">
        <v>1.2</v>
      </c>
      <c r="W225" s="55"/>
      <c r="X225" s="55">
        <v>-99</v>
      </c>
    </row>
    <row r="226" spans="1:24" ht="12.75">
      <c r="A226" s="21">
        <v>4</v>
      </c>
      <c r="B226" s="33">
        <v>292</v>
      </c>
      <c r="C226" s="21">
        <v>1</v>
      </c>
      <c r="D226" s="21"/>
      <c r="E226" s="54">
        <v>38.965220313789175</v>
      </c>
      <c r="F226" s="54">
        <v>33.10480073792729</v>
      </c>
      <c r="G226" s="54">
        <v>1.232</v>
      </c>
      <c r="H226" s="21">
        <v>139</v>
      </c>
      <c r="I226" s="21"/>
      <c r="J226" s="21">
        <v>12</v>
      </c>
      <c r="K226" s="21">
        <v>153</v>
      </c>
      <c r="L226" s="21">
        <v>15.6</v>
      </c>
      <c r="M226" s="21"/>
      <c r="N226" s="21" t="s">
        <v>15</v>
      </c>
      <c r="O226" s="21">
        <v>14.3</v>
      </c>
      <c r="P226" s="21">
        <v>8.3</v>
      </c>
      <c r="Q226" s="21"/>
      <c r="R226" s="21"/>
      <c r="S226" s="21">
        <v>11</v>
      </c>
      <c r="T226" s="21"/>
      <c r="U226" s="21">
        <f>O226-Q226+R226</f>
        <v>14.3</v>
      </c>
      <c r="V226" s="7">
        <v>8.3</v>
      </c>
      <c r="W226" s="55"/>
      <c r="X226" s="55">
        <v>-99</v>
      </c>
    </row>
    <row r="227" spans="1:24" ht="12.75">
      <c r="A227" s="21">
        <v>4</v>
      </c>
      <c r="B227" s="33">
        <v>234</v>
      </c>
      <c r="C227" s="21">
        <v>2</v>
      </c>
      <c r="D227" s="21"/>
      <c r="E227" s="54">
        <v>32.773752859746786</v>
      </c>
      <c r="F227" s="54">
        <v>33.55947948774294</v>
      </c>
      <c r="G227" s="54">
        <v>1.48</v>
      </c>
      <c r="H227" s="21">
        <v>39</v>
      </c>
      <c r="I227" s="21"/>
      <c r="J227" s="21">
        <v>4.25</v>
      </c>
      <c r="K227" s="21">
        <v>50</v>
      </c>
      <c r="L227" s="21">
        <v>6.2</v>
      </c>
      <c r="M227" s="21"/>
      <c r="N227" s="21" t="s">
        <v>15</v>
      </c>
      <c r="O227" s="21">
        <v>5.1</v>
      </c>
      <c r="P227" s="21">
        <v>0.7</v>
      </c>
      <c r="Q227" s="21"/>
      <c r="R227" s="21"/>
      <c r="S227" s="21">
        <v>11</v>
      </c>
      <c r="T227" s="21"/>
      <c r="U227" s="21">
        <f>O227-Q227+R227</f>
        <v>5.1</v>
      </c>
      <c r="V227" s="7">
        <v>0.7</v>
      </c>
      <c r="W227" s="55"/>
      <c r="X227" s="55">
        <v>-99</v>
      </c>
    </row>
    <row r="228" spans="1:24" ht="12.75">
      <c r="A228" s="21">
        <v>4</v>
      </c>
      <c r="B228" s="33">
        <v>235</v>
      </c>
      <c r="C228" s="21">
        <v>2</v>
      </c>
      <c r="D228" s="21"/>
      <c r="E228" s="54">
        <v>33.67055533924628</v>
      </c>
      <c r="F228" s="54">
        <v>33.75339522398827</v>
      </c>
      <c r="G228" s="54">
        <v>1.551</v>
      </c>
      <c r="H228" s="21">
        <v>47</v>
      </c>
      <c r="I228" s="21"/>
      <c r="J228" s="21">
        <v>3.5</v>
      </c>
      <c r="K228" s="21">
        <v>60</v>
      </c>
      <c r="L228" s="21">
        <v>6.6</v>
      </c>
      <c r="M228" s="21"/>
      <c r="N228" s="21" t="s">
        <v>15</v>
      </c>
      <c r="O228" s="21">
        <v>4.7</v>
      </c>
      <c r="P228" s="21">
        <v>1.6</v>
      </c>
      <c r="Q228" s="21"/>
      <c r="R228" s="21"/>
      <c r="S228" s="21">
        <v>11</v>
      </c>
      <c r="T228" s="21"/>
      <c r="U228" s="21">
        <f>O228-Q228+R228</f>
        <v>4.7</v>
      </c>
      <c r="V228" s="7">
        <v>1.6</v>
      </c>
      <c r="W228" s="55"/>
      <c r="X228" s="55">
        <v>-99</v>
      </c>
    </row>
    <row r="229" spans="1:24" ht="12.75">
      <c r="A229" s="21">
        <v>4</v>
      </c>
      <c r="B229" s="33">
        <v>290</v>
      </c>
      <c r="C229" s="21">
        <v>2</v>
      </c>
      <c r="D229" s="21"/>
      <c r="E229" s="54">
        <v>39.98292413389065</v>
      </c>
      <c r="F229" s="54">
        <v>34.37484047531777</v>
      </c>
      <c r="G229" s="54">
        <v>1.152</v>
      </c>
      <c r="H229" s="21">
        <v>38</v>
      </c>
      <c r="I229" s="21"/>
      <c r="J229" s="21">
        <v>4.5</v>
      </c>
      <c r="K229" s="21">
        <v>48</v>
      </c>
      <c r="L229" s="21">
        <v>6.3</v>
      </c>
      <c r="M229" s="21"/>
      <c r="N229" s="21" t="s">
        <v>15</v>
      </c>
      <c r="O229" s="21">
        <v>5.1</v>
      </c>
      <c r="P229" s="21">
        <v>1.3</v>
      </c>
      <c r="Q229" s="21"/>
      <c r="R229" s="21"/>
      <c r="S229" s="21">
        <v>11</v>
      </c>
      <c r="T229" s="21"/>
      <c r="U229" s="21">
        <f>O229-Q229+R229</f>
        <v>5.1</v>
      </c>
      <c r="V229" s="7">
        <v>1.3</v>
      </c>
      <c r="W229" s="55"/>
      <c r="X229" s="55">
        <v>-99</v>
      </c>
    </row>
    <row r="230" spans="1:24" ht="12.75">
      <c r="A230" s="21">
        <v>4</v>
      </c>
      <c r="B230" s="33">
        <v>291</v>
      </c>
      <c r="C230" s="21">
        <v>1</v>
      </c>
      <c r="D230" s="21"/>
      <c r="E230" s="54">
        <v>39.45447969382485</v>
      </c>
      <c r="F230" s="54">
        <v>35.78930167088431</v>
      </c>
      <c r="G230" s="54">
        <v>1.375</v>
      </c>
      <c r="H230" s="21">
        <v>128</v>
      </c>
      <c r="I230" s="21"/>
      <c r="J230" s="21">
        <v>12.1</v>
      </c>
      <c r="K230" s="21">
        <v>145</v>
      </c>
      <c r="L230" s="21">
        <v>13.9</v>
      </c>
      <c r="M230" s="21"/>
      <c r="N230" s="21" t="s">
        <v>15</v>
      </c>
      <c r="O230" s="21">
        <v>14.1</v>
      </c>
      <c r="P230" s="21">
        <v>8</v>
      </c>
      <c r="Q230" s="21"/>
      <c r="R230" s="21"/>
      <c r="S230" s="21">
        <v>11</v>
      </c>
      <c r="T230" s="21"/>
      <c r="U230" s="21">
        <f>O230-Q230+R230</f>
        <v>14.1</v>
      </c>
      <c r="V230" s="7">
        <v>8</v>
      </c>
      <c r="W230" s="55"/>
      <c r="X230" s="55">
        <v>-99</v>
      </c>
    </row>
    <row r="231" spans="1:24" ht="12.75">
      <c r="A231" s="21">
        <v>4</v>
      </c>
      <c r="B231" s="33">
        <v>296</v>
      </c>
      <c r="C231" s="21">
        <v>1</v>
      </c>
      <c r="D231" s="21"/>
      <c r="E231" s="54">
        <v>33.91104457402594</v>
      </c>
      <c r="F231" s="54">
        <v>36.212642045264055</v>
      </c>
      <c r="G231" s="54">
        <v>1.776</v>
      </c>
      <c r="H231" s="21">
        <v>195</v>
      </c>
      <c r="I231" s="21"/>
      <c r="J231" s="21">
        <v>13.5</v>
      </c>
      <c r="K231" s="21">
        <v>211</v>
      </c>
      <c r="L231" s="21">
        <v>16.4</v>
      </c>
      <c r="M231" s="21"/>
      <c r="N231" s="21" t="s">
        <v>15</v>
      </c>
      <c r="O231" s="21">
        <v>15.9</v>
      </c>
      <c r="P231" s="21">
        <v>7.6</v>
      </c>
      <c r="Q231" s="21"/>
      <c r="R231" s="21"/>
      <c r="S231" s="21">
        <v>11</v>
      </c>
      <c r="T231" s="21"/>
      <c r="U231" s="21">
        <f>O231-Q231+R231</f>
        <v>15.9</v>
      </c>
      <c r="V231" s="7">
        <v>7.6</v>
      </c>
      <c r="W231" s="55"/>
      <c r="X231" s="55">
        <v>-99</v>
      </c>
    </row>
    <row r="232" spans="1:24" ht="12.75">
      <c r="A232" s="21">
        <v>4</v>
      </c>
      <c r="B232" s="33">
        <v>295</v>
      </c>
      <c r="C232" s="21">
        <v>2</v>
      </c>
      <c r="D232" s="21"/>
      <c r="E232" s="54">
        <v>34.60164500293197</v>
      </c>
      <c r="F232" s="54">
        <v>36.60434735234428</v>
      </c>
      <c r="G232" s="54">
        <v>1.871</v>
      </c>
      <c r="H232" s="21">
        <v>40</v>
      </c>
      <c r="I232" s="21"/>
      <c r="J232" s="21">
        <v>3.3</v>
      </c>
      <c r="K232" s="21">
        <v>57</v>
      </c>
      <c r="L232" s="21">
        <v>5</v>
      </c>
      <c r="M232" s="21"/>
      <c r="N232" s="21" t="s">
        <v>15</v>
      </c>
      <c r="O232" s="21">
        <v>5.8</v>
      </c>
      <c r="P232" s="21">
        <v>1.1</v>
      </c>
      <c r="Q232" s="21"/>
      <c r="R232" s="21"/>
      <c r="S232" s="21">
        <v>11</v>
      </c>
      <c r="T232" s="21"/>
      <c r="U232" s="21">
        <f>O232-Q232+R232</f>
        <v>5.8</v>
      </c>
      <c r="V232" s="7">
        <v>1.1</v>
      </c>
      <c r="W232" s="55"/>
      <c r="X232" s="55">
        <v>-99</v>
      </c>
    </row>
    <row r="233" spans="1:24" ht="12.75">
      <c r="A233" s="21">
        <v>4</v>
      </c>
      <c r="B233" s="33">
        <v>343</v>
      </c>
      <c r="C233" s="21">
        <v>2</v>
      </c>
      <c r="D233" s="21"/>
      <c r="E233" s="54">
        <v>33.0937614628699</v>
      </c>
      <c r="F233" s="54">
        <v>39.427809275163476</v>
      </c>
      <c r="G233" s="54">
        <v>2.208</v>
      </c>
      <c r="H233" s="21">
        <v>40</v>
      </c>
      <c r="I233" s="21"/>
      <c r="J233" s="21">
        <v>2.7</v>
      </c>
      <c r="K233" s="21">
        <v>53</v>
      </c>
      <c r="L233" s="21">
        <v>5.1</v>
      </c>
      <c r="M233" s="21"/>
      <c r="N233" s="21" t="s">
        <v>15</v>
      </c>
      <c r="O233" s="21">
        <v>4.3</v>
      </c>
      <c r="P233" s="21">
        <v>1.2</v>
      </c>
      <c r="Q233" s="21"/>
      <c r="R233" s="21"/>
      <c r="S233" s="21">
        <v>11</v>
      </c>
      <c r="T233" s="21"/>
      <c r="U233" s="21">
        <f>O233-Q233+R233</f>
        <v>4.3</v>
      </c>
      <c r="V233" s="7">
        <v>1.2</v>
      </c>
      <c r="W233" s="55"/>
      <c r="X233" s="55">
        <v>-99</v>
      </c>
    </row>
    <row r="234" spans="1:24" ht="12.75">
      <c r="A234" s="21">
        <v>4</v>
      </c>
      <c r="B234" s="33">
        <v>345</v>
      </c>
      <c r="C234" s="21">
        <v>1</v>
      </c>
      <c r="D234" s="21"/>
      <c r="E234" s="54">
        <v>39.04355416164368</v>
      </c>
      <c r="F234" s="54">
        <v>39.63388411986387</v>
      </c>
      <c r="G234" s="54">
        <v>2.511</v>
      </c>
      <c r="H234" s="21">
        <v>212</v>
      </c>
      <c r="I234" s="21">
        <v>15</v>
      </c>
      <c r="J234" s="21">
        <v>13.7</v>
      </c>
      <c r="K234" s="21">
        <v>232</v>
      </c>
      <c r="L234" s="21">
        <v>13.4</v>
      </c>
      <c r="M234" s="21"/>
      <c r="N234" s="21" t="s">
        <v>15</v>
      </c>
      <c r="O234" s="21">
        <v>16.2</v>
      </c>
      <c r="P234" s="21">
        <v>7.8</v>
      </c>
      <c r="Q234" s="21"/>
      <c r="R234" s="21"/>
      <c r="S234" s="21">
        <v>11</v>
      </c>
      <c r="T234" s="21"/>
      <c r="U234" s="21">
        <f>O234-Q234+R234</f>
        <v>16.2</v>
      </c>
      <c r="V234" s="7">
        <v>7.8</v>
      </c>
      <c r="W234" s="55"/>
      <c r="X234" s="55">
        <v>-99</v>
      </c>
    </row>
    <row r="235" spans="1:24" ht="12.75">
      <c r="A235" s="21">
        <v>4</v>
      </c>
      <c r="B235" s="33">
        <v>297</v>
      </c>
      <c r="C235" s="21">
        <v>1</v>
      </c>
      <c r="D235" s="21"/>
      <c r="E235" s="54">
        <v>31.71253800336683</v>
      </c>
      <c r="F235" s="54">
        <v>40.625399670464965</v>
      </c>
      <c r="G235" s="54">
        <v>2.685</v>
      </c>
      <c r="H235" s="21">
        <v>177</v>
      </c>
      <c r="I235" s="21">
        <v>14</v>
      </c>
      <c r="J235" s="21">
        <v>12.1</v>
      </c>
      <c r="K235" s="21">
        <v>201</v>
      </c>
      <c r="L235" s="21">
        <v>15</v>
      </c>
      <c r="M235" s="21"/>
      <c r="N235" s="21" t="s">
        <v>15</v>
      </c>
      <c r="O235" s="21">
        <v>15</v>
      </c>
      <c r="P235" s="21">
        <v>7.9</v>
      </c>
      <c r="Q235" s="21"/>
      <c r="R235" s="21"/>
      <c r="S235" s="21">
        <v>11</v>
      </c>
      <c r="T235" s="21"/>
      <c r="U235" s="21">
        <f>O235-Q235+R235</f>
        <v>15</v>
      </c>
      <c r="V235" s="7">
        <v>7.9</v>
      </c>
      <c r="W235" s="55"/>
      <c r="X235" s="55">
        <v>-99</v>
      </c>
    </row>
    <row r="236" spans="1:24" ht="12.75">
      <c r="A236" s="21">
        <v>4</v>
      </c>
      <c r="B236" s="33">
        <v>342</v>
      </c>
      <c r="C236" s="21">
        <v>2</v>
      </c>
      <c r="D236" s="21"/>
      <c r="E236" s="54">
        <v>33.55404492136425</v>
      </c>
      <c r="F236" s="54">
        <v>41.10928010090994</v>
      </c>
      <c r="G236" s="54">
        <v>2.969</v>
      </c>
      <c r="H236" s="21">
        <v>35</v>
      </c>
      <c r="I236" s="21"/>
      <c r="J236" s="21">
        <v>3.25</v>
      </c>
      <c r="K236" s="21">
        <v>56</v>
      </c>
      <c r="L236" s="21">
        <v>6.6</v>
      </c>
      <c r="M236" s="21"/>
      <c r="N236" s="21" t="s">
        <v>15</v>
      </c>
      <c r="O236" s="21">
        <v>3.7</v>
      </c>
      <c r="P236" s="21">
        <v>0.5</v>
      </c>
      <c r="Q236" s="21"/>
      <c r="R236" s="21"/>
      <c r="S236" s="21">
        <v>11</v>
      </c>
      <c r="T236" s="21"/>
      <c r="U236" s="21">
        <f>O236-Q236+R236</f>
        <v>3.7</v>
      </c>
      <c r="V236" s="7">
        <v>0.5</v>
      </c>
      <c r="W236" s="55"/>
      <c r="X236" s="55">
        <v>-99</v>
      </c>
    </row>
    <row r="237" spans="1:24" ht="12.75">
      <c r="A237" s="21">
        <v>4</v>
      </c>
      <c r="B237" s="33">
        <v>341</v>
      </c>
      <c r="C237" s="21">
        <v>1</v>
      </c>
      <c r="D237" s="21"/>
      <c r="E237" s="54">
        <v>33.79919576194408</v>
      </c>
      <c r="F237" s="54">
        <v>42.92053134393588</v>
      </c>
      <c r="G237" s="54">
        <v>3.121</v>
      </c>
      <c r="H237" s="21">
        <v>187</v>
      </c>
      <c r="I237" s="21"/>
      <c r="J237" s="21">
        <v>12.8</v>
      </c>
      <c r="K237" s="21">
        <v>199</v>
      </c>
      <c r="L237" s="21">
        <v>17</v>
      </c>
      <c r="M237" s="21"/>
      <c r="N237" s="21" t="s">
        <v>15</v>
      </c>
      <c r="O237" s="21">
        <v>15.1</v>
      </c>
      <c r="P237" s="21">
        <v>6.2</v>
      </c>
      <c r="Q237" s="21"/>
      <c r="R237" s="21"/>
      <c r="S237" s="21">
        <v>11</v>
      </c>
      <c r="T237" s="21"/>
      <c r="U237" s="21">
        <f>O237-Q237+R237</f>
        <v>15.1</v>
      </c>
      <c r="V237" s="7">
        <v>6.2</v>
      </c>
      <c r="W237" s="55"/>
      <c r="X237" s="55">
        <v>-99</v>
      </c>
    </row>
    <row r="238" spans="1:24" ht="12.75">
      <c r="A238" s="21">
        <v>4</v>
      </c>
      <c r="B238" s="33">
        <v>339</v>
      </c>
      <c r="C238" s="21">
        <v>1</v>
      </c>
      <c r="D238" s="21"/>
      <c r="E238" s="54">
        <v>31.493551691469335</v>
      </c>
      <c r="F238" s="54">
        <v>43.550177609933456</v>
      </c>
      <c r="G238" s="54">
        <v>2.93</v>
      </c>
      <c r="H238" s="21">
        <v>173</v>
      </c>
      <c r="I238" s="21"/>
      <c r="J238" s="21">
        <v>13.2</v>
      </c>
      <c r="K238" s="21">
        <v>190</v>
      </c>
      <c r="L238" s="21">
        <v>15.2</v>
      </c>
      <c r="M238" s="21"/>
      <c r="N238" s="21" t="s">
        <v>15</v>
      </c>
      <c r="O238" s="21">
        <v>15.8</v>
      </c>
      <c r="P238" s="21">
        <v>7.8</v>
      </c>
      <c r="Q238" s="21"/>
      <c r="R238" s="21"/>
      <c r="S238" s="21">
        <v>11</v>
      </c>
      <c r="T238" s="21"/>
      <c r="U238" s="21">
        <f>O238-Q238+R238</f>
        <v>15.8</v>
      </c>
      <c r="V238" s="7">
        <v>7.8</v>
      </c>
      <c r="W238" s="55"/>
      <c r="X238" s="55">
        <v>-99</v>
      </c>
    </row>
    <row r="239" spans="1:24" ht="12.75">
      <c r="A239" s="21">
        <v>4</v>
      </c>
      <c r="B239" s="33">
        <v>372</v>
      </c>
      <c r="C239" s="21">
        <v>1</v>
      </c>
      <c r="D239" s="21"/>
      <c r="E239" s="54">
        <v>39.38448764048673</v>
      </c>
      <c r="F239" s="54">
        <v>46.555235820435364</v>
      </c>
      <c r="G239" s="54">
        <v>3.186</v>
      </c>
      <c r="H239" s="21">
        <v>187</v>
      </c>
      <c r="I239" s="21"/>
      <c r="J239" s="21">
        <v>14.25</v>
      </c>
      <c r="K239" s="21">
        <v>199</v>
      </c>
      <c r="L239" s="21">
        <v>14.3</v>
      </c>
      <c r="M239" s="21"/>
      <c r="N239" s="21" t="s">
        <v>15</v>
      </c>
      <c r="O239" s="21">
        <v>15.7</v>
      </c>
      <c r="P239" s="21">
        <v>7.6</v>
      </c>
      <c r="Q239" s="21"/>
      <c r="R239" s="21"/>
      <c r="S239" s="21">
        <v>11</v>
      </c>
      <c r="T239" s="21"/>
      <c r="U239" s="21">
        <f>O239-Q239+R239</f>
        <v>15.7</v>
      </c>
      <c r="V239" s="7">
        <v>7.6</v>
      </c>
      <c r="W239" s="55"/>
      <c r="X239" s="55">
        <v>-99</v>
      </c>
    </row>
    <row r="240" spans="1:24" ht="12.75">
      <c r="A240" s="21">
        <v>4</v>
      </c>
      <c r="B240" s="33">
        <v>338</v>
      </c>
      <c r="C240" s="21">
        <v>1</v>
      </c>
      <c r="D240" s="21"/>
      <c r="E240" s="54">
        <v>33.77921431162791</v>
      </c>
      <c r="F240" s="54">
        <v>47.79951348590394</v>
      </c>
      <c r="G240" s="54">
        <v>3.526</v>
      </c>
      <c r="H240" s="21">
        <v>172</v>
      </c>
      <c r="I240" s="21"/>
      <c r="J240" s="21">
        <v>13.25</v>
      </c>
      <c r="K240" s="21">
        <v>184</v>
      </c>
      <c r="L240" s="21">
        <v>14.6</v>
      </c>
      <c r="M240" s="21"/>
      <c r="N240" s="21" t="s">
        <v>15</v>
      </c>
      <c r="O240" s="21">
        <v>15.1</v>
      </c>
      <c r="P240" s="21">
        <v>8</v>
      </c>
      <c r="Q240" s="21"/>
      <c r="R240" s="21"/>
      <c r="S240" s="21">
        <v>11</v>
      </c>
      <c r="T240" s="21"/>
      <c r="U240" s="21">
        <f>O240-Q240+R240</f>
        <v>15.1</v>
      </c>
      <c r="V240" s="7">
        <v>8</v>
      </c>
      <c r="W240" s="55">
        <v>2.76</v>
      </c>
      <c r="X240" s="55">
        <v>2.51</v>
      </c>
    </row>
    <row r="241" spans="1:24" ht="12.75">
      <c r="A241" s="21">
        <v>4</v>
      </c>
      <c r="B241" s="33">
        <v>337</v>
      </c>
      <c r="C241" s="21">
        <v>1</v>
      </c>
      <c r="D241" s="21"/>
      <c r="E241" s="54">
        <v>30.993519441347857</v>
      </c>
      <c r="F241" s="54">
        <v>48.47866964592565</v>
      </c>
      <c r="G241" s="54">
        <v>3.257</v>
      </c>
      <c r="H241" s="21">
        <v>210</v>
      </c>
      <c r="I241" s="21">
        <v>15</v>
      </c>
      <c r="J241" s="21">
        <v>12.8</v>
      </c>
      <c r="K241" s="21">
        <v>229</v>
      </c>
      <c r="L241" s="21">
        <v>16.1</v>
      </c>
      <c r="M241" s="21"/>
      <c r="N241" s="21" t="s">
        <v>15</v>
      </c>
      <c r="O241" s="21">
        <v>16.1</v>
      </c>
      <c r="P241" s="21">
        <v>8.6</v>
      </c>
      <c r="Q241" s="21"/>
      <c r="R241" s="21"/>
      <c r="S241" s="21">
        <v>11</v>
      </c>
      <c r="T241" s="21"/>
      <c r="U241" s="21">
        <f>O241-Q241+R241</f>
        <v>16.1</v>
      </c>
      <c r="V241" s="7">
        <v>8.6</v>
      </c>
      <c r="W241" s="55"/>
      <c r="X241" s="55">
        <v>-99</v>
      </c>
    </row>
    <row r="242" spans="1:24" ht="12.75">
      <c r="A242" s="21">
        <v>4</v>
      </c>
      <c r="B242" s="33">
        <v>373</v>
      </c>
      <c r="C242" s="21">
        <v>1</v>
      </c>
      <c r="D242" s="21"/>
      <c r="E242" s="54">
        <v>38.459750820527596</v>
      </c>
      <c r="F242" s="54">
        <v>49.23529306120689</v>
      </c>
      <c r="G242" s="54">
        <v>3.441</v>
      </c>
      <c r="H242" s="21">
        <v>194</v>
      </c>
      <c r="I242" s="21"/>
      <c r="J242" s="21">
        <v>12.8</v>
      </c>
      <c r="K242" s="21">
        <v>212</v>
      </c>
      <c r="L242" s="21">
        <v>14.8</v>
      </c>
      <c r="M242" s="21"/>
      <c r="N242" s="21" t="s">
        <v>15</v>
      </c>
      <c r="O242" s="21">
        <v>15.4</v>
      </c>
      <c r="P242" s="21">
        <v>8.3</v>
      </c>
      <c r="Q242" s="21"/>
      <c r="R242" s="21"/>
      <c r="S242" s="21">
        <v>11</v>
      </c>
      <c r="T242" s="21"/>
      <c r="U242" s="21">
        <f>O242-Q242+R242</f>
        <v>15.4</v>
      </c>
      <c r="V242" s="7">
        <v>8.3</v>
      </c>
      <c r="W242" s="55"/>
      <c r="X242" s="55">
        <v>-99</v>
      </c>
    </row>
    <row r="243" spans="1:24" ht="12.75">
      <c r="A243" s="21">
        <v>5</v>
      </c>
      <c r="B243" s="33">
        <v>264</v>
      </c>
      <c r="C243" s="21">
        <v>2</v>
      </c>
      <c r="D243" s="21"/>
      <c r="E243" s="54">
        <v>47.53961485230746</v>
      </c>
      <c r="F243" s="54">
        <v>0.499438198648145</v>
      </c>
      <c r="G243" s="54">
        <v>0.024</v>
      </c>
      <c r="H243" s="21">
        <v>44</v>
      </c>
      <c r="I243" s="21"/>
      <c r="J243" s="21">
        <v>3.5</v>
      </c>
      <c r="K243" s="21">
        <v>54</v>
      </c>
      <c r="L243" s="21">
        <v>5.2</v>
      </c>
      <c r="M243" s="21"/>
      <c r="N243" s="21" t="s">
        <v>15</v>
      </c>
      <c r="O243" s="21">
        <v>4.4</v>
      </c>
      <c r="P243" s="21">
        <v>0.8</v>
      </c>
      <c r="Q243" s="21"/>
      <c r="R243" s="21"/>
      <c r="S243" s="21">
        <v>11</v>
      </c>
      <c r="T243" s="21"/>
      <c r="U243" s="21">
        <f>O243-Q243+R243</f>
        <v>4.4</v>
      </c>
      <c r="V243" s="7">
        <v>0.8</v>
      </c>
      <c r="W243" s="55"/>
      <c r="X243" s="55">
        <v>-99</v>
      </c>
    </row>
    <row r="244" spans="1:24" ht="12.75">
      <c r="A244" s="21">
        <v>5</v>
      </c>
      <c r="B244" s="33">
        <v>108</v>
      </c>
      <c r="C244" s="21">
        <v>4</v>
      </c>
      <c r="D244" s="21"/>
      <c r="E244" s="54">
        <v>43.584978744258756</v>
      </c>
      <c r="F244" s="54">
        <v>1.0225007885142956</v>
      </c>
      <c r="G244" s="54">
        <v>0.097</v>
      </c>
      <c r="H244" s="21">
        <v>78</v>
      </c>
      <c r="I244" s="21"/>
      <c r="J244" s="21">
        <v>9</v>
      </c>
      <c r="K244" s="21">
        <v>88</v>
      </c>
      <c r="L244" s="21">
        <v>12.6</v>
      </c>
      <c r="M244" s="21"/>
      <c r="N244" s="21" t="s">
        <v>15</v>
      </c>
      <c r="O244" s="21">
        <v>11</v>
      </c>
      <c r="P244" s="21">
        <v>6.7</v>
      </c>
      <c r="Q244" s="21"/>
      <c r="R244" s="21"/>
      <c r="S244" s="21">
        <v>11</v>
      </c>
      <c r="T244" s="21"/>
      <c r="U244" s="21">
        <f>O244-Q244+R244</f>
        <v>11</v>
      </c>
      <c r="V244" s="7">
        <v>6.7</v>
      </c>
      <c r="W244" s="55"/>
      <c r="X244" s="55">
        <v>-99</v>
      </c>
    </row>
    <row r="245" spans="1:24" ht="12.75">
      <c r="A245" s="21">
        <v>5</v>
      </c>
      <c r="B245" s="33">
        <v>263</v>
      </c>
      <c r="C245" s="21">
        <v>2</v>
      </c>
      <c r="D245" s="21"/>
      <c r="E245" s="54">
        <v>45.62780002543624</v>
      </c>
      <c r="F245" s="54">
        <v>1.1985866004595107</v>
      </c>
      <c r="G245" s="54">
        <v>0.255</v>
      </c>
      <c r="H245" s="21">
        <v>50</v>
      </c>
      <c r="I245" s="21"/>
      <c r="J245" s="21">
        <v>4.4</v>
      </c>
      <c r="K245" s="21">
        <v>64</v>
      </c>
      <c r="L245" s="21">
        <v>6.8</v>
      </c>
      <c r="M245" s="21"/>
      <c r="N245" s="21" t="s">
        <v>15</v>
      </c>
      <c r="O245" s="21">
        <v>6</v>
      </c>
      <c r="P245" s="21">
        <v>1.3</v>
      </c>
      <c r="Q245" s="21"/>
      <c r="R245" s="21"/>
      <c r="S245" s="21">
        <v>11</v>
      </c>
      <c r="T245" s="21"/>
      <c r="U245" s="21">
        <f>O245-Q245+R245</f>
        <v>6</v>
      </c>
      <c r="V245" s="7">
        <v>1.3</v>
      </c>
      <c r="W245" s="55"/>
      <c r="X245" s="55">
        <v>-99</v>
      </c>
    </row>
    <row r="246" spans="1:24" ht="12.75">
      <c r="A246" s="21">
        <v>5</v>
      </c>
      <c r="B246" s="33">
        <v>109</v>
      </c>
      <c r="C246" s="21">
        <v>7</v>
      </c>
      <c r="D246" s="21"/>
      <c r="E246" s="54">
        <v>43.899657405782655</v>
      </c>
      <c r="F246" s="54">
        <v>2.316822749998969</v>
      </c>
      <c r="G246" s="54">
        <v>0.015</v>
      </c>
      <c r="H246" s="21">
        <v>29</v>
      </c>
      <c r="I246" s="21"/>
      <c r="J246" s="21">
        <v>2</v>
      </c>
      <c r="K246" s="21">
        <v>31</v>
      </c>
      <c r="L246" s="21">
        <v>3.8</v>
      </c>
      <c r="M246" s="21"/>
      <c r="N246" s="21" t="s">
        <v>15</v>
      </c>
      <c r="O246" s="21">
        <v>2.6</v>
      </c>
      <c r="P246" s="21">
        <v>1.3</v>
      </c>
      <c r="Q246" s="21"/>
      <c r="R246" s="21"/>
      <c r="S246" s="21">
        <v>11</v>
      </c>
      <c r="T246" s="21"/>
      <c r="U246" s="21">
        <f>O246-Q246+R246</f>
        <v>2.6</v>
      </c>
      <c r="V246" s="7">
        <v>1.3</v>
      </c>
      <c r="W246" s="55"/>
      <c r="X246" s="55">
        <v>-99</v>
      </c>
    </row>
    <row r="247" spans="1:24" ht="12.75">
      <c r="A247" s="21">
        <v>5</v>
      </c>
      <c r="B247" s="33">
        <v>262</v>
      </c>
      <c r="C247" s="21">
        <v>3</v>
      </c>
      <c r="D247" s="21"/>
      <c r="E247" s="54">
        <v>47.370316624685344</v>
      </c>
      <c r="F247" s="54">
        <v>2.652366467338027</v>
      </c>
      <c r="G247" s="54">
        <v>0.027</v>
      </c>
      <c r="H247" s="21">
        <v>26</v>
      </c>
      <c r="I247" s="21"/>
      <c r="J247" s="21">
        <v>4.25</v>
      </c>
      <c r="K247" s="21">
        <v>32</v>
      </c>
      <c r="L247" s="21">
        <v>5.5</v>
      </c>
      <c r="M247" s="21"/>
      <c r="N247" s="21" t="s">
        <v>15</v>
      </c>
      <c r="O247" s="21">
        <v>4.3</v>
      </c>
      <c r="P247" s="21">
        <v>2.6</v>
      </c>
      <c r="Q247" s="21"/>
      <c r="R247" s="21"/>
      <c r="S247" s="21">
        <v>11</v>
      </c>
      <c r="T247" s="21"/>
      <c r="U247" s="21">
        <f>O247-Q247+R247</f>
        <v>4.3</v>
      </c>
      <c r="V247" s="7">
        <v>2.6</v>
      </c>
      <c r="W247" s="55"/>
      <c r="X247" s="55">
        <v>-99</v>
      </c>
    </row>
    <row r="248" spans="1:24" ht="12.75">
      <c r="A248" s="21">
        <v>5</v>
      </c>
      <c r="B248" s="33">
        <v>112</v>
      </c>
      <c r="C248" s="21">
        <v>7</v>
      </c>
      <c r="D248" s="21"/>
      <c r="E248" s="54">
        <v>43.08619021161612</v>
      </c>
      <c r="F248" s="54">
        <v>2.773992438424226</v>
      </c>
      <c r="G248" s="54">
        <v>0.119</v>
      </c>
      <c r="H248" s="21">
        <v>40</v>
      </c>
      <c r="I248" s="21"/>
      <c r="J248" s="21">
        <v>5.75</v>
      </c>
      <c r="K248" s="21">
        <v>52</v>
      </c>
      <c r="L248" s="21">
        <v>5.6</v>
      </c>
      <c r="M248" s="21"/>
      <c r="N248" s="21" t="s">
        <v>15</v>
      </c>
      <c r="O248" s="21">
        <v>7.1</v>
      </c>
      <c r="P248" s="21">
        <v>4.1</v>
      </c>
      <c r="Q248" s="21"/>
      <c r="R248" s="21"/>
      <c r="S248" s="21">
        <v>11</v>
      </c>
      <c r="T248" s="21"/>
      <c r="U248" s="21">
        <f>O248-Q248+R248</f>
        <v>7.1</v>
      </c>
      <c r="V248" s="7">
        <v>4.1</v>
      </c>
      <c r="W248" s="55"/>
      <c r="X248" s="55">
        <v>-99</v>
      </c>
    </row>
    <row r="249" spans="1:24" ht="12.75">
      <c r="A249" s="21">
        <v>5</v>
      </c>
      <c r="B249" s="33">
        <v>113</v>
      </c>
      <c r="C249" s="21">
        <v>1</v>
      </c>
      <c r="D249" s="21"/>
      <c r="E249" s="54">
        <v>42.2611181506356</v>
      </c>
      <c r="F249" s="54">
        <v>2.8441500765639276</v>
      </c>
      <c r="G249" s="54">
        <v>0.048</v>
      </c>
      <c r="H249" s="21">
        <v>71</v>
      </c>
      <c r="I249" s="21">
        <v>4</v>
      </c>
      <c r="J249" s="21">
        <v>8.5</v>
      </c>
      <c r="K249" s="21">
        <v>81</v>
      </c>
      <c r="L249" s="21">
        <v>9.2</v>
      </c>
      <c r="M249" s="21"/>
      <c r="N249" s="21" t="s">
        <v>15</v>
      </c>
      <c r="O249" s="21">
        <v>10</v>
      </c>
      <c r="P249" s="21">
        <v>6.3</v>
      </c>
      <c r="Q249" s="21"/>
      <c r="R249" s="21"/>
      <c r="S249" s="21">
        <v>11</v>
      </c>
      <c r="T249" s="21"/>
      <c r="U249" s="21">
        <f>O249-Q249+R249</f>
        <v>10</v>
      </c>
      <c r="V249" s="7">
        <v>6.3</v>
      </c>
      <c r="W249" s="55"/>
      <c r="X249" s="55">
        <v>-99</v>
      </c>
    </row>
    <row r="250" spans="1:24" ht="12.75">
      <c r="A250" s="21">
        <v>5</v>
      </c>
      <c r="B250" s="33">
        <v>111</v>
      </c>
      <c r="C250" s="21">
        <v>7</v>
      </c>
      <c r="D250" s="21"/>
      <c r="E250" s="54">
        <v>43.637986744937734</v>
      </c>
      <c r="F250" s="54">
        <v>2.973555926603431</v>
      </c>
      <c r="G250" s="54">
        <v>0.007</v>
      </c>
      <c r="H250" s="21">
        <v>40</v>
      </c>
      <c r="I250" s="21"/>
      <c r="J250" s="21">
        <v>6</v>
      </c>
      <c r="K250" s="21">
        <v>58</v>
      </c>
      <c r="L250" s="21">
        <v>9</v>
      </c>
      <c r="M250" s="21"/>
      <c r="N250" s="21" t="s">
        <v>15</v>
      </c>
      <c r="O250" s="21">
        <v>7.7</v>
      </c>
      <c r="P250" s="21">
        <v>4.5</v>
      </c>
      <c r="Q250" s="21"/>
      <c r="R250" s="21"/>
      <c r="S250" s="21">
        <v>11</v>
      </c>
      <c r="T250" s="21"/>
      <c r="U250" s="21">
        <f>O250-Q250+R250</f>
        <v>7.7</v>
      </c>
      <c r="V250" s="7">
        <v>4.5</v>
      </c>
      <c r="W250" s="55"/>
      <c r="X250" s="55">
        <v>-99</v>
      </c>
    </row>
    <row r="251" spans="1:24" ht="12.75">
      <c r="A251" s="21">
        <v>5</v>
      </c>
      <c r="B251" s="33">
        <v>110</v>
      </c>
      <c r="C251" s="21">
        <v>2</v>
      </c>
      <c r="D251" s="21"/>
      <c r="E251" s="54">
        <v>44.350937365316064</v>
      </c>
      <c r="F251" s="54">
        <v>3.0222838744583647</v>
      </c>
      <c r="G251" s="54">
        <v>0.11</v>
      </c>
      <c r="H251" s="21">
        <v>139</v>
      </c>
      <c r="I251" s="21"/>
      <c r="J251" s="21">
        <v>10</v>
      </c>
      <c r="K251" s="21">
        <v>161</v>
      </c>
      <c r="L251" s="21">
        <v>12.4</v>
      </c>
      <c r="M251" s="21"/>
      <c r="N251" s="21" t="s">
        <v>15</v>
      </c>
      <c r="O251" s="21">
        <v>12.9</v>
      </c>
      <c r="P251" s="21">
        <v>2.5</v>
      </c>
      <c r="Q251" s="21"/>
      <c r="R251" s="21"/>
      <c r="S251" s="21">
        <v>11</v>
      </c>
      <c r="T251" s="21"/>
      <c r="U251" s="21">
        <f>O251-Q251+R251</f>
        <v>12.9</v>
      </c>
      <c r="V251" s="7">
        <v>2.5</v>
      </c>
      <c r="W251" s="55"/>
      <c r="X251" s="55">
        <v>-99</v>
      </c>
    </row>
    <row r="252" spans="1:24" ht="12.75">
      <c r="A252" s="21">
        <v>5</v>
      </c>
      <c r="B252" s="33">
        <v>114</v>
      </c>
      <c r="C252" s="21">
        <v>7</v>
      </c>
      <c r="D252" s="21"/>
      <c r="E252" s="54">
        <v>43.37322419567246</v>
      </c>
      <c r="F252" s="54">
        <v>3.7202859932985852</v>
      </c>
      <c r="G252" s="54">
        <v>-0.0314</v>
      </c>
      <c r="H252" s="21">
        <v>43</v>
      </c>
      <c r="I252" s="21"/>
      <c r="J252" s="21">
        <v>7.5</v>
      </c>
      <c r="K252" s="21">
        <v>57</v>
      </c>
      <c r="L252" s="21">
        <v>9.9</v>
      </c>
      <c r="M252" s="21"/>
      <c r="N252" s="21" t="s">
        <v>15</v>
      </c>
      <c r="O252" s="21">
        <v>9.3</v>
      </c>
      <c r="P252" s="21">
        <v>5.3</v>
      </c>
      <c r="Q252" s="21"/>
      <c r="R252" s="21"/>
      <c r="S252" s="21">
        <v>11</v>
      </c>
      <c r="T252" s="21"/>
      <c r="U252" s="21">
        <f>O252-Q252+R252</f>
        <v>9.3</v>
      </c>
      <c r="V252" s="7">
        <v>5.3</v>
      </c>
      <c r="W252" s="55"/>
      <c r="X252" s="55">
        <v>-99</v>
      </c>
    </row>
    <row r="253" spans="1:24" ht="12.75">
      <c r="A253" s="21">
        <v>5</v>
      </c>
      <c r="B253" s="33">
        <v>261</v>
      </c>
      <c r="C253" s="21">
        <v>1</v>
      </c>
      <c r="D253" s="21"/>
      <c r="E253" s="54">
        <v>47.02221718873991</v>
      </c>
      <c r="F253" s="54">
        <v>3.729011619045155</v>
      </c>
      <c r="G253" s="54">
        <v>0.366</v>
      </c>
      <c r="H253" s="21">
        <v>113</v>
      </c>
      <c r="I253" s="21"/>
      <c r="J253" s="21">
        <v>10</v>
      </c>
      <c r="K253" s="21">
        <v>137</v>
      </c>
      <c r="L253" s="21">
        <v>10.8</v>
      </c>
      <c r="M253" s="21"/>
      <c r="N253" s="21" t="s">
        <v>15</v>
      </c>
      <c r="O253" s="21">
        <v>12.9</v>
      </c>
      <c r="P253" s="21">
        <v>5.7</v>
      </c>
      <c r="Q253" s="21"/>
      <c r="R253" s="21"/>
      <c r="S253" s="21">
        <v>11</v>
      </c>
      <c r="T253" s="21"/>
      <c r="U253" s="21">
        <f>O253-Q253+R253</f>
        <v>12.9</v>
      </c>
      <c r="V253" s="7">
        <v>5.7</v>
      </c>
      <c r="W253" s="55"/>
      <c r="X253" s="55">
        <v>-99</v>
      </c>
    </row>
    <row r="254" spans="1:24" ht="12.75">
      <c r="A254" s="21">
        <v>5</v>
      </c>
      <c r="B254" s="33">
        <v>116</v>
      </c>
      <c r="C254" s="21">
        <v>7</v>
      </c>
      <c r="D254" s="21"/>
      <c r="E254" s="54">
        <v>44.598046924208084</v>
      </c>
      <c r="F254" s="54">
        <v>3.8945366279101337</v>
      </c>
      <c r="G254" s="54">
        <v>-0.0194</v>
      </c>
      <c r="H254" s="21">
        <v>38</v>
      </c>
      <c r="I254" s="21"/>
      <c r="J254" s="21">
        <v>5.75</v>
      </c>
      <c r="K254" s="21">
        <v>51</v>
      </c>
      <c r="L254" s="21">
        <v>10</v>
      </c>
      <c r="M254" s="21"/>
      <c r="N254" s="21" t="s">
        <v>15</v>
      </c>
      <c r="O254" s="21">
        <v>7.6</v>
      </c>
      <c r="P254" s="21">
        <v>4.5</v>
      </c>
      <c r="Q254" s="21"/>
      <c r="R254" s="21"/>
      <c r="S254" s="21">
        <v>11</v>
      </c>
      <c r="T254" s="21"/>
      <c r="U254" s="21">
        <f>O254-Q254+R254</f>
        <v>7.6</v>
      </c>
      <c r="V254" s="7">
        <v>4.5</v>
      </c>
      <c r="W254" s="55"/>
      <c r="X254" s="55">
        <v>-99</v>
      </c>
    </row>
    <row r="255" spans="1:24" ht="12.75">
      <c r="A255" s="21">
        <v>5</v>
      </c>
      <c r="B255" s="33">
        <v>115</v>
      </c>
      <c r="C255" s="21">
        <v>4</v>
      </c>
      <c r="D255" s="21"/>
      <c r="E255" s="54">
        <v>42.25655602247068</v>
      </c>
      <c r="F255" s="54">
        <v>4.374146216097165</v>
      </c>
      <c r="G255" s="54">
        <v>0.145</v>
      </c>
      <c r="H255" s="21">
        <v>36</v>
      </c>
      <c r="I255" s="21"/>
      <c r="J255" s="21">
        <v>5.4</v>
      </c>
      <c r="K255" s="21">
        <v>44</v>
      </c>
      <c r="L255" s="21">
        <v>6.6</v>
      </c>
      <c r="M255" s="21"/>
      <c r="N255" s="21" t="s">
        <v>15</v>
      </c>
      <c r="O255" s="21">
        <v>7.9</v>
      </c>
      <c r="P255" s="21">
        <v>4</v>
      </c>
      <c r="Q255" s="21"/>
      <c r="R255" s="21"/>
      <c r="S255" s="21">
        <v>11</v>
      </c>
      <c r="T255" s="21"/>
      <c r="U255" s="21">
        <f>O255-Q255+R255</f>
        <v>7.9</v>
      </c>
      <c r="V255" s="7">
        <v>4</v>
      </c>
      <c r="W255" s="55"/>
      <c r="X255" s="55">
        <v>-99</v>
      </c>
    </row>
    <row r="256" spans="1:24" ht="12.75">
      <c r="A256" s="21">
        <v>5</v>
      </c>
      <c r="B256" s="33">
        <v>265</v>
      </c>
      <c r="C256" s="21">
        <v>1</v>
      </c>
      <c r="D256" s="21"/>
      <c r="E256" s="54">
        <v>48.65605487939879</v>
      </c>
      <c r="F256" s="54">
        <v>5.847680871331228</v>
      </c>
      <c r="G256" s="54">
        <v>0.341</v>
      </c>
      <c r="H256" s="21">
        <v>115</v>
      </c>
      <c r="I256" s="21">
        <v>9</v>
      </c>
      <c r="J256" s="21">
        <v>10.7</v>
      </c>
      <c r="K256" s="21">
        <v>133</v>
      </c>
      <c r="L256" s="21">
        <v>13.3</v>
      </c>
      <c r="M256" s="21"/>
      <c r="N256" s="21" t="s">
        <v>15</v>
      </c>
      <c r="O256" s="21">
        <v>12</v>
      </c>
      <c r="P256" s="21">
        <v>6.4</v>
      </c>
      <c r="Q256" s="21"/>
      <c r="R256" s="21"/>
      <c r="S256" s="21">
        <v>11</v>
      </c>
      <c r="T256" s="21"/>
      <c r="U256" s="21">
        <f>O256-Q256+R256</f>
        <v>12</v>
      </c>
      <c r="V256" s="7">
        <v>6.4</v>
      </c>
      <c r="W256" s="55">
        <v>3.18</v>
      </c>
      <c r="X256" s="55">
        <v>2.71</v>
      </c>
    </row>
    <row r="257" spans="1:24" ht="12.75">
      <c r="A257" s="21">
        <v>5</v>
      </c>
      <c r="B257" s="33">
        <v>118</v>
      </c>
      <c r="C257" s="21">
        <v>2</v>
      </c>
      <c r="D257" s="21"/>
      <c r="E257" s="54">
        <v>41.94192666989581</v>
      </c>
      <c r="F257" s="54">
        <v>5.969825811284844</v>
      </c>
      <c r="G257" s="54">
        <v>0.349</v>
      </c>
      <c r="H257" s="21">
        <v>27</v>
      </c>
      <c r="I257" s="21"/>
      <c r="J257" s="21">
        <v>3</v>
      </c>
      <c r="K257" s="21">
        <v>43</v>
      </c>
      <c r="L257" s="21">
        <v>6.5</v>
      </c>
      <c r="M257" s="21"/>
      <c r="N257" s="21" t="s">
        <v>15</v>
      </c>
      <c r="O257" s="21">
        <v>4.5</v>
      </c>
      <c r="P257" s="21">
        <v>1</v>
      </c>
      <c r="Q257" s="21"/>
      <c r="R257" s="21"/>
      <c r="S257" s="21">
        <v>11</v>
      </c>
      <c r="T257" s="21"/>
      <c r="U257" s="21">
        <f>O257-Q257+R257</f>
        <v>4.5</v>
      </c>
      <c r="V257" s="7">
        <v>1</v>
      </c>
      <c r="W257" s="55"/>
      <c r="X257" s="55">
        <v>-99</v>
      </c>
    </row>
    <row r="258" spans="1:24" ht="12.75">
      <c r="A258" s="21">
        <v>5</v>
      </c>
      <c r="B258" s="33">
        <v>117</v>
      </c>
      <c r="C258" s="21">
        <v>1</v>
      </c>
      <c r="D258" s="21"/>
      <c r="E258" s="54">
        <v>42.507802833906496</v>
      </c>
      <c r="F258" s="54">
        <v>6.091403634116762</v>
      </c>
      <c r="G258" s="54">
        <v>0.295</v>
      </c>
      <c r="H258" s="21">
        <v>126</v>
      </c>
      <c r="I258" s="21"/>
      <c r="J258" s="21">
        <v>11.5</v>
      </c>
      <c r="K258" s="21">
        <v>144</v>
      </c>
      <c r="L258" s="21">
        <v>13.3</v>
      </c>
      <c r="M258" s="21"/>
      <c r="N258" s="21" t="s">
        <v>15</v>
      </c>
      <c r="O258" s="21">
        <v>13.2</v>
      </c>
      <c r="P258" s="21">
        <v>6.6</v>
      </c>
      <c r="Q258" s="21"/>
      <c r="R258" s="21"/>
      <c r="S258" s="21">
        <v>11</v>
      </c>
      <c r="T258" s="21"/>
      <c r="U258" s="21">
        <f>O258-Q258+R258</f>
        <v>13.2</v>
      </c>
      <c r="V258" s="7">
        <v>6.6</v>
      </c>
      <c r="W258" s="55"/>
      <c r="X258" s="55">
        <v>-99</v>
      </c>
    </row>
    <row r="259" spans="1:24" ht="12.75">
      <c r="A259" s="21">
        <v>5</v>
      </c>
      <c r="B259" s="33">
        <v>257</v>
      </c>
      <c r="C259" s="21">
        <v>1</v>
      </c>
      <c r="D259" s="21"/>
      <c r="E259" s="54">
        <v>45.2464593713431</v>
      </c>
      <c r="F259" s="54">
        <v>6.429199978022014</v>
      </c>
      <c r="G259" s="54">
        <v>0.445</v>
      </c>
      <c r="H259" s="21">
        <v>182</v>
      </c>
      <c r="I259" s="21">
        <v>14</v>
      </c>
      <c r="J259" s="21">
        <v>13.8</v>
      </c>
      <c r="K259" s="21">
        <v>219</v>
      </c>
      <c r="L259" s="21">
        <v>16.9</v>
      </c>
      <c r="M259" s="21"/>
      <c r="N259" s="21" t="s">
        <v>15</v>
      </c>
      <c r="O259" s="21">
        <v>16.5</v>
      </c>
      <c r="P259" s="21">
        <v>6.3</v>
      </c>
      <c r="Q259" s="21"/>
      <c r="R259" s="21"/>
      <c r="S259" s="21">
        <v>11</v>
      </c>
      <c r="T259" s="21"/>
      <c r="U259" s="21">
        <f>O259-Q259+R259</f>
        <v>16.5</v>
      </c>
      <c r="V259" s="7">
        <v>6.3</v>
      </c>
      <c r="W259" s="55"/>
      <c r="X259" s="55">
        <v>-99</v>
      </c>
    </row>
    <row r="260" spans="1:24" ht="12.75">
      <c r="A260" s="21">
        <v>5</v>
      </c>
      <c r="B260" s="33">
        <v>121</v>
      </c>
      <c r="C260" s="21">
        <v>4</v>
      </c>
      <c r="D260" s="21"/>
      <c r="E260" s="54">
        <v>40.159328271814786</v>
      </c>
      <c r="F260" s="54">
        <v>6.555006083644562</v>
      </c>
      <c r="G260" s="54">
        <v>0.154</v>
      </c>
      <c r="H260" s="21">
        <v>48</v>
      </c>
      <c r="I260" s="21">
        <v>2</v>
      </c>
      <c r="J260" s="21">
        <v>7.5</v>
      </c>
      <c r="K260" s="21">
        <v>54</v>
      </c>
      <c r="L260" s="21">
        <v>11.8</v>
      </c>
      <c r="M260" s="21"/>
      <c r="N260" s="21" t="s">
        <v>15</v>
      </c>
      <c r="O260" s="21">
        <v>10</v>
      </c>
      <c r="P260" s="21">
        <v>5.3</v>
      </c>
      <c r="Q260" s="21"/>
      <c r="R260" s="21"/>
      <c r="S260" s="21">
        <v>11</v>
      </c>
      <c r="T260" s="21"/>
      <c r="U260" s="21">
        <f>O260-Q260+R260</f>
        <v>10</v>
      </c>
      <c r="V260" s="7">
        <v>5.3</v>
      </c>
      <c r="W260" s="55"/>
      <c r="X260" s="55">
        <v>-99</v>
      </c>
    </row>
    <row r="261" spans="1:24" ht="12.75">
      <c r="A261" s="21">
        <v>5</v>
      </c>
      <c r="B261" s="33">
        <v>259</v>
      </c>
      <c r="C261" s="21">
        <v>4</v>
      </c>
      <c r="D261" s="21"/>
      <c r="E261" s="54">
        <v>47.0812970969316</v>
      </c>
      <c r="F261" s="54">
        <v>6.589073430343657</v>
      </c>
      <c r="G261" s="54">
        <v>0.445</v>
      </c>
      <c r="H261" s="21">
        <v>33</v>
      </c>
      <c r="I261" s="21"/>
      <c r="J261" s="21">
        <v>4.9</v>
      </c>
      <c r="K261" s="21">
        <v>43</v>
      </c>
      <c r="L261" s="21">
        <v>7.6</v>
      </c>
      <c r="M261" s="21"/>
      <c r="N261" s="21" t="s">
        <v>15</v>
      </c>
      <c r="O261" s="21">
        <v>6.6</v>
      </c>
      <c r="P261" s="21">
        <v>3</v>
      </c>
      <c r="Q261" s="21"/>
      <c r="R261" s="21"/>
      <c r="S261" s="21">
        <v>11</v>
      </c>
      <c r="T261" s="21"/>
      <c r="U261" s="21">
        <f>O261-Q261+R261</f>
        <v>6.6</v>
      </c>
      <c r="V261" s="7">
        <v>3</v>
      </c>
      <c r="W261" s="55"/>
      <c r="X261" s="55">
        <v>-99</v>
      </c>
    </row>
    <row r="262" spans="1:24" ht="12.75">
      <c r="A262" s="21">
        <v>5</v>
      </c>
      <c r="B262" s="33">
        <v>258</v>
      </c>
      <c r="C262" s="21">
        <v>2</v>
      </c>
      <c r="D262" s="21"/>
      <c r="E262" s="54">
        <v>46.40705036627711</v>
      </c>
      <c r="F262" s="54">
        <v>6.830385150327873</v>
      </c>
      <c r="G262" s="54">
        <v>0.278</v>
      </c>
      <c r="H262" s="21">
        <v>32</v>
      </c>
      <c r="I262" s="21"/>
      <c r="J262" s="21">
        <v>3.75</v>
      </c>
      <c r="K262" s="21">
        <v>45</v>
      </c>
      <c r="L262" s="21">
        <v>6.5</v>
      </c>
      <c r="M262" s="21"/>
      <c r="N262" s="21" t="s">
        <v>15</v>
      </c>
      <c r="O262" s="21">
        <v>5.2</v>
      </c>
      <c r="P262" s="21">
        <v>1.1</v>
      </c>
      <c r="Q262" s="21"/>
      <c r="R262" s="21"/>
      <c r="S262" s="21">
        <v>11</v>
      </c>
      <c r="T262" s="21"/>
      <c r="U262" s="21">
        <f>O262-Q262+R262</f>
        <v>5.2</v>
      </c>
      <c r="V262" s="7">
        <v>1.1</v>
      </c>
      <c r="W262" s="55"/>
      <c r="X262" s="55">
        <v>-99</v>
      </c>
    </row>
    <row r="263" spans="1:24" ht="12.75">
      <c r="A263" s="21">
        <v>5</v>
      </c>
      <c r="B263" s="33">
        <v>120</v>
      </c>
      <c r="C263" s="21">
        <v>4</v>
      </c>
      <c r="D263" s="21"/>
      <c r="E263" s="54">
        <v>41.290771236889924</v>
      </c>
      <c r="F263" s="54">
        <v>7.101161571378599</v>
      </c>
      <c r="G263" s="54">
        <v>0.443</v>
      </c>
      <c r="H263" s="21">
        <v>32</v>
      </c>
      <c r="I263" s="21"/>
      <c r="J263" s="21">
        <v>4.25</v>
      </c>
      <c r="K263" s="21">
        <v>40</v>
      </c>
      <c r="L263" s="21">
        <v>7.7</v>
      </c>
      <c r="M263" s="21"/>
      <c r="N263" s="21" t="s">
        <v>15</v>
      </c>
      <c r="O263" s="21">
        <v>5.3</v>
      </c>
      <c r="P263" s="21">
        <v>2.3</v>
      </c>
      <c r="Q263" s="21"/>
      <c r="R263" s="21"/>
      <c r="S263" s="21">
        <v>11</v>
      </c>
      <c r="T263" s="21"/>
      <c r="U263" s="21">
        <f>O263-Q263+R263</f>
        <v>5.3</v>
      </c>
      <c r="V263" s="7">
        <v>2.3</v>
      </c>
      <c r="W263" s="55"/>
      <c r="X263" s="55">
        <v>-99</v>
      </c>
    </row>
    <row r="264" spans="1:24" ht="12.75">
      <c r="A264" s="21">
        <v>5</v>
      </c>
      <c r="B264" s="33">
        <v>119</v>
      </c>
      <c r="C264" s="21">
        <v>1</v>
      </c>
      <c r="D264" s="21"/>
      <c r="E264" s="54">
        <v>41.62182255500954</v>
      </c>
      <c r="F264" s="54">
        <v>8.0305000591059</v>
      </c>
      <c r="G264" s="54">
        <v>0.263</v>
      </c>
      <c r="H264" s="21">
        <v>99</v>
      </c>
      <c r="I264" s="21"/>
      <c r="J264" s="21">
        <v>8.6</v>
      </c>
      <c r="K264" s="21">
        <v>117</v>
      </c>
      <c r="L264" s="21">
        <v>12.3</v>
      </c>
      <c r="M264" s="21"/>
      <c r="N264" s="21" t="s">
        <v>15</v>
      </c>
      <c r="O264" s="21">
        <v>11.5</v>
      </c>
      <c r="P264" s="21">
        <v>5.5</v>
      </c>
      <c r="Q264" s="21"/>
      <c r="R264" s="21"/>
      <c r="S264" s="21">
        <v>11</v>
      </c>
      <c r="T264" s="21"/>
      <c r="U264" s="21">
        <f>O264-Q264+R264</f>
        <v>11.5</v>
      </c>
      <c r="V264" s="7">
        <v>5.5</v>
      </c>
      <c r="W264" s="55"/>
      <c r="X264" s="55">
        <v>-99</v>
      </c>
    </row>
    <row r="265" spans="1:24" ht="12.75">
      <c r="A265" s="21">
        <v>5</v>
      </c>
      <c r="B265" s="33">
        <v>267</v>
      </c>
      <c r="C265" s="21">
        <v>1</v>
      </c>
      <c r="D265" s="21"/>
      <c r="E265" s="54">
        <v>48.23643010620381</v>
      </c>
      <c r="F265" s="54">
        <v>8.418253774347415</v>
      </c>
      <c r="G265" s="54">
        <v>0.715</v>
      </c>
      <c r="H265" s="21">
        <v>191</v>
      </c>
      <c r="I265" s="21"/>
      <c r="J265" s="21">
        <v>10.7</v>
      </c>
      <c r="K265" s="21">
        <v>203</v>
      </c>
      <c r="L265" s="21">
        <v>15</v>
      </c>
      <c r="M265" s="21"/>
      <c r="N265" s="21" t="s">
        <v>15</v>
      </c>
      <c r="O265" s="21">
        <v>13.3</v>
      </c>
      <c r="P265" s="21">
        <v>6</v>
      </c>
      <c r="Q265" s="21"/>
      <c r="R265" s="21"/>
      <c r="S265" s="21">
        <v>11</v>
      </c>
      <c r="T265" s="21"/>
      <c r="U265" s="21">
        <f>O265-Q265+R265</f>
        <v>13.3</v>
      </c>
      <c r="V265" s="7">
        <v>6</v>
      </c>
      <c r="W265" s="55"/>
      <c r="X265" s="55">
        <v>-99</v>
      </c>
    </row>
    <row r="266" spans="1:24" ht="12.75">
      <c r="A266" s="21">
        <v>5</v>
      </c>
      <c r="B266" s="33">
        <v>269</v>
      </c>
      <c r="C266" s="21">
        <v>2</v>
      </c>
      <c r="D266" s="21"/>
      <c r="E266" s="54">
        <v>45.83745077604812</v>
      </c>
      <c r="F266" s="54">
        <v>10.257705375636702</v>
      </c>
      <c r="G266" s="54">
        <v>0.677</v>
      </c>
      <c r="H266" s="21">
        <v>35</v>
      </c>
      <c r="I266" s="21"/>
      <c r="J266" s="21">
        <v>3.1</v>
      </c>
      <c r="K266" s="21">
        <v>52</v>
      </c>
      <c r="L266" s="21">
        <v>6.2</v>
      </c>
      <c r="M266" s="21"/>
      <c r="N266" s="21" t="s">
        <v>15</v>
      </c>
      <c r="O266" s="21">
        <v>5.3</v>
      </c>
      <c r="P266" s="21">
        <v>1.3</v>
      </c>
      <c r="Q266" s="21"/>
      <c r="R266" s="21"/>
      <c r="S266" s="21">
        <v>11</v>
      </c>
      <c r="T266" s="21"/>
      <c r="U266" s="21">
        <f>O266-Q266+R266</f>
        <v>5.3</v>
      </c>
      <c r="V266" s="7">
        <v>1.3</v>
      </c>
      <c r="W266" s="55"/>
      <c r="X266" s="55">
        <v>-99</v>
      </c>
    </row>
    <row r="267" spans="1:24" ht="12.75">
      <c r="A267" s="21">
        <v>5</v>
      </c>
      <c r="B267" s="33">
        <v>254</v>
      </c>
      <c r="C267" s="21">
        <v>1</v>
      </c>
      <c r="D267" s="21"/>
      <c r="E267" s="54">
        <v>42.30509771746043</v>
      </c>
      <c r="F267" s="54">
        <v>10.601699023087043</v>
      </c>
      <c r="G267" s="54">
        <v>0.704</v>
      </c>
      <c r="H267" s="21">
        <v>136</v>
      </c>
      <c r="I267" s="21"/>
      <c r="J267" s="21">
        <v>12</v>
      </c>
      <c r="K267" s="21">
        <v>167</v>
      </c>
      <c r="L267" s="21">
        <v>15.1</v>
      </c>
      <c r="M267" s="21"/>
      <c r="N267" s="21" t="s">
        <v>15</v>
      </c>
      <c r="O267" s="21">
        <v>14.8</v>
      </c>
      <c r="P267" s="21">
        <v>7</v>
      </c>
      <c r="Q267" s="21"/>
      <c r="R267" s="21"/>
      <c r="S267" s="21">
        <v>11</v>
      </c>
      <c r="T267" s="21"/>
      <c r="U267" s="21">
        <f>O267-Q267+R267</f>
        <v>14.8</v>
      </c>
      <c r="V267" s="7">
        <v>7</v>
      </c>
      <c r="W267" s="55"/>
      <c r="X267" s="55">
        <v>-99</v>
      </c>
    </row>
    <row r="268" spans="1:24" ht="12.75">
      <c r="A268" s="21">
        <v>5</v>
      </c>
      <c r="B268" s="33">
        <v>268</v>
      </c>
      <c r="C268" s="21">
        <v>1</v>
      </c>
      <c r="D268" s="21"/>
      <c r="E268" s="54">
        <v>49.14240134694059</v>
      </c>
      <c r="F268" s="54">
        <v>11.385180317246292</v>
      </c>
      <c r="G268" s="54">
        <v>0.8</v>
      </c>
      <c r="H268" s="21">
        <v>113</v>
      </c>
      <c r="I268" s="21"/>
      <c r="J268" s="21">
        <v>9.75</v>
      </c>
      <c r="K268" s="21">
        <v>125</v>
      </c>
      <c r="L268" s="21">
        <v>13.3</v>
      </c>
      <c r="M268" s="21"/>
      <c r="N268" s="21" t="s">
        <v>15</v>
      </c>
      <c r="O268" s="21">
        <v>12.3</v>
      </c>
      <c r="P268" s="21">
        <v>5.8</v>
      </c>
      <c r="Q268" s="21"/>
      <c r="R268" s="21"/>
      <c r="S268" s="21">
        <v>11</v>
      </c>
      <c r="T268" s="21"/>
      <c r="U268" s="21">
        <f>O268-Q268+R268</f>
        <v>12.3</v>
      </c>
      <c r="V268" s="7">
        <v>5.8</v>
      </c>
      <c r="W268" s="55"/>
      <c r="X268" s="55">
        <v>-99</v>
      </c>
    </row>
    <row r="269" spans="1:24" ht="12.75">
      <c r="A269" s="21">
        <v>5</v>
      </c>
      <c r="B269" s="33">
        <v>270</v>
      </c>
      <c r="C269" s="21">
        <v>1</v>
      </c>
      <c r="D269" s="21"/>
      <c r="E269" s="54">
        <v>45.81605287758067</v>
      </c>
      <c r="F269" s="54">
        <v>11.724784293057704</v>
      </c>
      <c r="G269" s="54">
        <v>0.74</v>
      </c>
      <c r="H269" s="21">
        <v>165</v>
      </c>
      <c r="I269" s="21"/>
      <c r="J269" s="21">
        <v>12</v>
      </c>
      <c r="K269" s="21">
        <v>197</v>
      </c>
      <c r="L269" s="21">
        <v>16.6</v>
      </c>
      <c r="M269" s="21"/>
      <c r="N269" s="21" t="s">
        <v>15</v>
      </c>
      <c r="O269" s="21">
        <v>14.7</v>
      </c>
      <c r="P269" s="21">
        <v>6.9</v>
      </c>
      <c r="Q269" s="21"/>
      <c r="R269" s="21"/>
      <c r="S269" s="21">
        <v>11</v>
      </c>
      <c r="T269" s="21"/>
      <c r="U269" s="21">
        <f>O269-Q269+R269</f>
        <v>14.7</v>
      </c>
      <c r="V269" s="7">
        <v>6.9</v>
      </c>
      <c r="W269" s="55">
        <v>3.4</v>
      </c>
      <c r="X269" s="55">
        <v>3.38</v>
      </c>
    </row>
    <row r="270" spans="1:24" ht="12.75">
      <c r="A270" s="21">
        <v>5</v>
      </c>
      <c r="B270" s="33">
        <v>271</v>
      </c>
      <c r="C270" s="21">
        <v>1</v>
      </c>
      <c r="D270" s="21"/>
      <c r="E270" s="54">
        <v>49.31755630800513</v>
      </c>
      <c r="F270" s="54">
        <v>13.19236009236953</v>
      </c>
      <c r="G270" s="54">
        <v>0.86</v>
      </c>
      <c r="H270" s="21">
        <v>118</v>
      </c>
      <c r="I270" s="21"/>
      <c r="J270" s="21">
        <v>9.5</v>
      </c>
      <c r="K270" s="21">
        <v>138</v>
      </c>
      <c r="L270" s="21">
        <v>14.9</v>
      </c>
      <c r="M270" s="21"/>
      <c r="N270" s="21" t="s">
        <v>15</v>
      </c>
      <c r="O270" s="21">
        <v>13</v>
      </c>
      <c r="P270" s="21">
        <v>8.7</v>
      </c>
      <c r="Q270" s="21"/>
      <c r="R270" s="21"/>
      <c r="S270" s="21">
        <v>11</v>
      </c>
      <c r="T270" s="21"/>
      <c r="U270" s="21">
        <f>O270-Q270+R270</f>
        <v>13</v>
      </c>
      <c r="V270" s="7">
        <v>8.7</v>
      </c>
      <c r="W270" s="55"/>
      <c r="X270" s="55">
        <v>-99</v>
      </c>
    </row>
    <row r="271" spans="1:24" ht="12.75">
      <c r="A271" s="21">
        <v>5</v>
      </c>
      <c r="B271" s="33">
        <v>250</v>
      </c>
      <c r="C271" s="21">
        <v>2</v>
      </c>
      <c r="D271" s="21"/>
      <c r="E271" s="54">
        <v>41.74290157114835</v>
      </c>
      <c r="F271" s="54">
        <v>15.788627724454729</v>
      </c>
      <c r="G271" s="54">
        <v>0.822</v>
      </c>
      <c r="H271" s="21">
        <v>137</v>
      </c>
      <c r="I271" s="21"/>
      <c r="J271" s="21">
        <v>12</v>
      </c>
      <c r="K271" s="21">
        <v>152</v>
      </c>
      <c r="L271" s="21">
        <v>15.8</v>
      </c>
      <c r="M271" s="21"/>
      <c r="N271" s="21" t="s">
        <v>15</v>
      </c>
      <c r="O271" s="21">
        <v>13.2</v>
      </c>
      <c r="P271" s="21">
        <v>2.2</v>
      </c>
      <c r="Q271" s="21"/>
      <c r="R271" s="21"/>
      <c r="S271" s="21">
        <v>11</v>
      </c>
      <c r="T271" s="21"/>
      <c r="U271" s="21">
        <f>O271-Q271+R271</f>
        <v>13.2</v>
      </c>
      <c r="V271" s="7">
        <v>2.2</v>
      </c>
      <c r="W271" s="55"/>
      <c r="X271" s="55">
        <v>-99</v>
      </c>
    </row>
    <row r="272" spans="1:24" ht="12.75">
      <c r="A272" s="21">
        <v>5</v>
      </c>
      <c r="B272" s="33">
        <v>273</v>
      </c>
      <c r="C272" s="21">
        <v>1</v>
      </c>
      <c r="D272" s="21"/>
      <c r="E272" s="54">
        <v>49.59932411467139</v>
      </c>
      <c r="F272" s="54">
        <v>17.337649937860007</v>
      </c>
      <c r="G272" s="54">
        <v>1.174</v>
      </c>
      <c r="H272" s="21">
        <v>34</v>
      </c>
      <c r="I272" s="21"/>
      <c r="J272" s="21">
        <v>4.4</v>
      </c>
      <c r="K272" s="21">
        <v>136</v>
      </c>
      <c r="L272" s="21">
        <v>15.1</v>
      </c>
      <c r="M272" s="21"/>
      <c r="N272" s="21" t="s">
        <v>15</v>
      </c>
      <c r="O272" s="21">
        <v>11.3</v>
      </c>
      <c r="P272" s="21">
        <v>4.4</v>
      </c>
      <c r="Q272" s="21"/>
      <c r="R272" s="21"/>
      <c r="S272" s="21">
        <v>11</v>
      </c>
      <c r="T272" s="21"/>
      <c r="U272" s="21">
        <f>O272-Q272+R272</f>
        <v>11.3</v>
      </c>
      <c r="V272" s="7">
        <v>4.4</v>
      </c>
      <c r="W272" s="55"/>
      <c r="X272" s="55">
        <v>-99</v>
      </c>
    </row>
    <row r="273" spans="1:24" ht="12.75">
      <c r="A273" s="21">
        <v>5</v>
      </c>
      <c r="B273" s="33">
        <v>249</v>
      </c>
      <c r="C273" s="21">
        <v>1</v>
      </c>
      <c r="D273" s="21"/>
      <c r="E273" s="54">
        <v>40.78690893704403</v>
      </c>
      <c r="F273" s="54">
        <v>19.698653694130414</v>
      </c>
      <c r="G273" s="54">
        <v>0.658</v>
      </c>
      <c r="H273" s="21">
        <v>197</v>
      </c>
      <c r="I273" s="21">
        <v>13</v>
      </c>
      <c r="J273" s="21">
        <v>12.8</v>
      </c>
      <c r="K273" s="21">
        <v>223</v>
      </c>
      <c r="L273" s="21">
        <v>15.5</v>
      </c>
      <c r="M273" s="21"/>
      <c r="N273" s="21" t="s">
        <v>15</v>
      </c>
      <c r="O273" s="21">
        <v>15.2</v>
      </c>
      <c r="P273" s="21">
        <v>6.4</v>
      </c>
      <c r="Q273" s="21"/>
      <c r="R273" s="21"/>
      <c r="S273" s="21">
        <v>11</v>
      </c>
      <c r="T273" s="21"/>
      <c r="U273" s="21">
        <f>O273-Q273+R273</f>
        <v>15.2</v>
      </c>
      <c r="V273" s="7">
        <v>6.4</v>
      </c>
      <c r="W273" s="55"/>
      <c r="X273" s="55">
        <v>-99</v>
      </c>
    </row>
    <row r="274" spans="1:24" ht="12.75">
      <c r="A274" s="21">
        <v>5</v>
      </c>
      <c r="B274" s="33">
        <v>248</v>
      </c>
      <c r="C274" s="21">
        <v>2</v>
      </c>
      <c r="D274" s="21"/>
      <c r="E274" s="54">
        <v>44.63910952792016</v>
      </c>
      <c r="F274" s="54">
        <v>20.48358719937372</v>
      </c>
      <c r="G274" s="54">
        <v>1.118</v>
      </c>
      <c r="H274" s="21">
        <v>57</v>
      </c>
      <c r="I274" s="21"/>
      <c r="J274" s="21">
        <v>4</v>
      </c>
      <c r="K274" s="21">
        <v>70</v>
      </c>
      <c r="L274" s="21">
        <v>7.3</v>
      </c>
      <c r="M274" s="21"/>
      <c r="N274" s="21" t="s">
        <v>15</v>
      </c>
      <c r="O274" s="21">
        <v>5.7</v>
      </c>
      <c r="P274" s="21">
        <v>1.3</v>
      </c>
      <c r="Q274" s="21"/>
      <c r="R274" s="21"/>
      <c r="S274" s="21">
        <v>11</v>
      </c>
      <c r="T274" s="21" t="s">
        <v>47</v>
      </c>
      <c r="U274" s="21">
        <f>O274-Q274+R274</f>
        <v>5.7</v>
      </c>
      <c r="V274" s="7">
        <v>1.3</v>
      </c>
      <c r="W274" s="55"/>
      <c r="X274" s="55">
        <v>-99</v>
      </c>
    </row>
    <row r="275" spans="1:24" ht="12.75">
      <c r="A275" s="21">
        <v>5</v>
      </c>
      <c r="B275" s="33">
        <v>247</v>
      </c>
      <c r="C275" s="21">
        <v>1</v>
      </c>
      <c r="D275" s="21"/>
      <c r="E275" s="54">
        <v>45.236477077645226</v>
      </c>
      <c r="F275" s="54">
        <v>23.06219845556095</v>
      </c>
      <c r="G275" s="54">
        <v>1.232</v>
      </c>
      <c r="H275" s="21">
        <v>183</v>
      </c>
      <c r="I275" s="21"/>
      <c r="J275" s="21">
        <v>12.8</v>
      </c>
      <c r="K275" s="21">
        <v>213</v>
      </c>
      <c r="L275" s="21">
        <v>15.2</v>
      </c>
      <c r="M275" s="21"/>
      <c r="N275" s="21" t="s">
        <v>15</v>
      </c>
      <c r="O275" s="21">
        <v>15.2</v>
      </c>
      <c r="P275" s="21">
        <v>4.3</v>
      </c>
      <c r="Q275" s="21"/>
      <c r="R275" s="21"/>
      <c r="S275" s="21">
        <v>11</v>
      </c>
      <c r="T275" s="21"/>
      <c r="U275" s="21">
        <f>O275-Q275+R275</f>
        <v>15.2</v>
      </c>
      <c r="V275" s="7">
        <v>4.3</v>
      </c>
      <c r="W275" s="55"/>
      <c r="X275" s="55">
        <v>-99</v>
      </c>
    </row>
    <row r="276" spans="1:24" ht="12.75">
      <c r="A276" s="21">
        <v>5</v>
      </c>
      <c r="B276" s="33">
        <v>246</v>
      </c>
      <c r="C276" s="21">
        <v>1</v>
      </c>
      <c r="D276" s="21"/>
      <c r="E276" s="54">
        <v>43.80625408433441</v>
      </c>
      <c r="F276" s="54">
        <v>25.238739332596122</v>
      </c>
      <c r="G276" s="54">
        <v>1.089</v>
      </c>
      <c r="H276" s="21">
        <v>231</v>
      </c>
      <c r="I276" s="21"/>
      <c r="J276" s="21">
        <v>14.5</v>
      </c>
      <c r="K276" s="21">
        <v>249</v>
      </c>
      <c r="L276" s="21">
        <v>16</v>
      </c>
      <c r="M276" s="21"/>
      <c r="N276" s="21" t="s">
        <v>15</v>
      </c>
      <c r="O276" s="21">
        <v>16.3</v>
      </c>
      <c r="P276" s="21">
        <v>5.2</v>
      </c>
      <c r="Q276" s="21"/>
      <c r="R276" s="21"/>
      <c r="S276" s="21">
        <v>11</v>
      </c>
      <c r="T276" s="21"/>
      <c r="U276" s="21">
        <f>O276-Q276+R276</f>
        <v>16.3</v>
      </c>
      <c r="V276" s="7">
        <v>5.2</v>
      </c>
      <c r="W276" s="55">
        <v>4.53</v>
      </c>
      <c r="X276" s="55">
        <v>3.43</v>
      </c>
    </row>
    <row r="277" spans="1:24" ht="12.75">
      <c r="A277" s="21">
        <v>5</v>
      </c>
      <c r="B277" s="33">
        <v>244</v>
      </c>
      <c r="C277" s="21">
        <v>1</v>
      </c>
      <c r="D277" s="21"/>
      <c r="E277" s="54">
        <v>41.0352422556386</v>
      </c>
      <c r="F277" s="54">
        <v>25.24891013531183</v>
      </c>
      <c r="G277" s="54">
        <v>0.917</v>
      </c>
      <c r="H277" s="21">
        <v>110</v>
      </c>
      <c r="I277" s="21"/>
      <c r="J277" s="21">
        <v>10</v>
      </c>
      <c r="K277" s="21">
        <v>129</v>
      </c>
      <c r="L277" s="21">
        <v>11.7</v>
      </c>
      <c r="M277" s="21"/>
      <c r="N277" s="21" t="s">
        <v>15</v>
      </c>
      <c r="O277" s="21">
        <v>12.8</v>
      </c>
      <c r="P277" s="21">
        <v>5.3</v>
      </c>
      <c r="Q277" s="21"/>
      <c r="R277" s="21"/>
      <c r="S277" s="21">
        <v>11</v>
      </c>
      <c r="T277" s="21"/>
      <c r="U277" s="21">
        <f>O277-Q277+R277</f>
        <v>12.8</v>
      </c>
      <c r="V277" s="7">
        <v>5.3</v>
      </c>
      <c r="W277" s="55"/>
      <c r="X277" s="55">
        <v>-99</v>
      </c>
    </row>
    <row r="278" spans="1:24" ht="12.75">
      <c r="A278" s="21">
        <v>5</v>
      </c>
      <c r="B278" s="33">
        <v>245</v>
      </c>
      <c r="C278" s="21">
        <v>2</v>
      </c>
      <c r="D278" s="21"/>
      <c r="E278" s="54">
        <v>43.64297996099352</v>
      </c>
      <c r="F278" s="54">
        <v>26.486573280141734</v>
      </c>
      <c r="G278" s="54">
        <v>1.08</v>
      </c>
      <c r="H278" s="21">
        <v>32</v>
      </c>
      <c r="I278" s="21"/>
      <c r="J278" s="21">
        <v>2.4</v>
      </c>
      <c r="K278" s="21">
        <v>44</v>
      </c>
      <c r="L278" s="21">
        <v>4.9</v>
      </c>
      <c r="M278" s="21"/>
      <c r="N278" s="21" t="s">
        <v>15</v>
      </c>
      <c r="O278" s="21">
        <v>3.5</v>
      </c>
      <c r="P278" s="21">
        <v>0.9</v>
      </c>
      <c r="Q278" s="21"/>
      <c r="R278" s="21"/>
      <c r="S278" s="21">
        <v>11</v>
      </c>
      <c r="T278" s="21"/>
      <c r="U278" s="21">
        <f>O278-Q278+R278</f>
        <v>3.5</v>
      </c>
      <c r="V278" s="7">
        <v>0.9</v>
      </c>
      <c r="W278" s="55"/>
      <c r="X278" s="55">
        <v>-99</v>
      </c>
    </row>
    <row r="279" spans="1:24" ht="12.75">
      <c r="A279" s="21">
        <v>5</v>
      </c>
      <c r="B279" s="33">
        <v>274</v>
      </c>
      <c r="C279" s="21">
        <v>2</v>
      </c>
      <c r="D279" s="21"/>
      <c r="E279" s="54">
        <v>47.67274609351536</v>
      </c>
      <c r="F279" s="54">
        <v>26.717687791109775</v>
      </c>
      <c r="G279" s="54">
        <v>1.784</v>
      </c>
      <c r="H279" s="21">
        <v>116</v>
      </c>
      <c r="I279" s="21"/>
      <c r="J279" s="21">
        <v>10.25</v>
      </c>
      <c r="K279" s="21">
        <v>139</v>
      </c>
      <c r="L279" s="21">
        <v>15.8</v>
      </c>
      <c r="M279" s="21"/>
      <c r="N279" s="21" t="s">
        <v>15</v>
      </c>
      <c r="O279" s="21">
        <v>12.6</v>
      </c>
      <c r="P279" s="21">
        <v>1.9</v>
      </c>
      <c r="Q279" s="21"/>
      <c r="R279" s="21"/>
      <c r="S279" s="21">
        <v>11</v>
      </c>
      <c r="T279" s="21" t="s">
        <v>48</v>
      </c>
      <c r="U279" s="21">
        <f>O279-Q279+R279</f>
        <v>12.6</v>
      </c>
      <c r="V279" s="7">
        <v>1.9</v>
      </c>
      <c r="W279" s="55"/>
      <c r="X279" s="55">
        <v>-99</v>
      </c>
    </row>
    <row r="280" spans="1:24" ht="12.75">
      <c r="A280" s="21">
        <v>5</v>
      </c>
      <c r="B280" s="33">
        <v>276</v>
      </c>
      <c r="C280" s="21">
        <v>2</v>
      </c>
      <c r="D280" s="21"/>
      <c r="E280" s="54">
        <v>45.97668922116782</v>
      </c>
      <c r="F280" s="54">
        <v>27.751956656426074</v>
      </c>
      <c r="G280" s="54">
        <v>1.451</v>
      </c>
      <c r="H280" s="21">
        <v>72</v>
      </c>
      <c r="I280" s="21"/>
      <c r="J280" s="21">
        <v>6.75</v>
      </c>
      <c r="K280" s="21">
        <v>84</v>
      </c>
      <c r="L280" s="21">
        <v>10.2</v>
      </c>
      <c r="M280" s="21"/>
      <c r="N280" s="21" t="s">
        <v>15</v>
      </c>
      <c r="O280" s="21">
        <v>8.1</v>
      </c>
      <c r="P280" s="21">
        <v>1.7</v>
      </c>
      <c r="Q280" s="21"/>
      <c r="R280" s="21"/>
      <c r="S280" s="21">
        <v>11</v>
      </c>
      <c r="T280" s="21"/>
      <c r="U280" s="21">
        <f>O280-Q280+R280</f>
        <v>8.1</v>
      </c>
      <c r="V280" s="7">
        <v>1.7</v>
      </c>
      <c r="W280" s="55"/>
      <c r="X280" s="55">
        <v>-99</v>
      </c>
    </row>
    <row r="281" spans="1:24" ht="12.75">
      <c r="A281" s="21">
        <v>5</v>
      </c>
      <c r="B281" s="33">
        <v>277</v>
      </c>
      <c r="C281" s="21">
        <v>1</v>
      </c>
      <c r="D281" s="21"/>
      <c r="E281" s="54">
        <v>45.34045880670411</v>
      </c>
      <c r="F281" s="54">
        <v>27.97730718274308</v>
      </c>
      <c r="G281" s="54">
        <v>1.399</v>
      </c>
      <c r="H281" s="21">
        <v>136</v>
      </c>
      <c r="I281" s="21"/>
      <c r="J281" s="21">
        <v>12.3</v>
      </c>
      <c r="K281" s="21">
        <v>157</v>
      </c>
      <c r="L281" s="21">
        <v>14.6</v>
      </c>
      <c r="M281" s="21"/>
      <c r="N281" s="21" t="s">
        <v>15</v>
      </c>
      <c r="O281" s="21">
        <v>14.5</v>
      </c>
      <c r="P281" s="21">
        <v>7.3</v>
      </c>
      <c r="Q281" s="21"/>
      <c r="R281" s="21"/>
      <c r="S281" s="21">
        <v>11</v>
      </c>
      <c r="T281" s="21"/>
      <c r="U281" s="21">
        <f>O281-Q281+R281</f>
        <v>14.5</v>
      </c>
      <c r="V281" s="7">
        <v>7.3</v>
      </c>
      <c r="W281" s="55"/>
      <c r="X281" s="55">
        <v>-99</v>
      </c>
    </row>
    <row r="282" spans="1:24" ht="12.75">
      <c r="A282" s="21">
        <v>5</v>
      </c>
      <c r="B282" s="33">
        <v>278</v>
      </c>
      <c r="C282" s="21">
        <v>4</v>
      </c>
      <c r="D282" s="21"/>
      <c r="E282" s="54">
        <v>44.50529179795229</v>
      </c>
      <c r="F282" s="54">
        <v>28.140454562411048</v>
      </c>
      <c r="G282" s="54">
        <v>1.212</v>
      </c>
      <c r="H282" s="21">
        <v>40</v>
      </c>
      <c r="I282" s="21"/>
      <c r="J282" s="21">
        <v>6.75</v>
      </c>
      <c r="K282" s="21">
        <v>49</v>
      </c>
      <c r="L282" s="21">
        <v>8.6</v>
      </c>
      <c r="M282" s="21"/>
      <c r="N282" s="21" t="s">
        <v>15</v>
      </c>
      <c r="O282" s="21">
        <v>7.7</v>
      </c>
      <c r="P282" s="21">
        <v>2.7</v>
      </c>
      <c r="Q282" s="21"/>
      <c r="R282" s="21"/>
      <c r="S282" s="21">
        <v>11</v>
      </c>
      <c r="T282" s="21"/>
      <c r="U282" s="21">
        <f>O282-Q282+R282</f>
        <v>7.7</v>
      </c>
      <c r="V282" s="7">
        <v>2.7</v>
      </c>
      <c r="W282" s="55"/>
      <c r="X282" s="55">
        <v>-99</v>
      </c>
    </row>
    <row r="283" spans="1:24" ht="12.75">
      <c r="A283" s="21">
        <v>5</v>
      </c>
      <c r="B283" s="33">
        <v>275</v>
      </c>
      <c r="C283" s="21">
        <v>3</v>
      </c>
      <c r="D283" s="21"/>
      <c r="E283" s="54">
        <v>47.52965924337004</v>
      </c>
      <c r="F283" s="54">
        <v>28.761542764760183</v>
      </c>
      <c r="G283" s="54">
        <v>1.554</v>
      </c>
      <c r="H283" s="21">
        <v>40</v>
      </c>
      <c r="I283" s="21"/>
      <c r="J283" s="21">
        <v>6</v>
      </c>
      <c r="K283" s="21">
        <v>49</v>
      </c>
      <c r="L283" s="21">
        <v>6.9</v>
      </c>
      <c r="M283" s="21"/>
      <c r="N283" s="21" t="s">
        <v>15</v>
      </c>
      <c r="O283" s="21">
        <v>7.5</v>
      </c>
      <c r="P283" s="21">
        <v>3.8</v>
      </c>
      <c r="Q283" s="21"/>
      <c r="R283" s="21"/>
      <c r="S283" s="21">
        <v>11</v>
      </c>
      <c r="T283" s="21"/>
      <c r="U283" s="21">
        <f>O283-Q283+R283</f>
        <v>7.5</v>
      </c>
      <c r="V283" s="7">
        <v>3.8</v>
      </c>
      <c r="W283" s="55"/>
      <c r="X283" s="55">
        <v>-99</v>
      </c>
    </row>
    <row r="284" spans="1:24" ht="12.75">
      <c r="A284" s="21">
        <v>5</v>
      </c>
      <c r="B284" s="33">
        <v>282</v>
      </c>
      <c r="C284" s="21">
        <v>1</v>
      </c>
      <c r="D284" s="21"/>
      <c r="E284" s="54">
        <v>42.20848742581442</v>
      </c>
      <c r="F284" s="54">
        <v>28.927109935575423</v>
      </c>
      <c r="G284" s="54">
        <v>1.028</v>
      </c>
      <c r="H284" s="21">
        <v>160</v>
      </c>
      <c r="I284" s="21"/>
      <c r="J284" s="21">
        <v>13.5</v>
      </c>
      <c r="K284" s="21">
        <v>181</v>
      </c>
      <c r="L284" s="21">
        <v>13.7</v>
      </c>
      <c r="M284" s="21"/>
      <c r="N284" s="21" t="s">
        <v>15</v>
      </c>
      <c r="O284" s="21">
        <v>16.1</v>
      </c>
      <c r="P284" s="21">
        <v>7.2</v>
      </c>
      <c r="Q284" s="21"/>
      <c r="R284" s="21"/>
      <c r="S284" s="21">
        <v>11</v>
      </c>
      <c r="T284" s="21"/>
      <c r="U284" s="21">
        <f>O284-Q284+R284</f>
        <v>16.1</v>
      </c>
      <c r="V284" s="7">
        <v>7.2</v>
      </c>
      <c r="W284" s="55"/>
      <c r="X284" s="55">
        <v>-99</v>
      </c>
    </row>
    <row r="285" spans="1:24" ht="12.75">
      <c r="A285" s="21">
        <v>5</v>
      </c>
      <c r="B285" s="33">
        <v>281</v>
      </c>
      <c r="C285" s="21">
        <v>4</v>
      </c>
      <c r="D285" s="21"/>
      <c r="E285" s="54">
        <v>43.0686916181818</v>
      </c>
      <c r="F285" s="54">
        <v>29.706988610391946</v>
      </c>
      <c r="G285" s="54">
        <v>0.923</v>
      </c>
      <c r="H285" s="21">
        <v>42</v>
      </c>
      <c r="I285" s="21"/>
      <c r="J285" s="21">
        <v>6.2</v>
      </c>
      <c r="K285" s="21">
        <v>44</v>
      </c>
      <c r="L285" s="21">
        <v>8.1</v>
      </c>
      <c r="M285" s="21"/>
      <c r="N285" s="21" t="s">
        <v>15</v>
      </c>
      <c r="O285" s="21">
        <v>7.5</v>
      </c>
      <c r="P285" s="21">
        <v>3.1</v>
      </c>
      <c r="Q285" s="21"/>
      <c r="R285" s="21"/>
      <c r="S285" s="21">
        <v>11</v>
      </c>
      <c r="T285" s="21"/>
      <c r="U285" s="21">
        <f>O285-Q285+R285</f>
        <v>7.5</v>
      </c>
      <c r="V285" s="7">
        <v>3.1</v>
      </c>
      <c r="W285" s="55"/>
      <c r="X285" s="55">
        <v>-99</v>
      </c>
    </row>
    <row r="286" spans="1:24" ht="12.75">
      <c r="A286" s="21">
        <v>5</v>
      </c>
      <c r="B286" s="33">
        <v>283</v>
      </c>
      <c r="C286" s="21">
        <v>4</v>
      </c>
      <c r="D286" s="21"/>
      <c r="E286" s="54">
        <v>42.174126450251165</v>
      </c>
      <c r="F286" s="54">
        <v>30.260075547794408</v>
      </c>
      <c r="G286" s="54">
        <v>0.926</v>
      </c>
      <c r="H286" s="21">
        <v>35</v>
      </c>
      <c r="I286" s="21"/>
      <c r="J286" s="21">
        <v>6.3</v>
      </c>
      <c r="K286" s="21">
        <v>39</v>
      </c>
      <c r="L286" s="21">
        <v>7.4</v>
      </c>
      <c r="M286" s="21"/>
      <c r="N286" s="21" t="s">
        <v>15</v>
      </c>
      <c r="O286" s="21">
        <v>6.7</v>
      </c>
      <c r="P286" s="21">
        <v>3.1</v>
      </c>
      <c r="Q286" s="21"/>
      <c r="R286" s="21"/>
      <c r="S286" s="21">
        <v>11</v>
      </c>
      <c r="T286" s="21"/>
      <c r="U286" s="21">
        <f>O286-Q286+R286</f>
        <v>6.7</v>
      </c>
      <c r="V286" s="7">
        <v>3.1</v>
      </c>
      <c r="W286" s="55"/>
      <c r="X286" s="55">
        <v>-99</v>
      </c>
    </row>
    <row r="287" spans="1:24" ht="12.75">
      <c r="A287" s="21">
        <v>5</v>
      </c>
      <c r="B287" s="33">
        <v>285</v>
      </c>
      <c r="C287" s="21">
        <v>2</v>
      </c>
      <c r="D287" s="21"/>
      <c r="E287" s="54">
        <v>41.536743907335115</v>
      </c>
      <c r="F287" s="54">
        <v>30.63442497544974</v>
      </c>
      <c r="G287" s="54">
        <v>0.707</v>
      </c>
      <c r="H287" s="21">
        <v>32</v>
      </c>
      <c r="I287" s="21"/>
      <c r="J287" s="21">
        <v>3.2</v>
      </c>
      <c r="K287" s="21">
        <v>40</v>
      </c>
      <c r="L287" s="21">
        <v>5.4</v>
      </c>
      <c r="M287" s="21"/>
      <c r="N287" s="21" t="s">
        <v>15</v>
      </c>
      <c r="O287" s="21">
        <v>4.1</v>
      </c>
      <c r="P287" s="21">
        <v>1</v>
      </c>
      <c r="Q287" s="21"/>
      <c r="R287" s="21"/>
      <c r="S287" s="21">
        <v>11</v>
      </c>
      <c r="T287" s="21"/>
      <c r="U287" s="21">
        <f>O287-Q287+R287</f>
        <v>4.1</v>
      </c>
      <c r="V287" s="7">
        <v>1</v>
      </c>
      <c r="W287" s="55"/>
      <c r="X287" s="55">
        <v>-99</v>
      </c>
    </row>
    <row r="288" spans="1:24" ht="12.75">
      <c r="A288" s="21">
        <v>5</v>
      </c>
      <c r="B288" s="33">
        <v>284</v>
      </c>
      <c r="C288" s="21">
        <v>2</v>
      </c>
      <c r="D288" s="21"/>
      <c r="E288" s="54">
        <v>41.95751192094158</v>
      </c>
      <c r="F288" s="54">
        <v>30.861854698058014</v>
      </c>
      <c r="G288" s="54">
        <v>0.869</v>
      </c>
      <c r="H288" s="21">
        <v>35</v>
      </c>
      <c r="I288" s="21"/>
      <c r="J288" s="21">
        <v>3.5</v>
      </c>
      <c r="K288" s="21">
        <v>43</v>
      </c>
      <c r="L288" s="21">
        <v>5.5</v>
      </c>
      <c r="M288" s="21"/>
      <c r="N288" s="21" t="s">
        <v>15</v>
      </c>
      <c r="O288" s="21">
        <v>4.1</v>
      </c>
      <c r="P288" s="21">
        <v>1.7</v>
      </c>
      <c r="Q288" s="21"/>
      <c r="R288" s="21"/>
      <c r="S288" s="21">
        <v>11</v>
      </c>
      <c r="T288" s="21"/>
      <c r="U288" s="21">
        <f>O288-Q288+R288</f>
        <v>4.1</v>
      </c>
      <c r="V288" s="7">
        <v>1.7</v>
      </c>
      <c r="W288" s="55"/>
      <c r="X288" s="55">
        <v>-99</v>
      </c>
    </row>
    <row r="289" spans="1:24" ht="12.75">
      <c r="A289" s="21">
        <v>5</v>
      </c>
      <c r="B289" s="33">
        <v>279</v>
      </c>
      <c r="C289" s="21">
        <v>1</v>
      </c>
      <c r="D289" s="21"/>
      <c r="E289" s="54">
        <v>44.657868304236715</v>
      </c>
      <c r="F289" s="54">
        <v>31.49361209073119</v>
      </c>
      <c r="G289" s="54">
        <v>0.94</v>
      </c>
      <c r="H289" s="21">
        <v>163</v>
      </c>
      <c r="I289" s="21"/>
      <c r="J289" s="21">
        <v>11.6</v>
      </c>
      <c r="K289" s="21">
        <v>180</v>
      </c>
      <c r="L289" s="21">
        <v>14.9</v>
      </c>
      <c r="M289" s="21"/>
      <c r="N289" s="21" t="s">
        <v>15</v>
      </c>
      <c r="O289" s="21">
        <v>14.2</v>
      </c>
      <c r="P289" s="21">
        <v>5.8</v>
      </c>
      <c r="Q289" s="21"/>
      <c r="R289" s="21"/>
      <c r="S289" s="21">
        <v>11</v>
      </c>
      <c r="T289" s="21"/>
      <c r="U289" s="21">
        <f>O289-Q289+R289</f>
        <v>14.2</v>
      </c>
      <c r="V289" s="7">
        <v>5.8</v>
      </c>
      <c r="W289" s="55"/>
      <c r="X289" s="55">
        <v>-99</v>
      </c>
    </row>
    <row r="290" spans="1:24" ht="12.75">
      <c r="A290" s="21">
        <v>5</v>
      </c>
      <c r="B290" s="33">
        <v>359</v>
      </c>
      <c r="C290" s="21">
        <v>3</v>
      </c>
      <c r="D290" s="21"/>
      <c r="E290" s="54">
        <v>48.81260884661043</v>
      </c>
      <c r="F290" s="54">
        <v>31.749854213646547</v>
      </c>
      <c r="G290" s="54">
        <v>1.296</v>
      </c>
      <c r="H290" s="21">
        <v>38</v>
      </c>
      <c r="I290" s="21"/>
      <c r="J290" s="21">
        <v>5.5</v>
      </c>
      <c r="K290" s="21">
        <v>49</v>
      </c>
      <c r="L290" s="21">
        <v>8.5</v>
      </c>
      <c r="M290" s="21"/>
      <c r="N290" s="21" t="s">
        <v>15</v>
      </c>
      <c r="O290" s="21">
        <v>6.8</v>
      </c>
      <c r="P290" s="21">
        <v>2.7</v>
      </c>
      <c r="Q290" s="21"/>
      <c r="R290" s="21"/>
      <c r="S290" s="21">
        <v>11</v>
      </c>
      <c r="T290" s="21"/>
      <c r="U290" s="21">
        <f>O290-Q290+R290</f>
        <v>6.8</v>
      </c>
      <c r="V290" s="7">
        <v>2.7</v>
      </c>
      <c r="W290" s="55"/>
      <c r="X290" s="55">
        <v>-99</v>
      </c>
    </row>
    <row r="291" spans="1:24" ht="12.75">
      <c r="A291" s="21">
        <v>5</v>
      </c>
      <c r="B291" s="33">
        <v>280</v>
      </c>
      <c r="C291" s="21">
        <v>2</v>
      </c>
      <c r="D291" s="21"/>
      <c r="E291" s="54">
        <v>44.20540296390925</v>
      </c>
      <c r="F291" s="54">
        <v>31.949150361134848</v>
      </c>
      <c r="G291" s="54">
        <v>0.97</v>
      </c>
      <c r="H291" s="21">
        <v>55</v>
      </c>
      <c r="I291" s="21"/>
      <c r="J291" s="21">
        <v>5</v>
      </c>
      <c r="K291" s="21">
        <v>70</v>
      </c>
      <c r="L291" s="21">
        <v>7.2</v>
      </c>
      <c r="M291" s="21"/>
      <c r="N291" s="21" t="s">
        <v>15</v>
      </c>
      <c r="O291" s="21">
        <v>5.8</v>
      </c>
      <c r="P291" s="21">
        <v>1.3</v>
      </c>
      <c r="Q291" s="21"/>
      <c r="R291" s="21"/>
      <c r="S291" s="21">
        <v>11</v>
      </c>
      <c r="T291" s="21"/>
      <c r="U291" s="21">
        <f>O291-Q291+R291</f>
        <v>5.8</v>
      </c>
      <c r="V291" s="7">
        <v>1.3</v>
      </c>
      <c r="W291" s="55"/>
      <c r="X291" s="55">
        <v>-99</v>
      </c>
    </row>
    <row r="292" spans="1:24" ht="12.75">
      <c r="A292" s="21">
        <v>5</v>
      </c>
      <c r="B292" s="33">
        <v>357</v>
      </c>
      <c r="C292" s="21">
        <v>2</v>
      </c>
      <c r="D292" s="21"/>
      <c r="E292" s="54">
        <v>47.0819991904279</v>
      </c>
      <c r="F292" s="54">
        <v>32.34608757226362</v>
      </c>
      <c r="G292" s="54">
        <v>1.081</v>
      </c>
      <c r="H292" s="21">
        <v>78</v>
      </c>
      <c r="I292" s="21"/>
      <c r="J292" s="21">
        <v>6.5</v>
      </c>
      <c r="K292" s="21">
        <v>93</v>
      </c>
      <c r="L292" s="21">
        <v>11.2</v>
      </c>
      <c r="M292" s="21"/>
      <c r="N292" s="21" t="s">
        <v>15</v>
      </c>
      <c r="O292" s="21">
        <v>8.3</v>
      </c>
      <c r="P292" s="21">
        <v>1.8</v>
      </c>
      <c r="Q292" s="21"/>
      <c r="R292" s="21"/>
      <c r="S292" s="21">
        <v>11</v>
      </c>
      <c r="T292" s="21"/>
      <c r="U292" s="21">
        <f>O292-Q292+R292</f>
        <v>8.3</v>
      </c>
      <c r="V292" s="7">
        <v>1.8</v>
      </c>
      <c r="W292" s="55"/>
      <c r="X292" s="55">
        <v>-99</v>
      </c>
    </row>
    <row r="293" spans="1:24" ht="12.75">
      <c r="A293" s="21">
        <v>5</v>
      </c>
      <c r="B293" s="33">
        <v>288</v>
      </c>
      <c r="C293" s="21">
        <v>2</v>
      </c>
      <c r="D293" s="21"/>
      <c r="E293" s="54">
        <v>40.44362283835527</v>
      </c>
      <c r="F293" s="54">
        <v>32.71130998154718</v>
      </c>
      <c r="G293" s="54">
        <v>0.798</v>
      </c>
      <c r="H293" s="21">
        <v>84</v>
      </c>
      <c r="I293" s="21"/>
      <c r="J293" s="21">
        <v>6.6</v>
      </c>
      <c r="K293" s="21">
        <v>102</v>
      </c>
      <c r="L293" s="21">
        <v>10.4</v>
      </c>
      <c r="M293" s="21"/>
      <c r="N293" s="21" t="s">
        <v>15</v>
      </c>
      <c r="O293" s="21">
        <v>7.1</v>
      </c>
      <c r="P293" s="21">
        <v>1.5</v>
      </c>
      <c r="Q293" s="21"/>
      <c r="R293" s="21"/>
      <c r="S293" s="21">
        <v>11</v>
      </c>
      <c r="T293" s="21"/>
      <c r="U293" s="21">
        <f>O293-Q293+R293</f>
        <v>7.1</v>
      </c>
      <c r="V293" s="7">
        <v>1.5</v>
      </c>
      <c r="W293" s="55"/>
      <c r="X293" s="55">
        <v>-99</v>
      </c>
    </row>
    <row r="294" spans="1:24" ht="12.75">
      <c r="A294" s="21">
        <v>5</v>
      </c>
      <c r="B294" s="33">
        <v>360</v>
      </c>
      <c r="C294" s="21">
        <v>1</v>
      </c>
      <c r="D294" s="21"/>
      <c r="E294" s="54">
        <v>48.62848788418855</v>
      </c>
      <c r="F294" s="54">
        <v>32.84766679837895</v>
      </c>
      <c r="G294" s="54">
        <v>1.111</v>
      </c>
      <c r="H294" s="21">
        <v>183</v>
      </c>
      <c r="I294" s="21"/>
      <c r="J294" s="21">
        <v>12</v>
      </c>
      <c r="K294" s="21">
        <v>202</v>
      </c>
      <c r="L294" s="21">
        <v>14.5</v>
      </c>
      <c r="M294" s="21"/>
      <c r="N294" s="21" t="s">
        <v>15</v>
      </c>
      <c r="O294" s="21">
        <v>14.2</v>
      </c>
      <c r="P294" s="21">
        <v>6.4</v>
      </c>
      <c r="Q294" s="21"/>
      <c r="R294" s="21"/>
      <c r="S294" s="21">
        <v>11</v>
      </c>
      <c r="T294" s="21"/>
      <c r="U294" s="21">
        <f>O294-Q294+R294</f>
        <v>14.2</v>
      </c>
      <c r="V294" s="7">
        <v>6.4</v>
      </c>
      <c r="W294" s="55"/>
      <c r="X294" s="55">
        <v>-99</v>
      </c>
    </row>
    <row r="295" spans="1:24" ht="12.75">
      <c r="A295" s="21">
        <v>5</v>
      </c>
      <c r="B295" s="33">
        <v>287</v>
      </c>
      <c r="C295" s="21">
        <v>1</v>
      </c>
      <c r="D295" s="21"/>
      <c r="E295" s="54">
        <v>41.5759718709255</v>
      </c>
      <c r="F295" s="54">
        <v>33.34946644232876</v>
      </c>
      <c r="G295" s="54">
        <v>0.915</v>
      </c>
      <c r="H295" s="21">
        <v>119</v>
      </c>
      <c r="I295" s="21"/>
      <c r="J295" s="21">
        <v>14.2</v>
      </c>
      <c r="K295" s="21">
        <v>135</v>
      </c>
      <c r="L295" s="21">
        <v>11.7</v>
      </c>
      <c r="M295" s="21"/>
      <c r="N295" s="21" t="s">
        <v>15</v>
      </c>
      <c r="O295" s="21">
        <v>13.8</v>
      </c>
      <c r="P295" s="21">
        <v>6.7</v>
      </c>
      <c r="Q295" s="21"/>
      <c r="R295" s="21"/>
      <c r="S295" s="21">
        <v>11</v>
      </c>
      <c r="T295" s="21"/>
      <c r="U295" s="21">
        <f>O295-Q295+R295</f>
        <v>13.8</v>
      </c>
      <c r="V295" s="7">
        <v>6.7</v>
      </c>
      <c r="W295" s="55"/>
      <c r="X295" s="55">
        <v>-99</v>
      </c>
    </row>
    <row r="296" spans="1:24" ht="12.75">
      <c r="A296" s="21">
        <v>5</v>
      </c>
      <c r="B296" s="33">
        <v>351</v>
      </c>
      <c r="C296" s="21">
        <v>2</v>
      </c>
      <c r="D296" s="21"/>
      <c r="E296" s="54">
        <v>45.132032739107196</v>
      </c>
      <c r="F296" s="54">
        <v>34.27109766021737</v>
      </c>
      <c r="G296" s="54">
        <v>0.923</v>
      </c>
      <c r="H296" s="21">
        <v>40</v>
      </c>
      <c r="I296" s="21"/>
      <c r="J296" s="21">
        <v>3.2</v>
      </c>
      <c r="K296" s="21">
        <v>50</v>
      </c>
      <c r="L296" s="21">
        <v>6</v>
      </c>
      <c r="M296" s="21"/>
      <c r="N296" s="21"/>
      <c r="O296" s="21">
        <v>4.3</v>
      </c>
      <c r="P296" s="21">
        <v>1.3</v>
      </c>
      <c r="Q296" s="21"/>
      <c r="R296" s="21"/>
      <c r="S296" s="21">
        <v>11</v>
      </c>
      <c r="T296" s="21" t="s">
        <v>49</v>
      </c>
      <c r="U296" s="21">
        <f>O296-Q296+R296</f>
        <v>4.3</v>
      </c>
      <c r="V296" s="7">
        <v>1.3</v>
      </c>
      <c r="W296" s="55"/>
      <c r="X296" s="55">
        <v>-99</v>
      </c>
    </row>
    <row r="297" spans="1:24" ht="12.75">
      <c r="A297" s="21">
        <v>5</v>
      </c>
      <c r="B297" s="33">
        <v>352</v>
      </c>
      <c r="C297" s="21">
        <v>1</v>
      </c>
      <c r="D297" s="21"/>
      <c r="E297" s="54">
        <v>45.192410918420784</v>
      </c>
      <c r="F297" s="54">
        <v>34.88015962378329</v>
      </c>
      <c r="G297" s="54">
        <v>0.945</v>
      </c>
      <c r="H297" s="21">
        <v>170</v>
      </c>
      <c r="I297" s="21"/>
      <c r="J297" s="21">
        <v>14</v>
      </c>
      <c r="K297" s="21">
        <v>188</v>
      </c>
      <c r="L297" s="21">
        <v>15.4</v>
      </c>
      <c r="M297" s="21"/>
      <c r="N297" s="21"/>
      <c r="O297" s="21">
        <v>16.4</v>
      </c>
      <c r="P297" s="21">
        <v>10.3</v>
      </c>
      <c r="Q297" s="21"/>
      <c r="R297" s="21"/>
      <c r="S297" s="21">
        <v>11</v>
      </c>
      <c r="T297" s="21"/>
      <c r="U297" s="21">
        <f>O297-Q297+R297</f>
        <v>16.4</v>
      </c>
      <c r="V297" s="7">
        <v>10.3</v>
      </c>
      <c r="W297" s="55"/>
      <c r="X297" s="55">
        <v>-99</v>
      </c>
    </row>
    <row r="298" spans="1:24" ht="12.75">
      <c r="A298" s="21">
        <v>5</v>
      </c>
      <c r="B298" s="33">
        <v>361</v>
      </c>
      <c r="C298" s="21">
        <v>2</v>
      </c>
      <c r="D298" s="21"/>
      <c r="E298" s="54">
        <v>48.74360860318481</v>
      </c>
      <c r="F298" s="54">
        <v>35.667785806516335</v>
      </c>
      <c r="G298" s="54">
        <v>1.189</v>
      </c>
      <c r="H298" s="21">
        <v>34</v>
      </c>
      <c r="I298" s="21"/>
      <c r="J298" s="21">
        <v>2.3</v>
      </c>
      <c r="K298" s="21">
        <v>53</v>
      </c>
      <c r="L298" s="21"/>
      <c r="M298" s="21"/>
      <c r="N298" s="21"/>
      <c r="O298" s="21"/>
      <c r="P298" s="21"/>
      <c r="Q298" s="21"/>
      <c r="R298" s="21"/>
      <c r="S298" s="21">
        <v>11</v>
      </c>
      <c r="T298" s="21" t="s">
        <v>89</v>
      </c>
      <c r="U298" s="21"/>
      <c r="W298" s="55"/>
      <c r="X298" s="55">
        <v>-99</v>
      </c>
    </row>
    <row r="299" spans="1:24" ht="12.75">
      <c r="A299" s="21">
        <v>5</v>
      </c>
      <c r="B299" s="33">
        <v>350</v>
      </c>
      <c r="C299" s="21">
        <v>1</v>
      </c>
      <c r="D299" s="21"/>
      <c r="E299" s="54">
        <v>42.50849035401545</v>
      </c>
      <c r="F299" s="54">
        <v>35.78041981059719</v>
      </c>
      <c r="G299" s="54">
        <v>1.123</v>
      </c>
      <c r="H299" s="21">
        <v>152</v>
      </c>
      <c r="I299" s="21"/>
      <c r="J299" s="21">
        <v>12.5</v>
      </c>
      <c r="K299" s="21">
        <v>171</v>
      </c>
      <c r="L299" s="21">
        <v>14.5</v>
      </c>
      <c r="M299" s="21"/>
      <c r="N299" s="21"/>
      <c r="O299" s="21">
        <v>15.3</v>
      </c>
      <c r="P299" s="21">
        <v>9.6</v>
      </c>
      <c r="Q299" s="21"/>
      <c r="R299" s="21"/>
      <c r="S299" s="21">
        <v>11</v>
      </c>
      <c r="T299" s="21"/>
      <c r="U299" s="21">
        <f>O299-Q299+R299</f>
        <v>15.3</v>
      </c>
      <c r="V299" s="7">
        <v>9.6</v>
      </c>
      <c r="W299" s="55"/>
      <c r="X299" s="55">
        <v>-99</v>
      </c>
    </row>
    <row r="300" spans="1:24" ht="12.75">
      <c r="A300" s="21">
        <v>5</v>
      </c>
      <c r="B300" s="33">
        <v>349</v>
      </c>
      <c r="C300" s="21">
        <v>2</v>
      </c>
      <c r="D300" s="21"/>
      <c r="E300" s="54">
        <v>41.18960787613746</v>
      </c>
      <c r="F300" s="54">
        <v>36.6440736819753</v>
      </c>
      <c r="G300" s="54">
        <v>1.2</v>
      </c>
      <c r="H300" s="21">
        <v>29</v>
      </c>
      <c r="I300" s="21"/>
      <c r="J300" s="21">
        <v>2.7</v>
      </c>
      <c r="K300" s="21">
        <v>44</v>
      </c>
      <c r="L300" s="21">
        <v>6.2</v>
      </c>
      <c r="M300" s="21"/>
      <c r="N300" s="21"/>
      <c r="O300" s="21">
        <v>4.2</v>
      </c>
      <c r="P300" s="21">
        <v>1.2</v>
      </c>
      <c r="Q300" s="21"/>
      <c r="R300" s="21"/>
      <c r="S300" s="21">
        <v>11</v>
      </c>
      <c r="T300" s="21"/>
      <c r="U300" s="21">
        <f>O300-Q300+R300</f>
        <v>4.2</v>
      </c>
      <c r="V300" s="7">
        <v>1.2</v>
      </c>
      <c r="W300" s="55"/>
      <c r="X300" s="55">
        <v>-99</v>
      </c>
    </row>
    <row r="301" spans="1:24" ht="12.75">
      <c r="A301" s="21">
        <v>5</v>
      </c>
      <c r="B301" s="33">
        <v>354</v>
      </c>
      <c r="C301" s="21">
        <v>2</v>
      </c>
      <c r="D301" s="21"/>
      <c r="E301" s="54">
        <v>45.51923601731711</v>
      </c>
      <c r="F301" s="54">
        <v>37.010494422525355</v>
      </c>
      <c r="G301" s="54">
        <v>1.322</v>
      </c>
      <c r="H301" s="21">
        <v>42</v>
      </c>
      <c r="I301" s="21"/>
      <c r="J301" s="21">
        <v>4.25</v>
      </c>
      <c r="K301" s="21">
        <v>52</v>
      </c>
      <c r="L301" s="21">
        <v>6.5</v>
      </c>
      <c r="M301" s="21"/>
      <c r="N301" s="21"/>
      <c r="O301" s="21">
        <v>5.4</v>
      </c>
      <c r="P301" s="21">
        <v>0.8</v>
      </c>
      <c r="Q301" s="21"/>
      <c r="R301" s="21"/>
      <c r="S301" s="21">
        <v>11</v>
      </c>
      <c r="T301" s="21"/>
      <c r="U301" s="21">
        <f>O301-Q301+R301</f>
        <v>5.4</v>
      </c>
      <c r="V301" s="7">
        <v>0.8</v>
      </c>
      <c r="W301" s="55"/>
      <c r="X301" s="55">
        <v>-99</v>
      </c>
    </row>
    <row r="302" spans="1:24" ht="12.75">
      <c r="A302" s="21">
        <v>5</v>
      </c>
      <c r="B302" s="33">
        <v>356</v>
      </c>
      <c r="C302" s="21">
        <v>2</v>
      </c>
      <c r="D302" s="21"/>
      <c r="E302" s="54">
        <v>46.78912712938594</v>
      </c>
      <c r="F302" s="54">
        <v>37.117791037050694</v>
      </c>
      <c r="G302" s="54">
        <v>1.227</v>
      </c>
      <c r="H302" s="21">
        <v>40</v>
      </c>
      <c r="I302" s="21"/>
      <c r="J302" s="21">
        <v>3.5</v>
      </c>
      <c r="K302" s="21">
        <v>54</v>
      </c>
      <c r="L302" s="21">
        <v>5.4</v>
      </c>
      <c r="M302" s="21"/>
      <c r="N302" s="21"/>
      <c r="O302" s="21">
        <v>4.2</v>
      </c>
      <c r="P302" s="21">
        <v>0.9</v>
      </c>
      <c r="Q302" s="21"/>
      <c r="R302" s="21"/>
      <c r="S302" s="21">
        <v>11</v>
      </c>
      <c r="T302" s="21" t="s">
        <v>31</v>
      </c>
      <c r="U302" s="21">
        <f>O302-Q302+R302</f>
        <v>4.2</v>
      </c>
      <c r="V302" s="7">
        <v>0.9</v>
      </c>
      <c r="W302" s="55"/>
      <c r="X302" s="55">
        <v>-99</v>
      </c>
    </row>
    <row r="303" spans="1:24" ht="12.75">
      <c r="A303" s="21">
        <v>5</v>
      </c>
      <c r="B303" s="33">
        <v>348</v>
      </c>
      <c r="C303" s="21">
        <v>2</v>
      </c>
      <c r="D303" s="21"/>
      <c r="E303" s="54">
        <v>41.54507268667594</v>
      </c>
      <c r="F303" s="54">
        <v>37.16843688479263</v>
      </c>
      <c r="G303" s="54">
        <v>1.365</v>
      </c>
      <c r="H303" s="21">
        <v>41</v>
      </c>
      <c r="I303" s="21"/>
      <c r="J303" s="21">
        <v>3.75</v>
      </c>
      <c r="K303" s="21">
        <v>52</v>
      </c>
      <c r="L303" s="21">
        <v>6.1</v>
      </c>
      <c r="M303" s="21"/>
      <c r="N303" s="21"/>
      <c r="O303" s="21">
        <v>5.1</v>
      </c>
      <c r="P303" s="21">
        <v>1.3</v>
      </c>
      <c r="Q303" s="21"/>
      <c r="R303" s="21"/>
      <c r="S303" s="21">
        <v>11</v>
      </c>
      <c r="T303" s="21" t="s">
        <v>40</v>
      </c>
      <c r="U303" s="21">
        <f>O303-Q303+R303</f>
        <v>5.1</v>
      </c>
      <c r="V303" s="7">
        <v>1.3</v>
      </c>
      <c r="W303" s="55"/>
      <c r="X303" s="55">
        <v>-99</v>
      </c>
    </row>
    <row r="304" spans="1:24" ht="12.75">
      <c r="A304" s="21">
        <v>5</v>
      </c>
      <c r="B304" s="33">
        <v>353</v>
      </c>
      <c r="C304" s="21">
        <v>2</v>
      </c>
      <c r="D304" s="21"/>
      <c r="E304" s="54">
        <v>44.80048289368432</v>
      </c>
      <c r="F304" s="54">
        <v>37.747760959992036</v>
      </c>
      <c r="G304" s="54">
        <v>1.206</v>
      </c>
      <c r="H304" s="21">
        <v>40</v>
      </c>
      <c r="I304" s="21"/>
      <c r="J304" s="21">
        <v>3.5</v>
      </c>
      <c r="K304" s="21">
        <v>55</v>
      </c>
      <c r="L304" s="21">
        <v>7</v>
      </c>
      <c r="M304" s="21"/>
      <c r="N304" s="21"/>
      <c r="O304" s="21">
        <v>4.7</v>
      </c>
      <c r="P304" s="21">
        <v>0.8</v>
      </c>
      <c r="Q304" s="21"/>
      <c r="R304" s="21"/>
      <c r="S304" s="21">
        <v>11</v>
      </c>
      <c r="T304" s="21"/>
      <c r="U304" s="21">
        <f>O304-Q304+R304</f>
        <v>4.7</v>
      </c>
      <c r="V304" s="7">
        <v>0.8</v>
      </c>
      <c r="W304" s="55"/>
      <c r="X304" s="55">
        <v>-99</v>
      </c>
    </row>
    <row r="305" spans="1:24" ht="12.75">
      <c r="A305" s="21">
        <v>5</v>
      </c>
      <c r="B305" s="33">
        <v>364</v>
      </c>
      <c r="C305" s="21">
        <v>1</v>
      </c>
      <c r="D305" s="21"/>
      <c r="E305" s="54">
        <v>49.6592469927672</v>
      </c>
      <c r="F305" s="54">
        <v>38.960722389495565</v>
      </c>
      <c r="G305" s="54">
        <v>1.572</v>
      </c>
      <c r="H305" s="21">
        <v>166</v>
      </c>
      <c r="I305" s="21"/>
      <c r="J305" s="21">
        <v>11.75</v>
      </c>
      <c r="K305" s="21">
        <v>179</v>
      </c>
      <c r="L305" s="21">
        <v>11.9</v>
      </c>
      <c r="M305" s="21"/>
      <c r="N305" s="21"/>
      <c r="O305" s="21">
        <v>14.2</v>
      </c>
      <c r="P305" s="21">
        <v>7.6</v>
      </c>
      <c r="Q305" s="21"/>
      <c r="R305" s="21"/>
      <c r="S305" s="21">
        <v>11</v>
      </c>
      <c r="T305" s="21"/>
      <c r="U305" s="21">
        <f>O305-Q305+R305</f>
        <v>14.2</v>
      </c>
      <c r="V305" s="7">
        <v>7.6</v>
      </c>
      <c r="W305" s="55"/>
      <c r="X305" s="55">
        <v>-99</v>
      </c>
    </row>
    <row r="306" spans="1:24" ht="12.75">
      <c r="A306" s="21">
        <v>5</v>
      </c>
      <c r="B306" s="33">
        <v>365</v>
      </c>
      <c r="C306" s="21">
        <v>2</v>
      </c>
      <c r="D306" s="21"/>
      <c r="E306" s="54">
        <v>46.83791970118723</v>
      </c>
      <c r="F306" s="54">
        <v>39.279841981163024</v>
      </c>
      <c r="G306" s="54">
        <v>1.401</v>
      </c>
      <c r="H306" s="21">
        <v>40</v>
      </c>
      <c r="I306" s="21"/>
      <c r="J306" s="21">
        <v>2.6</v>
      </c>
      <c r="K306" s="21">
        <v>57</v>
      </c>
      <c r="L306" s="21">
        <v>7.8</v>
      </c>
      <c r="M306" s="21"/>
      <c r="N306" s="21"/>
      <c r="O306" s="21">
        <v>4.9</v>
      </c>
      <c r="P306" s="21">
        <v>1</v>
      </c>
      <c r="Q306" s="21"/>
      <c r="R306" s="21"/>
      <c r="S306" s="21">
        <v>11</v>
      </c>
      <c r="T306" s="21" t="s">
        <v>18</v>
      </c>
      <c r="U306" s="21">
        <f>O306-Q306+R306</f>
        <v>4.9</v>
      </c>
      <c r="V306" s="7">
        <v>1</v>
      </c>
      <c r="W306" s="55"/>
      <c r="X306" s="55">
        <v>-99</v>
      </c>
    </row>
    <row r="307" spans="1:24" ht="12.75">
      <c r="A307" s="21">
        <v>5</v>
      </c>
      <c r="B307" s="33">
        <v>366</v>
      </c>
      <c r="C307" s="21">
        <v>1</v>
      </c>
      <c r="D307" s="21"/>
      <c r="E307" s="54">
        <v>46.87906408144463</v>
      </c>
      <c r="F307" s="54">
        <v>40.11788442637283</v>
      </c>
      <c r="G307" s="54">
        <v>1.635</v>
      </c>
      <c r="H307" s="21">
        <v>175</v>
      </c>
      <c r="I307" s="21"/>
      <c r="J307" s="21">
        <v>12.75</v>
      </c>
      <c r="K307" s="21">
        <v>196</v>
      </c>
      <c r="L307" s="21">
        <v>15.7</v>
      </c>
      <c r="M307" s="21"/>
      <c r="N307" s="21"/>
      <c r="O307" s="21">
        <v>16.2</v>
      </c>
      <c r="P307" s="21">
        <v>7.1</v>
      </c>
      <c r="Q307" s="21"/>
      <c r="R307" s="21"/>
      <c r="S307" s="21">
        <v>11</v>
      </c>
      <c r="T307" s="21"/>
      <c r="U307" s="21">
        <f>O307-Q307+R307</f>
        <v>16.2</v>
      </c>
      <c r="V307" s="7">
        <v>7.1</v>
      </c>
      <c r="W307" s="55"/>
      <c r="X307" s="55">
        <v>-99</v>
      </c>
    </row>
    <row r="308" spans="1:24" ht="12.75">
      <c r="A308" s="21">
        <v>5</v>
      </c>
      <c r="B308" s="33">
        <v>347</v>
      </c>
      <c r="C308" s="21">
        <v>1</v>
      </c>
      <c r="D308" s="21"/>
      <c r="E308" s="54">
        <v>42.73658534942331</v>
      </c>
      <c r="F308" s="54">
        <v>40.58465519961278</v>
      </c>
      <c r="G308" s="54">
        <v>1.878</v>
      </c>
      <c r="H308" s="21">
        <v>255</v>
      </c>
      <c r="I308" s="21"/>
      <c r="J308" s="21">
        <v>15.6</v>
      </c>
      <c r="K308" s="21">
        <v>282</v>
      </c>
      <c r="L308" s="21">
        <v>15.9</v>
      </c>
      <c r="M308" s="21"/>
      <c r="N308" s="21"/>
      <c r="O308" s="21">
        <v>19.1</v>
      </c>
      <c r="P308" s="21">
        <v>8</v>
      </c>
      <c r="Q308" s="21"/>
      <c r="R308" s="21"/>
      <c r="S308" s="21">
        <v>11</v>
      </c>
      <c r="T308" s="21"/>
      <c r="U308" s="21">
        <f>O308-Q308+R308</f>
        <v>19.1</v>
      </c>
      <c r="V308" s="7">
        <v>8</v>
      </c>
      <c r="W308" s="55">
        <v>6.03</v>
      </c>
      <c r="X308" s="55">
        <v>5.77</v>
      </c>
    </row>
    <row r="309" spans="1:24" ht="12.75">
      <c r="A309" s="21">
        <v>5</v>
      </c>
      <c r="B309" s="33">
        <v>346</v>
      </c>
      <c r="C309" s="21">
        <v>2</v>
      </c>
      <c r="D309" s="21"/>
      <c r="E309" s="54">
        <v>40.03572094886898</v>
      </c>
      <c r="F309" s="54">
        <v>41.42989805809682</v>
      </c>
      <c r="G309" s="54">
        <v>2.474</v>
      </c>
      <c r="H309" s="21">
        <v>28</v>
      </c>
      <c r="I309" s="21"/>
      <c r="J309" s="21">
        <v>3</v>
      </c>
      <c r="K309" s="21">
        <v>38</v>
      </c>
      <c r="L309" s="21">
        <v>5.4</v>
      </c>
      <c r="M309" s="21"/>
      <c r="N309" s="21"/>
      <c r="O309" s="21">
        <v>3.4</v>
      </c>
      <c r="P309" s="21">
        <v>0.6</v>
      </c>
      <c r="Q309" s="21"/>
      <c r="R309" s="21"/>
      <c r="S309" s="21">
        <v>11</v>
      </c>
      <c r="T309" s="21"/>
      <c r="U309" s="21">
        <f>O309-Q309+R309</f>
        <v>3.4</v>
      </c>
      <c r="V309" s="7">
        <v>0.6</v>
      </c>
      <c r="W309" s="55"/>
      <c r="X309" s="55">
        <v>-99</v>
      </c>
    </row>
    <row r="310" spans="1:24" ht="12.75">
      <c r="A310" s="21">
        <v>5</v>
      </c>
      <c r="B310" s="33">
        <v>367</v>
      </c>
      <c r="C310" s="21">
        <v>1</v>
      </c>
      <c r="D310" s="21"/>
      <c r="E310" s="54">
        <v>47.97567933434266</v>
      </c>
      <c r="F310" s="54">
        <v>44.41300630905688</v>
      </c>
      <c r="G310" s="54">
        <v>2.174</v>
      </c>
      <c r="H310" s="21">
        <v>230</v>
      </c>
      <c r="I310" s="21"/>
      <c r="J310" s="21">
        <v>16.6</v>
      </c>
      <c r="K310" s="21">
        <v>256</v>
      </c>
      <c r="L310" s="21">
        <v>17.7</v>
      </c>
      <c r="M310" s="21"/>
      <c r="N310" s="21"/>
      <c r="O310" s="21">
        <v>17.9</v>
      </c>
      <c r="P310" s="21">
        <v>7.2</v>
      </c>
      <c r="Q310" s="21"/>
      <c r="R310" s="21"/>
      <c r="S310" s="21">
        <v>11</v>
      </c>
      <c r="T310" s="21"/>
      <c r="U310" s="21">
        <f>O310-Q310+R310</f>
        <v>17.9</v>
      </c>
      <c r="V310" s="7">
        <v>7.2</v>
      </c>
      <c r="W310" s="55"/>
      <c r="X310" s="55">
        <v>-99</v>
      </c>
    </row>
    <row r="311" spans="1:24" ht="12.75">
      <c r="A311" s="21">
        <v>5</v>
      </c>
      <c r="B311" s="33">
        <v>370</v>
      </c>
      <c r="C311" s="21">
        <v>1</v>
      </c>
      <c r="D311" s="21"/>
      <c r="E311" s="54">
        <v>42.045578723850504</v>
      </c>
      <c r="F311" s="54">
        <v>45.48795223766937</v>
      </c>
      <c r="G311" s="54">
        <v>2.727</v>
      </c>
      <c r="H311" s="21">
        <v>156</v>
      </c>
      <c r="I311" s="21"/>
      <c r="J311" s="21">
        <v>13.5</v>
      </c>
      <c r="K311" s="21">
        <v>177</v>
      </c>
      <c r="L311" s="21">
        <v>16.7</v>
      </c>
      <c r="M311" s="21"/>
      <c r="N311" s="21"/>
      <c r="O311" s="21">
        <v>15.3</v>
      </c>
      <c r="P311" s="21">
        <v>7.8</v>
      </c>
      <c r="Q311" s="21"/>
      <c r="R311" s="21"/>
      <c r="S311" s="21">
        <v>11</v>
      </c>
      <c r="T311" s="21"/>
      <c r="U311" s="21">
        <f>O311-Q311+R311</f>
        <v>15.3</v>
      </c>
      <c r="V311" s="7">
        <v>7.8</v>
      </c>
      <c r="W311" s="55"/>
      <c r="X311" s="55">
        <v>-99</v>
      </c>
    </row>
    <row r="312" spans="1:24" ht="12.75">
      <c r="A312" s="21">
        <v>5</v>
      </c>
      <c r="B312" s="33">
        <v>369</v>
      </c>
      <c r="C312" s="21">
        <v>1</v>
      </c>
      <c r="D312" s="21"/>
      <c r="E312" s="54">
        <v>44.67575793031439</v>
      </c>
      <c r="F312" s="54">
        <v>47.27263858038761</v>
      </c>
      <c r="G312" s="54">
        <v>2.806</v>
      </c>
      <c r="H312" s="21">
        <v>179</v>
      </c>
      <c r="I312" s="21">
        <v>13</v>
      </c>
      <c r="J312" s="21">
        <v>13.4</v>
      </c>
      <c r="K312" s="21">
        <v>199</v>
      </c>
      <c r="L312" s="21">
        <v>17.6</v>
      </c>
      <c r="M312" s="21"/>
      <c r="N312" s="21"/>
      <c r="O312" s="21">
        <v>15.2</v>
      </c>
      <c r="P312" s="21">
        <v>7.5</v>
      </c>
      <c r="Q312" s="21"/>
      <c r="R312" s="21"/>
      <c r="S312" s="21">
        <v>11</v>
      </c>
      <c r="T312" s="21"/>
      <c r="U312" s="21">
        <f>O312-Q312+R312</f>
        <v>15.2</v>
      </c>
      <c r="V312" s="7">
        <v>7.5</v>
      </c>
      <c r="W312" s="55"/>
      <c r="X312" s="55">
        <v>-99</v>
      </c>
    </row>
    <row r="313" spans="1:24" ht="12.75">
      <c r="A313" s="21">
        <v>5</v>
      </c>
      <c r="B313" s="33">
        <v>371</v>
      </c>
      <c r="C313" s="21">
        <v>1</v>
      </c>
      <c r="D313" s="21"/>
      <c r="E313" s="54">
        <v>40.766073275536996</v>
      </c>
      <c r="F313" s="54">
        <v>48.920647652024684</v>
      </c>
      <c r="G313" s="54">
        <v>3.065</v>
      </c>
      <c r="H313" s="21">
        <v>121</v>
      </c>
      <c r="I313" s="21"/>
      <c r="J313" s="21">
        <v>12.9</v>
      </c>
      <c r="K313" s="21">
        <v>138</v>
      </c>
      <c r="L313" s="21">
        <v>16.9</v>
      </c>
      <c r="M313" s="21"/>
      <c r="N313" s="21"/>
      <c r="O313" s="21">
        <v>14.4</v>
      </c>
      <c r="P313" s="21">
        <v>9.3</v>
      </c>
      <c r="Q313" s="21"/>
      <c r="R313" s="21"/>
      <c r="S313" s="21">
        <v>11</v>
      </c>
      <c r="T313" s="21"/>
      <c r="U313" s="21">
        <f>O313-Q313+R313</f>
        <v>14.4</v>
      </c>
      <c r="V313" s="7">
        <v>9.3</v>
      </c>
      <c r="W313" s="55"/>
      <c r="X313" s="55">
        <v>-99</v>
      </c>
    </row>
    <row r="314" spans="1:24" ht="12.75">
      <c r="A314" s="21">
        <v>5</v>
      </c>
      <c r="B314" s="33">
        <v>368</v>
      </c>
      <c r="C314" s="21">
        <v>1</v>
      </c>
      <c r="D314" s="21"/>
      <c r="E314" s="54">
        <v>46.010286413871945</v>
      </c>
      <c r="F314" s="54">
        <v>49.69400239579692</v>
      </c>
      <c r="G314" s="54">
        <v>2.9</v>
      </c>
      <c r="H314" s="21">
        <v>153</v>
      </c>
      <c r="I314" s="21"/>
      <c r="J314" s="21">
        <v>14.3</v>
      </c>
      <c r="K314" s="21">
        <v>167</v>
      </c>
      <c r="L314" s="21">
        <v>18.3</v>
      </c>
      <c r="M314" s="21"/>
      <c r="N314" s="21"/>
      <c r="O314" s="21">
        <v>16.3</v>
      </c>
      <c r="P314" s="21">
        <v>7.3</v>
      </c>
      <c r="Q314" s="21"/>
      <c r="R314" s="21"/>
      <c r="S314" s="21">
        <v>11</v>
      </c>
      <c r="T314" s="21"/>
      <c r="U314" s="21">
        <f>O314-Q314+R314</f>
        <v>16.3</v>
      </c>
      <c r="V314" s="7">
        <v>7.3</v>
      </c>
      <c r="W314" s="55">
        <v>2.55</v>
      </c>
      <c r="X314" s="55">
        <v>2.47</v>
      </c>
    </row>
    <row r="315" spans="1:24" ht="12.75">
      <c r="A315" s="21">
        <v>1</v>
      </c>
      <c r="B315" s="33">
        <v>51</v>
      </c>
      <c r="C315" s="21">
        <v>7</v>
      </c>
      <c r="D315" s="21"/>
      <c r="E315" s="54">
        <v>5.7373540053145184</v>
      </c>
      <c r="F315" s="54">
        <v>26.10087144172971</v>
      </c>
      <c r="G315" s="54">
        <v>0.325</v>
      </c>
      <c r="H315" s="21">
        <v>29</v>
      </c>
      <c r="I315" s="21"/>
      <c r="J315" s="21">
        <v>2.7</v>
      </c>
      <c r="K315" s="21">
        <v>35</v>
      </c>
      <c r="L315" s="21">
        <v>5.1</v>
      </c>
      <c r="M315" s="21"/>
      <c r="N315" s="52" t="s">
        <v>15</v>
      </c>
      <c r="O315" s="21">
        <v>3.1</v>
      </c>
      <c r="P315" s="21">
        <v>1.8</v>
      </c>
      <c r="Q315" s="21"/>
      <c r="R315" s="21"/>
      <c r="S315" s="21">
        <v>12</v>
      </c>
      <c r="T315" s="21" t="s">
        <v>124</v>
      </c>
      <c r="U315" s="21">
        <f>O315-Q315+R315</f>
        <v>3.1</v>
      </c>
      <c r="V315" s="7">
        <v>1.8</v>
      </c>
      <c r="W315" s="55"/>
      <c r="X315" s="55">
        <v>-99</v>
      </c>
    </row>
    <row r="316" spans="1:24" ht="12.75">
      <c r="A316" s="21">
        <v>1</v>
      </c>
      <c r="B316" s="33">
        <v>50</v>
      </c>
      <c r="C316" s="21">
        <v>7</v>
      </c>
      <c r="D316" s="21"/>
      <c r="E316" s="54">
        <v>5.18678967908387</v>
      </c>
      <c r="F316" s="54">
        <v>26.653309603592366</v>
      </c>
      <c r="G316" s="54">
        <v>0.319</v>
      </c>
      <c r="H316" s="21">
        <v>32</v>
      </c>
      <c r="I316" s="21"/>
      <c r="J316" s="21">
        <v>4</v>
      </c>
      <c r="K316" s="21">
        <v>34</v>
      </c>
      <c r="L316" s="21"/>
      <c r="M316" s="21"/>
      <c r="N316" s="21"/>
      <c r="O316" s="21">
        <v>3.4</v>
      </c>
      <c r="P316" s="21"/>
      <c r="Q316" s="21"/>
      <c r="R316" s="21"/>
      <c r="S316" s="21">
        <v>12</v>
      </c>
      <c r="T316" s="21" t="s">
        <v>21</v>
      </c>
      <c r="U316" s="21">
        <f>O316-Q316+R316</f>
        <v>3.4</v>
      </c>
      <c r="W316" s="55"/>
      <c r="X316" s="55">
        <v>-99</v>
      </c>
    </row>
    <row r="317" spans="1:24" ht="12.75">
      <c r="A317" s="21">
        <v>1</v>
      </c>
      <c r="B317" s="33">
        <v>175</v>
      </c>
      <c r="C317" s="21">
        <v>7</v>
      </c>
      <c r="D317" s="21"/>
      <c r="E317" s="54">
        <v>6.598706242134957</v>
      </c>
      <c r="F317" s="54">
        <v>26.73575121312302</v>
      </c>
      <c r="G317" s="54">
        <v>0.333</v>
      </c>
      <c r="H317" s="21">
        <v>37</v>
      </c>
      <c r="I317" s="21"/>
      <c r="J317" s="21">
        <v>5</v>
      </c>
      <c r="K317" s="21">
        <v>55</v>
      </c>
      <c r="L317" s="21">
        <v>8.2</v>
      </c>
      <c r="M317" s="21"/>
      <c r="N317" s="52" t="s">
        <v>15</v>
      </c>
      <c r="O317" s="21">
        <v>6.7</v>
      </c>
      <c r="P317" s="21">
        <v>2.6</v>
      </c>
      <c r="Q317" s="21"/>
      <c r="R317" s="21"/>
      <c r="S317" s="21">
        <v>12</v>
      </c>
      <c r="T317" s="21" t="s">
        <v>125</v>
      </c>
      <c r="U317" s="21">
        <f>O317-Q317+R317</f>
        <v>6.7</v>
      </c>
      <c r="V317" s="7">
        <v>2.6</v>
      </c>
      <c r="W317" s="55"/>
      <c r="X317" s="55">
        <v>-99</v>
      </c>
    </row>
    <row r="318" spans="1:24" ht="12.75">
      <c r="A318" s="21">
        <v>2</v>
      </c>
      <c r="B318" s="33">
        <v>71</v>
      </c>
      <c r="C318" s="21">
        <v>2</v>
      </c>
      <c r="D318" s="21"/>
      <c r="E318" s="54">
        <v>18.183304313686953</v>
      </c>
      <c r="F318" s="54">
        <v>16.361573678465454</v>
      </c>
      <c r="G318" s="54">
        <v>0.782</v>
      </c>
      <c r="H318" s="21">
        <v>36</v>
      </c>
      <c r="I318" s="21"/>
      <c r="J318" s="21">
        <v>2.7</v>
      </c>
      <c r="K318" s="21">
        <v>53</v>
      </c>
      <c r="L318" s="21">
        <v>5.6</v>
      </c>
      <c r="M318" s="21"/>
      <c r="N318" s="52" t="s">
        <v>15</v>
      </c>
      <c r="O318" s="21">
        <v>4.3</v>
      </c>
      <c r="P318" s="21">
        <v>0.9</v>
      </c>
      <c r="Q318" s="21"/>
      <c r="R318" s="21"/>
      <c r="S318" s="21">
        <v>12</v>
      </c>
      <c r="T318" s="21" t="s">
        <v>24</v>
      </c>
      <c r="U318" s="21">
        <f>O318-Q318+R318</f>
        <v>4.3</v>
      </c>
      <c r="V318" s="7">
        <v>0.9</v>
      </c>
      <c r="W318" s="55"/>
      <c r="X318" s="55">
        <v>-99</v>
      </c>
    </row>
    <row r="319" spans="1:24" ht="12.75">
      <c r="A319" s="21">
        <v>2</v>
      </c>
      <c r="B319" s="33">
        <v>63</v>
      </c>
      <c r="C319" s="21">
        <v>2</v>
      </c>
      <c r="D319" s="21"/>
      <c r="E319" s="54">
        <v>15.895041228547917</v>
      </c>
      <c r="F319" s="54">
        <v>21.51524004845779</v>
      </c>
      <c r="G319" s="54">
        <v>0.52</v>
      </c>
      <c r="H319" s="21">
        <v>40</v>
      </c>
      <c r="I319" s="21"/>
      <c r="J319" s="21">
        <v>5.5</v>
      </c>
      <c r="K319" s="21">
        <v>50</v>
      </c>
      <c r="L319" s="21">
        <v>6.6</v>
      </c>
      <c r="M319" s="21"/>
      <c r="N319" s="52" t="s">
        <v>15</v>
      </c>
      <c r="O319" s="21">
        <v>4.2</v>
      </c>
      <c r="P319" s="21">
        <v>1.3</v>
      </c>
      <c r="Q319" s="21"/>
      <c r="R319" s="21"/>
      <c r="S319" s="21">
        <v>12</v>
      </c>
      <c r="T319" s="21" t="s">
        <v>24</v>
      </c>
      <c r="U319" s="21">
        <f>O319-Q319+R319</f>
        <v>4.2</v>
      </c>
      <c r="V319" s="7">
        <v>1.3</v>
      </c>
      <c r="W319" s="55"/>
      <c r="X319" s="55">
        <v>-99</v>
      </c>
    </row>
    <row r="320" spans="1:24" ht="12.75">
      <c r="A320" s="21">
        <v>3</v>
      </c>
      <c r="B320" s="33">
        <v>84</v>
      </c>
      <c r="C320" s="21">
        <v>2</v>
      </c>
      <c r="D320" s="21"/>
      <c r="E320" s="54">
        <v>21.27120086199806</v>
      </c>
      <c r="F320" s="54">
        <v>5.6907208584267295</v>
      </c>
      <c r="G320" s="54">
        <v>0.924</v>
      </c>
      <c r="H320" s="21">
        <v>63</v>
      </c>
      <c r="I320" s="21"/>
      <c r="J320" s="21">
        <v>5.25</v>
      </c>
      <c r="K320" s="21">
        <v>80</v>
      </c>
      <c r="L320" s="21">
        <v>10.4</v>
      </c>
      <c r="M320" s="21"/>
      <c r="N320" s="52" t="s">
        <v>15</v>
      </c>
      <c r="O320" s="21">
        <v>6</v>
      </c>
      <c r="P320" s="21">
        <v>0.4</v>
      </c>
      <c r="Q320" s="21"/>
      <c r="R320" s="21"/>
      <c r="S320" s="21">
        <v>12</v>
      </c>
      <c r="T320" s="21" t="s">
        <v>24</v>
      </c>
      <c r="U320" s="21">
        <f>O320-Q320+R320</f>
        <v>6</v>
      </c>
      <c r="V320" s="7">
        <v>0.4</v>
      </c>
      <c r="W320" s="55"/>
      <c r="X320" s="55">
        <v>-99</v>
      </c>
    </row>
    <row r="321" spans="1:24" ht="12.75">
      <c r="A321" s="21">
        <v>3</v>
      </c>
      <c r="B321" s="33">
        <v>87</v>
      </c>
      <c r="C321" s="21">
        <v>2</v>
      </c>
      <c r="D321" s="21"/>
      <c r="E321" s="54">
        <v>23.58141042459472</v>
      </c>
      <c r="F321" s="54">
        <v>6.466079986113351</v>
      </c>
      <c r="G321" s="54">
        <v>0.792</v>
      </c>
      <c r="H321" s="21">
        <v>33</v>
      </c>
      <c r="I321" s="21"/>
      <c r="J321" s="21">
        <v>3.1</v>
      </c>
      <c r="K321" s="21">
        <v>45</v>
      </c>
      <c r="L321" s="21">
        <v>4.5</v>
      </c>
      <c r="M321" s="21"/>
      <c r="N321" s="52" t="s">
        <v>15</v>
      </c>
      <c r="O321" s="21">
        <v>3.3</v>
      </c>
      <c r="P321" s="21">
        <v>0.6</v>
      </c>
      <c r="Q321" s="21"/>
      <c r="R321" s="21"/>
      <c r="S321" s="21">
        <v>12</v>
      </c>
      <c r="T321" s="21" t="s">
        <v>24</v>
      </c>
      <c r="U321" s="21">
        <f>O321-Q321+R321</f>
        <v>3.3</v>
      </c>
      <c r="V321" s="7">
        <v>0.6</v>
      </c>
      <c r="W321" s="55"/>
      <c r="X321" s="55">
        <v>-99</v>
      </c>
    </row>
    <row r="322" spans="1:24" ht="12.75">
      <c r="A322" s="21">
        <v>3</v>
      </c>
      <c r="B322" s="33">
        <v>83</v>
      </c>
      <c r="C322" s="21">
        <v>2</v>
      </c>
      <c r="D322" s="21"/>
      <c r="E322" s="54">
        <v>20.69216791144301</v>
      </c>
      <c r="F322" s="54">
        <v>6.702130193054167</v>
      </c>
      <c r="G322" s="54">
        <v>1.179</v>
      </c>
      <c r="H322" s="21">
        <v>72</v>
      </c>
      <c r="I322" s="21"/>
      <c r="J322" s="21">
        <v>6.2</v>
      </c>
      <c r="K322" s="21">
        <v>86</v>
      </c>
      <c r="L322" s="21">
        <v>9.1</v>
      </c>
      <c r="M322" s="21"/>
      <c r="N322" s="52" t="s">
        <v>15</v>
      </c>
      <c r="O322" s="21">
        <v>6.5</v>
      </c>
      <c r="P322" s="21">
        <v>0.8</v>
      </c>
      <c r="Q322" s="21"/>
      <c r="R322" s="21"/>
      <c r="S322" s="21">
        <v>12</v>
      </c>
      <c r="T322" s="21" t="s">
        <v>24</v>
      </c>
      <c r="U322" s="21">
        <f>O322-Q322+R322</f>
        <v>6.5</v>
      </c>
      <c r="V322" s="7">
        <v>0.8</v>
      </c>
      <c r="W322" s="55"/>
      <c r="X322" s="55">
        <v>-99</v>
      </c>
    </row>
    <row r="323" spans="1:24" ht="12.75">
      <c r="A323" s="21">
        <v>3</v>
      </c>
      <c r="B323" s="33">
        <v>98</v>
      </c>
      <c r="C323" s="21">
        <v>2</v>
      </c>
      <c r="D323" s="21"/>
      <c r="E323" s="54">
        <v>29.387353145703244</v>
      </c>
      <c r="F323" s="54">
        <v>8.484008904387466</v>
      </c>
      <c r="G323" s="54">
        <v>0.502</v>
      </c>
      <c r="H323" s="21">
        <v>32</v>
      </c>
      <c r="I323" s="21"/>
      <c r="J323" s="21">
        <v>2.75</v>
      </c>
      <c r="K323" s="21">
        <v>52</v>
      </c>
      <c r="L323" s="21">
        <v>5.3</v>
      </c>
      <c r="M323" s="21"/>
      <c r="N323" s="52" t="s">
        <v>15</v>
      </c>
      <c r="O323" s="21">
        <v>4.2</v>
      </c>
      <c r="P323" s="21">
        <v>0.6</v>
      </c>
      <c r="Q323" s="21"/>
      <c r="R323" s="21"/>
      <c r="S323" s="21">
        <v>12</v>
      </c>
      <c r="T323" s="21" t="s">
        <v>24</v>
      </c>
      <c r="U323" s="21">
        <f>O323-Q323+R323</f>
        <v>4.2</v>
      </c>
      <c r="V323" s="7">
        <v>0.6</v>
      </c>
      <c r="W323" s="55"/>
      <c r="X323" s="55">
        <v>-99</v>
      </c>
    </row>
    <row r="324" spans="1:24" ht="12.75">
      <c r="A324" s="21">
        <v>3</v>
      </c>
      <c r="B324" s="33">
        <v>75</v>
      </c>
      <c r="C324" s="21">
        <v>2</v>
      </c>
      <c r="D324" s="21"/>
      <c r="E324" s="54">
        <v>22.188650967485906</v>
      </c>
      <c r="F324" s="54">
        <v>15.044662450287369</v>
      </c>
      <c r="G324" s="54">
        <v>0.873</v>
      </c>
      <c r="H324" s="21">
        <v>31</v>
      </c>
      <c r="I324" s="21"/>
      <c r="J324" s="21">
        <v>2.4</v>
      </c>
      <c r="K324" s="21">
        <v>46</v>
      </c>
      <c r="L324" s="21">
        <v>4.9</v>
      </c>
      <c r="M324" s="21"/>
      <c r="N324" s="52" t="s">
        <v>15</v>
      </c>
      <c r="O324" s="21">
        <v>3.2</v>
      </c>
      <c r="P324" s="21">
        <v>0.6</v>
      </c>
      <c r="Q324" s="21"/>
      <c r="R324" s="21"/>
      <c r="S324" s="21">
        <v>12</v>
      </c>
      <c r="T324" s="21" t="s">
        <v>32</v>
      </c>
      <c r="U324" s="21">
        <f>O324-Q324+R324</f>
        <v>3.2</v>
      </c>
      <c r="V324" s="7">
        <v>0.6</v>
      </c>
      <c r="W324" s="55"/>
      <c r="X324" s="55">
        <v>-99</v>
      </c>
    </row>
    <row r="325" spans="1:24" ht="12.75">
      <c r="A325" s="21">
        <v>3</v>
      </c>
      <c r="B325" s="33">
        <v>162</v>
      </c>
      <c r="C325" s="21">
        <v>2</v>
      </c>
      <c r="D325" s="21"/>
      <c r="E325" s="54">
        <v>23.07373775341088</v>
      </c>
      <c r="F325" s="54">
        <v>22.79557016367043</v>
      </c>
      <c r="G325" s="54">
        <v>0.715</v>
      </c>
      <c r="H325" s="21">
        <v>32</v>
      </c>
      <c r="I325" s="21"/>
      <c r="J325" s="21">
        <v>2.3</v>
      </c>
      <c r="K325" s="21">
        <v>44</v>
      </c>
      <c r="L325" s="21">
        <v>5.7</v>
      </c>
      <c r="M325" s="21"/>
      <c r="N325" s="52" t="s">
        <v>15</v>
      </c>
      <c r="O325" s="21">
        <v>3.8</v>
      </c>
      <c r="P325" s="21">
        <v>0.7</v>
      </c>
      <c r="Q325" s="21"/>
      <c r="R325" s="21"/>
      <c r="S325" s="21">
        <v>12</v>
      </c>
      <c r="T325" s="21" t="s">
        <v>32</v>
      </c>
      <c r="U325" s="21">
        <f>O325-Q325+R325</f>
        <v>3.8</v>
      </c>
      <c r="V325" s="7">
        <v>0.7</v>
      </c>
      <c r="W325" s="55"/>
      <c r="X325" s="55">
        <v>-99</v>
      </c>
    </row>
    <row r="326" spans="1:24" ht="12.75">
      <c r="A326" s="21">
        <v>3</v>
      </c>
      <c r="B326" s="33">
        <v>214</v>
      </c>
      <c r="C326" s="21">
        <v>2</v>
      </c>
      <c r="D326" s="21"/>
      <c r="E326" s="54">
        <v>26.24796510397496</v>
      </c>
      <c r="F326" s="54">
        <v>25.512812465514518</v>
      </c>
      <c r="G326" s="54">
        <v>0.951</v>
      </c>
      <c r="H326" s="21">
        <v>50</v>
      </c>
      <c r="I326" s="21"/>
      <c r="J326" s="21">
        <v>5.5</v>
      </c>
      <c r="K326" s="21">
        <v>61</v>
      </c>
      <c r="L326" s="21">
        <v>9.3</v>
      </c>
      <c r="M326" s="21"/>
      <c r="N326" s="21" t="s">
        <v>15</v>
      </c>
      <c r="O326" s="21">
        <v>5.7</v>
      </c>
      <c r="P326" s="21">
        <v>1.6</v>
      </c>
      <c r="Q326" s="21"/>
      <c r="R326" s="21"/>
      <c r="S326" s="21">
        <v>12</v>
      </c>
      <c r="T326" s="21" t="s">
        <v>37</v>
      </c>
      <c r="U326" s="21">
        <f>O326-Q326+R326</f>
        <v>5.7</v>
      </c>
      <c r="V326" s="7">
        <v>1.6</v>
      </c>
      <c r="W326" s="55"/>
      <c r="X326" s="55">
        <v>-99</v>
      </c>
    </row>
    <row r="327" spans="1:24" ht="12.75">
      <c r="A327" s="21">
        <v>3</v>
      </c>
      <c r="B327" s="33">
        <v>304</v>
      </c>
      <c r="C327" s="21">
        <v>2</v>
      </c>
      <c r="D327" s="21"/>
      <c r="E327" s="54">
        <v>23.728833869782665</v>
      </c>
      <c r="F327" s="54">
        <v>37.39324662529659</v>
      </c>
      <c r="G327" s="54">
        <v>1.297</v>
      </c>
      <c r="H327" s="21">
        <v>43</v>
      </c>
      <c r="I327" s="21"/>
      <c r="J327" s="21">
        <v>3</v>
      </c>
      <c r="K327" s="21">
        <v>63</v>
      </c>
      <c r="L327" s="21">
        <v>6</v>
      </c>
      <c r="M327" s="21"/>
      <c r="N327" s="21" t="s">
        <v>15</v>
      </c>
      <c r="O327" s="21">
        <v>3.8</v>
      </c>
      <c r="P327" s="21">
        <v>1.1</v>
      </c>
      <c r="Q327" s="21"/>
      <c r="R327" s="21"/>
      <c r="S327" s="21">
        <v>12</v>
      </c>
      <c r="T327" s="21" t="s">
        <v>24</v>
      </c>
      <c r="U327" s="21">
        <f>O327-Q327+R327</f>
        <v>3.8</v>
      </c>
      <c r="V327" s="7">
        <v>1.1</v>
      </c>
      <c r="W327" s="55"/>
      <c r="X327" s="55">
        <v>-99</v>
      </c>
    </row>
    <row r="328" spans="1:24" ht="12.75">
      <c r="A328" s="21">
        <v>3</v>
      </c>
      <c r="B328" s="33">
        <v>306</v>
      </c>
      <c r="C328" s="21">
        <v>2</v>
      </c>
      <c r="D328" s="21"/>
      <c r="E328" s="54">
        <v>20.39153485480011</v>
      </c>
      <c r="F328" s="54">
        <v>38.663839905853536</v>
      </c>
      <c r="G328" s="54">
        <v>1.668</v>
      </c>
      <c r="H328" s="21">
        <v>52</v>
      </c>
      <c r="I328" s="21"/>
      <c r="J328" s="21">
        <v>4</v>
      </c>
      <c r="K328" s="21">
        <v>71</v>
      </c>
      <c r="L328" s="21">
        <v>5.9</v>
      </c>
      <c r="M328" s="21"/>
      <c r="N328" s="21" t="s">
        <v>15</v>
      </c>
      <c r="O328" s="21">
        <v>4.6</v>
      </c>
      <c r="P328" s="21">
        <v>0.7</v>
      </c>
      <c r="Q328" s="21"/>
      <c r="R328" s="21"/>
      <c r="S328" s="21">
        <v>12</v>
      </c>
      <c r="T328" s="21" t="s">
        <v>32</v>
      </c>
      <c r="U328" s="21">
        <f>O328-Q328+R328</f>
        <v>4.6</v>
      </c>
      <c r="V328" s="7">
        <v>0.7</v>
      </c>
      <c r="W328" s="55"/>
      <c r="X328" s="55">
        <v>-99</v>
      </c>
    </row>
    <row r="329" spans="1:24" ht="12.75">
      <c r="A329" s="21">
        <v>3</v>
      </c>
      <c r="B329" s="33">
        <v>315</v>
      </c>
      <c r="C329" s="21">
        <v>2</v>
      </c>
      <c r="D329" s="21"/>
      <c r="E329" s="54">
        <v>22.46971202758821</v>
      </c>
      <c r="F329" s="54">
        <v>44.36796469748481</v>
      </c>
      <c r="G329" s="54">
        <v>1.712</v>
      </c>
      <c r="H329" s="21">
        <v>37</v>
      </c>
      <c r="I329" s="21"/>
      <c r="J329" s="21">
        <v>2.2</v>
      </c>
      <c r="K329" s="21">
        <v>50</v>
      </c>
      <c r="L329" s="21">
        <v>6.2</v>
      </c>
      <c r="M329" s="21"/>
      <c r="N329" s="21" t="s">
        <v>15</v>
      </c>
      <c r="O329" s="21">
        <v>3.7</v>
      </c>
      <c r="P329" s="21">
        <v>0.8</v>
      </c>
      <c r="Q329" s="21"/>
      <c r="R329" s="21"/>
      <c r="S329" s="21">
        <v>12</v>
      </c>
      <c r="T329" s="21" t="s">
        <v>41</v>
      </c>
      <c r="U329" s="21">
        <f>O329-Q329+R329</f>
        <v>3.7</v>
      </c>
      <c r="V329" s="7">
        <v>0.8</v>
      </c>
      <c r="W329" s="55"/>
      <c r="X329" s="55">
        <v>-99</v>
      </c>
    </row>
    <row r="330" spans="1:24" ht="12.75">
      <c r="A330" s="21">
        <v>4</v>
      </c>
      <c r="B330" s="33">
        <v>129</v>
      </c>
      <c r="C330" s="21">
        <v>2</v>
      </c>
      <c r="D330" s="21"/>
      <c r="E330" s="54">
        <v>34.17879042006975</v>
      </c>
      <c r="F330" s="54">
        <v>11.975902781041112</v>
      </c>
      <c r="G330" s="54">
        <v>0.17</v>
      </c>
      <c r="H330" s="21">
        <v>56</v>
      </c>
      <c r="I330" s="21"/>
      <c r="J330" s="21">
        <v>5.2</v>
      </c>
      <c r="K330" s="21">
        <v>71</v>
      </c>
      <c r="L330" s="21">
        <v>7.3</v>
      </c>
      <c r="M330" s="21"/>
      <c r="N330" s="21" t="s">
        <v>15</v>
      </c>
      <c r="O330" s="21">
        <v>5.5</v>
      </c>
      <c r="P330" s="21">
        <v>1.2</v>
      </c>
      <c r="Q330" s="21"/>
      <c r="R330" s="21"/>
      <c r="S330" s="21">
        <v>12</v>
      </c>
      <c r="T330" s="21" t="s">
        <v>24</v>
      </c>
      <c r="U330" s="21">
        <f>O330-Q330+R330</f>
        <v>5.5</v>
      </c>
      <c r="V330" s="7">
        <v>1.2</v>
      </c>
      <c r="W330" s="55"/>
      <c r="X330" s="55">
        <v>-99</v>
      </c>
    </row>
    <row r="331" spans="1:24" ht="12.75">
      <c r="A331" s="21">
        <v>4</v>
      </c>
      <c r="B331" s="33">
        <v>239</v>
      </c>
      <c r="C331" s="21">
        <v>2</v>
      </c>
      <c r="D331" s="21"/>
      <c r="E331" s="54">
        <v>35.69576006351887</v>
      </c>
      <c r="F331" s="54">
        <v>25.718458769679245</v>
      </c>
      <c r="G331" s="54">
        <v>1.496</v>
      </c>
      <c r="H331" s="21">
        <v>32</v>
      </c>
      <c r="I331" s="21"/>
      <c r="J331" s="21">
        <v>2.4</v>
      </c>
      <c r="K331" s="21">
        <v>44</v>
      </c>
      <c r="L331" s="21">
        <v>5.5</v>
      </c>
      <c r="M331" s="21"/>
      <c r="N331" s="21" t="s">
        <v>15</v>
      </c>
      <c r="O331" s="21">
        <v>3.2</v>
      </c>
      <c r="P331" s="21">
        <v>0.6</v>
      </c>
      <c r="Q331" s="21"/>
      <c r="R331" s="21"/>
      <c r="S331" s="21">
        <v>12</v>
      </c>
      <c r="T331" s="21" t="s">
        <v>24</v>
      </c>
      <c r="U331" s="21">
        <f>O331-Q331+R331</f>
        <v>3.2</v>
      </c>
      <c r="V331" s="7">
        <v>0.6</v>
      </c>
      <c r="W331" s="55"/>
      <c r="X331" s="55">
        <v>-99</v>
      </c>
    </row>
    <row r="332" spans="1:24" ht="12.75">
      <c r="A332" s="21">
        <v>4</v>
      </c>
      <c r="B332" s="33">
        <v>219</v>
      </c>
      <c r="C332" s="21">
        <v>2</v>
      </c>
      <c r="D332" s="21"/>
      <c r="E332" s="54">
        <v>30.794746722675608</v>
      </c>
      <c r="F332" s="54">
        <v>26.70845535193415</v>
      </c>
      <c r="G332" s="54">
        <v>1.185</v>
      </c>
      <c r="H332" s="21">
        <v>57</v>
      </c>
      <c r="I332" s="21"/>
      <c r="J332" s="21">
        <v>4.5</v>
      </c>
      <c r="K332" s="21">
        <v>70</v>
      </c>
      <c r="L332" s="21">
        <v>8.1</v>
      </c>
      <c r="M332" s="21"/>
      <c r="N332" s="21" t="s">
        <v>15</v>
      </c>
      <c r="O332" s="21">
        <v>5.8</v>
      </c>
      <c r="P332" s="21">
        <v>1.8</v>
      </c>
      <c r="Q332" s="21"/>
      <c r="R332" s="21"/>
      <c r="S332" s="21">
        <v>12</v>
      </c>
      <c r="T332" s="21" t="s">
        <v>24</v>
      </c>
      <c r="U332" s="21">
        <f>O332-Q332+R332</f>
        <v>5.8</v>
      </c>
      <c r="V332" s="7">
        <v>1.8</v>
      </c>
      <c r="W332" s="55"/>
      <c r="X332" s="55">
        <v>-99</v>
      </c>
    </row>
    <row r="333" spans="1:24" ht="12.75">
      <c r="A333" s="21">
        <v>4</v>
      </c>
      <c r="B333" s="33">
        <v>238</v>
      </c>
      <c r="C333" s="21">
        <v>2</v>
      </c>
      <c r="D333" s="21"/>
      <c r="E333" s="54">
        <v>36.003814757583555</v>
      </c>
      <c r="F333" s="54">
        <v>29.58277530762806</v>
      </c>
      <c r="G333" s="54">
        <v>2.252</v>
      </c>
      <c r="H333" s="21">
        <v>83</v>
      </c>
      <c r="I333" s="21"/>
      <c r="J333" s="21">
        <v>5.25</v>
      </c>
      <c r="K333" s="21">
        <v>93</v>
      </c>
      <c r="L333" s="21">
        <v>10</v>
      </c>
      <c r="M333" s="21"/>
      <c r="N333" s="21" t="s">
        <v>15</v>
      </c>
      <c r="O333" s="21">
        <v>6.1</v>
      </c>
      <c r="P333" s="21">
        <v>1.1</v>
      </c>
      <c r="Q333" s="21"/>
      <c r="R333" s="21"/>
      <c r="S333" s="21">
        <v>12</v>
      </c>
      <c r="T333" s="21" t="s">
        <v>24</v>
      </c>
      <c r="U333" s="21">
        <f>O333-Q333+R333</f>
        <v>6.1</v>
      </c>
      <c r="V333" s="7">
        <v>1.1</v>
      </c>
      <c r="W333" s="55">
        <v>3.96</v>
      </c>
      <c r="X333" s="55">
        <v>3.2</v>
      </c>
    </row>
    <row r="334" spans="1:24" ht="12.75">
      <c r="A334" s="21">
        <v>4</v>
      </c>
      <c r="B334" s="33">
        <v>294</v>
      </c>
      <c r="C334" s="21">
        <v>2</v>
      </c>
      <c r="D334" s="21"/>
      <c r="E334" s="54">
        <v>35.28314946254565</v>
      </c>
      <c r="F334" s="54">
        <v>37.090043421431375</v>
      </c>
      <c r="G334" s="54">
        <v>1.898</v>
      </c>
      <c r="H334" s="21">
        <v>37</v>
      </c>
      <c r="I334" s="21"/>
      <c r="J334" s="21">
        <v>3.1</v>
      </c>
      <c r="K334" s="21">
        <v>51</v>
      </c>
      <c r="L334" s="21">
        <v>5.1</v>
      </c>
      <c r="M334" s="21"/>
      <c r="N334" s="21" t="s">
        <v>15</v>
      </c>
      <c r="O334" s="21">
        <v>3.9</v>
      </c>
      <c r="P334" s="21">
        <v>1</v>
      </c>
      <c r="Q334" s="21"/>
      <c r="R334" s="21"/>
      <c r="S334" s="21">
        <v>12</v>
      </c>
      <c r="T334" s="21" t="s">
        <v>24</v>
      </c>
      <c r="U334" s="21">
        <f>O334-Q334+R334</f>
        <v>3.9</v>
      </c>
      <c r="V334" s="7">
        <v>1</v>
      </c>
      <c r="W334" s="55"/>
      <c r="X334" s="55">
        <v>-99</v>
      </c>
    </row>
    <row r="335" spans="1:24" ht="12.75">
      <c r="A335" s="21">
        <v>4</v>
      </c>
      <c r="B335" s="33">
        <v>293</v>
      </c>
      <c r="C335" s="21">
        <v>2</v>
      </c>
      <c r="D335" s="21"/>
      <c r="E335" s="54">
        <v>35.19764251059001</v>
      </c>
      <c r="F335" s="54">
        <v>38.56595688812489</v>
      </c>
      <c r="G335" s="54">
        <v>2.028</v>
      </c>
      <c r="H335" s="21">
        <v>41</v>
      </c>
      <c r="I335" s="21"/>
      <c r="J335" s="21">
        <v>4.7</v>
      </c>
      <c r="K335" s="21">
        <v>61</v>
      </c>
      <c r="L335" s="21">
        <v>7.8</v>
      </c>
      <c r="M335" s="21"/>
      <c r="N335" s="21" t="s">
        <v>15</v>
      </c>
      <c r="O335" s="21">
        <v>6.2</v>
      </c>
      <c r="P335" s="21">
        <v>0.8</v>
      </c>
      <c r="Q335" s="21"/>
      <c r="R335" s="21"/>
      <c r="S335" s="21">
        <v>12</v>
      </c>
      <c r="T335" s="21" t="s">
        <v>24</v>
      </c>
      <c r="U335" s="21">
        <f>O335-Q335+R335</f>
        <v>6.2</v>
      </c>
      <c r="V335" s="7">
        <v>0.8</v>
      </c>
      <c r="W335" s="55">
        <v>2.68</v>
      </c>
      <c r="X335" s="55">
        <v>2.43</v>
      </c>
    </row>
    <row r="336" spans="1:24" ht="12.75">
      <c r="A336" s="21">
        <v>4</v>
      </c>
      <c r="B336" s="33">
        <v>344</v>
      </c>
      <c r="C336" s="21">
        <v>2</v>
      </c>
      <c r="D336" s="21"/>
      <c r="E336" s="54">
        <v>38.62713883154358</v>
      </c>
      <c r="F336" s="54">
        <v>40.04045917180094</v>
      </c>
      <c r="G336" s="54">
        <v>2.498</v>
      </c>
      <c r="H336" s="21">
        <v>44</v>
      </c>
      <c r="I336" s="21"/>
      <c r="J336" s="21">
        <v>3.5</v>
      </c>
      <c r="K336" s="21">
        <v>69</v>
      </c>
      <c r="L336" s="21">
        <v>7.9</v>
      </c>
      <c r="M336" s="21"/>
      <c r="N336" s="21" t="s">
        <v>15</v>
      </c>
      <c r="O336" s="21">
        <v>4.6</v>
      </c>
      <c r="P336" s="21">
        <v>0.7</v>
      </c>
      <c r="Q336" s="21"/>
      <c r="R336" s="21"/>
      <c r="S336" s="21">
        <v>12</v>
      </c>
      <c r="T336" s="21" t="s">
        <v>133</v>
      </c>
      <c r="U336" s="21">
        <f>O336-Q336+R336</f>
        <v>4.6</v>
      </c>
      <c r="V336" s="7">
        <v>0.7</v>
      </c>
      <c r="W336" s="55"/>
      <c r="X336" s="55">
        <v>-99</v>
      </c>
    </row>
    <row r="337" spans="1:24" ht="12.75">
      <c r="A337" s="21">
        <v>4</v>
      </c>
      <c r="B337" s="33">
        <v>340</v>
      </c>
      <c r="C337" s="21">
        <v>2</v>
      </c>
      <c r="D337" s="21"/>
      <c r="E337" s="54">
        <v>31.597347437297888</v>
      </c>
      <c r="F337" s="54">
        <v>43.750283689670916</v>
      </c>
      <c r="G337" s="54">
        <v>3.009</v>
      </c>
      <c r="H337" s="21">
        <v>37</v>
      </c>
      <c r="I337" s="21"/>
      <c r="J337" s="21">
        <v>3.4</v>
      </c>
      <c r="K337" s="21">
        <v>50</v>
      </c>
      <c r="L337" s="21">
        <v>6.3</v>
      </c>
      <c r="M337" s="21"/>
      <c r="N337" s="21" t="s">
        <v>15</v>
      </c>
      <c r="O337" s="21">
        <v>4.4</v>
      </c>
      <c r="P337" s="21">
        <v>1</v>
      </c>
      <c r="Q337" s="21"/>
      <c r="R337" s="21"/>
      <c r="S337" s="21">
        <v>12</v>
      </c>
      <c r="T337" s="21" t="s">
        <v>24</v>
      </c>
      <c r="U337" s="21">
        <f>O337-Q337+R337</f>
        <v>4.4</v>
      </c>
      <c r="V337" s="7">
        <v>1</v>
      </c>
      <c r="W337" s="55"/>
      <c r="X337" s="55">
        <v>-99</v>
      </c>
    </row>
    <row r="338" spans="1:24" ht="12.75">
      <c r="A338" s="21">
        <v>5</v>
      </c>
      <c r="B338" s="33">
        <v>260</v>
      </c>
      <c r="C338" s="21">
        <v>2</v>
      </c>
      <c r="D338" s="21"/>
      <c r="E338" s="54">
        <v>47.779730077696954</v>
      </c>
      <c r="F338" s="54">
        <v>7.1447868199423015</v>
      </c>
      <c r="G338" s="54">
        <v>0.64</v>
      </c>
      <c r="H338" s="21">
        <v>40</v>
      </c>
      <c r="I338" s="21"/>
      <c r="J338" s="21">
        <v>4</v>
      </c>
      <c r="K338" s="21">
        <v>54</v>
      </c>
      <c r="L338" s="21">
        <v>6</v>
      </c>
      <c r="M338" s="21"/>
      <c r="N338" s="21" t="s">
        <v>15</v>
      </c>
      <c r="O338" s="21">
        <v>4.9</v>
      </c>
      <c r="P338" s="21">
        <v>1.3</v>
      </c>
      <c r="Q338" s="21"/>
      <c r="R338" s="21"/>
      <c r="S338" s="21">
        <v>12</v>
      </c>
      <c r="T338" s="21" t="s">
        <v>24</v>
      </c>
      <c r="U338" s="21">
        <f>O338-Q338+R338</f>
        <v>4.9</v>
      </c>
      <c r="V338" s="7">
        <v>1.3</v>
      </c>
      <c r="W338" s="55"/>
      <c r="X338" s="55">
        <v>-99</v>
      </c>
    </row>
    <row r="339" spans="1:24" ht="12.75">
      <c r="A339" s="21">
        <v>5</v>
      </c>
      <c r="B339" s="33">
        <v>266</v>
      </c>
      <c r="C339" s="21">
        <v>2</v>
      </c>
      <c r="D339" s="21"/>
      <c r="E339" s="54">
        <v>48.148139747469145</v>
      </c>
      <c r="F339" s="54">
        <v>7.72316326761142</v>
      </c>
      <c r="G339" s="54">
        <v>0.928</v>
      </c>
      <c r="H339" s="21">
        <v>40</v>
      </c>
      <c r="I339" s="21"/>
      <c r="J339" s="21">
        <v>3.25</v>
      </c>
      <c r="K339" s="21">
        <v>48</v>
      </c>
      <c r="L339" s="21">
        <v>5.4</v>
      </c>
      <c r="M339" s="21"/>
      <c r="N339" s="21" t="s">
        <v>15</v>
      </c>
      <c r="O339" s="21">
        <v>4.1</v>
      </c>
      <c r="P339" s="21">
        <v>1.3</v>
      </c>
      <c r="Q339" s="21"/>
      <c r="R339" s="21"/>
      <c r="S339" s="21">
        <v>12</v>
      </c>
      <c r="T339" s="21" t="s">
        <v>24</v>
      </c>
      <c r="U339" s="21">
        <f>O339-Q339+R339</f>
        <v>4.1</v>
      </c>
      <c r="V339" s="7">
        <v>1.3</v>
      </c>
      <c r="W339" s="55"/>
      <c r="X339" s="55">
        <v>-99</v>
      </c>
    </row>
    <row r="340" spans="1:24" ht="12.75">
      <c r="A340" s="21">
        <v>5</v>
      </c>
      <c r="B340" s="33">
        <v>256</v>
      </c>
      <c r="C340" s="21">
        <v>2</v>
      </c>
      <c r="D340" s="21"/>
      <c r="E340" s="54">
        <v>45.70709915877555</v>
      </c>
      <c r="F340" s="54">
        <v>7.76167098567441</v>
      </c>
      <c r="G340" s="54">
        <v>0.46</v>
      </c>
      <c r="H340" s="21">
        <v>44</v>
      </c>
      <c r="I340" s="21"/>
      <c r="J340" s="21">
        <v>4</v>
      </c>
      <c r="K340" s="21">
        <v>63</v>
      </c>
      <c r="L340" s="21">
        <v>8.6</v>
      </c>
      <c r="M340" s="21"/>
      <c r="N340" s="21" t="s">
        <v>15</v>
      </c>
      <c r="O340" s="21">
        <v>5.4</v>
      </c>
      <c r="P340" s="21">
        <v>1</v>
      </c>
      <c r="Q340" s="21"/>
      <c r="R340" s="21"/>
      <c r="S340" s="21">
        <v>12</v>
      </c>
      <c r="T340" s="21" t="s">
        <v>24</v>
      </c>
      <c r="U340" s="21">
        <f>O340-Q340+R340</f>
        <v>5.4</v>
      </c>
      <c r="V340" s="7">
        <v>1</v>
      </c>
      <c r="W340" s="55"/>
      <c r="X340" s="55">
        <v>-99</v>
      </c>
    </row>
    <row r="341" spans="1:24" ht="12.75">
      <c r="A341" s="21">
        <v>5</v>
      </c>
      <c r="B341" s="33">
        <v>255</v>
      </c>
      <c r="C341" s="21">
        <v>2</v>
      </c>
      <c r="D341" s="21"/>
      <c r="E341" s="54">
        <v>43.89425924002564</v>
      </c>
      <c r="F341" s="54">
        <v>9.562821015235201</v>
      </c>
      <c r="G341" s="54">
        <v>0.3</v>
      </c>
      <c r="H341" s="21">
        <v>47</v>
      </c>
      <c r="I341" s="21"/>
      <c r="J341" s="21">
        <v>5.6</v>
      </c>
      <c r="K341" s="21">
        <v>68</v>
      </c>
      <c r="L341" s="21">
        <v>10.1</v>
      </c>
      <c r="M341" s="21"/>
      <c r="N341" s="21" t="s">
        <v>15</v>
      </c>
      <c r="O341" s="21">
        <v>5.7</v>
      </c>
      <c r="P341" s="21">
        <v>0.8</v>
      </c>
      <c r="Q341" s="21"/>
      <c r="R341" s="21"/>
      <c r="S341" s="21">
        <v>12</v>
      </c>
      <c r="T341" s="21" t="s">
        <v>51</v>
      </c>
      <c r="U341" s="21">
        <f>O341-Q341+R341</f>
        <v>5.7</v>
      </c>
      <c r="V341" s="7">
        <v>0.8</v>
      </c>
      <c r="W341" s="55"/>
      <c r="X341" s="55">
        <v>-99</v>
      </c>
    </row>
    <row r="342" spans="1:24" ht="12.75">
      <c r="A342" s="21">
        <v>5</v>
      </c>
      <c r="B342" s="33">
        <v>286</v>
      </c>
      <c r="C342" s="21">
        <v>2</v>
      </c>
      <c r="D342" s="21"/>
      <c r="E342" s="54">
        <v>42.33009603990363</v>
      </c>
      <c r="F342" s="54">
        <v>33.22823633978389</v>
      </c>
      <c r="G342" s="54">
        <v>0.811</v>
      </c>
      <c r="H342" s="21">
        <v>86</v>
      </c>
      <c r="I342" s="21"/>
      <c r="J342" s="21">
        <v>6.5</v>
      </c>
      <c r="K342" s="21">
        <v>99</v>
      </c>
      <c r="L342" s="21">
        <v>8.9</v>
      </c>
      <c r="M342" s="21"/>
      <c r="N342" s="21" t="s">
        <v>15</v>
      </c>
      <c r="O342" s="21">
        <v>8</v>
      </c>
      <c r="P342" s="21">
        <v>1.7</v>
      </c>
      <c r="Q342" s="21"/>
      <c r="R342" s="21"/>
      <c r="S342" s="21">
        <v>12</v>
      </c>
      <c r="T342" s="21" t="s">
        <v>24</v>
      </c>
      <c r="U342" s="21">
        <f>O342-Q342+R342</f>
        <v>8</v>
      </c>
      <c r="V342" s="7">
        <v>1.7</v>
      </c>
      <c r="W342" s="55">
        <v>2.98</v>
      </c>
      <c r="X342" s="55">
        <v>2.4</v>
      </c>
    </row>
    <row r="343" spans="1:24" ht="12.75">
      <c r="A343" s="21">
        <v>5</v>
      </c>
      <c r="B343" s="33">
        <v>362</v>
      </c>
      <c r="C343" s="21">
        <v>2</v>
      </c>
      <c r="D343" s="21"/>
      <c r="E343" s="54">
        <v>49.088243346079715</v>
      </c>
      <c r="F343" s="54">
        <v>37.00513837558321</v>
      </c>
      <c r="G343" s="54">
        <v>1.23</v>
      </c>
      <c r="H343" s="21">
        <v>43</v>
      </c>
      <c r="I343" s="21"/>
      <c r="J343" s="21">
        <v>3.75</v>
      </c>
      <c r="K343" s="21">
        <v>58</v>
      </c>
      <c r="L343" s="21">
        <v>6.8</v>
      </c>
      <c r="M343" s="21"/>
      <c r="N343" s="21"/>
      <c r="O343" s="21">
        <v>5.1</v>
      </c>
      <c r="P343" s="21">
        <v>0.8</v>
      </c>
      <c r="Q343" s="21"/>
      <c r="R343" s="21"/>
      <c r="S343" s="21">
        <v>12</v>
      </c>
      <c r="T343" s="21" t="s">
        <v>24</v>
      </c>
      <c r="U343" s="21">
        <f>O343-Q343+R343</f>
        <v>5.1</v>
      </c>
      <c r="V343" s="7">
        <v>0.8</v>
      </c>
      <c r="W343" s="55"/>
      <c r="X343" s="55">
        <v>-99</v>
      </c>
    </row>
    <row r="344" spans="1:24" ht="12.75">
      <c r="A344" s="21">
        <v>5</v>
      </c>
      <c r="B344" s="33">
        <v>363</v>
      </c>
      <c r="C344" s="21">
        <v>2</v>
      </c>
      <c r="D344" s="21"/>
      <c r="E344" s="54">
        <v>49.50510267140771</v>
      </c>
      <c r="F344" s="54">
        <v>38.12256457130581</v>
      </c>
      <c r="G344" s="54">
        <v>1.358</v>
      </c>
      <c r="H344" s="21">
        <v>32</v>
      </c>
      <c r="I344" s="21"/>
      <c r="J344" s="21">
        <v>2.8</v>
      </c>
      <c r="K344" s="21">
        <v>50</v>
      </c>
      <c r="L344" s="21">
        <v>6.1</v>
      </c>
      <c r="M344" s="21"/>
      <c r="N344" s="21"/>
      <c r="O344" s="21">
        <v>3.7</v>
      </c>
      <c r="P344" s="21">
        <v>0.7</v>
      </c>
      <c r="Q344" s="21"/>
      <c r="R344" s="21"/>
      <c r="S344" s="21">
        <v>12</v>
      </c>
      <c r="T344" s="21" t="s">
        <v>24</v>
      </c>
      <c r="U344" s="21">
        <f>O344-Q344+R344</f>
        <v>3.7</v>
      </c>
      <c r="V344" s="7">
        <v>0.7</v>
      </c>
      <c r="W344" s="55"/>
      <c r="X344" s="55">
        <v>-99</v>
      </c>
    </row>
    <row r="345" spans="1:24" ht="12.75">
      <c r="A345" s="21">
        <v>1</v>
      </c>
      <c r="B345" s="33">
        <v>3</v>
      </c>
      <c r="C345" s="21">
        <v>1</v>
      </c>
      <c r="D345" s="21"/>
      <c r="E345" s="54">
        <v>2.782188756889235</v>
      </c>
      <c r="F345" s="54">
        <v>2.754842050107253</v>
      </c>
      <c r="G345" s="54">
        <v>-0.3254</v>
      </c>
      <c r="H345" s="21">
        <v>70</v>
      </c>
      <c r="I345" s="21"/>
      <c r="J345" s="21">
        <v>7.5</v>
      </c>
      <c r="K345" s="21">
        <v>68</v>
      </c>
      <c r="L345" s="21">
        <v>11.2</v>
      </c>
      <c r="M345" s="21"/>
      <c r="N345" s="52" t="s">
        <v>15</v>
      </c>
      <c r="O345" s="21">
        <v>8.5</v>
      </c>
      <c r="P345" s="21">
        <v>6</v>
      </c>
      <c r="Q345" s="21"/>
      <c r="R345" s="21"/>
      <c r="S345" s="21">
        <v>13</v>
      </c>
      <c r="T345" s="21" t="s">
        <v>122</v>
      </c>
      <c r="U345" s="21">
        <f>O345-Q345+R345</f>
        <v>8.5</v>
      </c>
      <c r="V345" s="7">
        <v>6</v>
      </c>
      <c r="W345" s="55"/>
      <c r="X345" s="55">
        <v>-99</v>
      </c>
    </row>
    <row r="346" spans="1:24" ht="12.75">
      <c r="A346" s="21">
        <v>1</v>
      </c>
      <c r="B346" s="33">
        <v>49</v>
      </c>
      <c r="C346" s="21">
        <v>7</v>
      </c>
      <c r="D346" s="21"/>
      <c r="E346" s="54">
        <v>4.577355630930068</v>
      </c>
      <c r="F346" s="54">
        <v>26.098687082456713</v>
      </c>
      <c r="G346" s="54">
        <v>0.415</v>
      </c>
      <c r="H346" s="21">
        <v>39</v>
      </c>
      <c r="I346" s="21"/>
      <c r="J346" s="21">
        <v>4</v>
      </c>
      <c r="K346" s="21">
        <v>45</v>
      </c>
      <c r="L346" s="21"/>
      <c r="M346" s="21"/>
      <c r="N346" s="53"/>
      <c r="O346" s="21">
        <v>5.3</v>
      </c>
      <c r="P346" s="21"/>
      <c r="Q346" s="21"/>
      <c r="R346" s="21"/>
      <c r="S346" s="21">
        <v>14</v>
      </c>
      <c r="T346" s="21" t="s">
        <v>123</v>
      </c>
      <c r="U346" s="21">
        <f>O346-Q346+R346</f>
        <v>5.3</v>
      </c>
      <c r="W346" s="55"/>
      <c r="X346" s="55">
        <v>-99</v>
      </c>
    </row>
    <row r="347" spans="1:24" ht="12.75">
      <c r="A347" s="21">
        <v>1</v>
      </c>
      <c r="B347" s="33">
        <v>52</v>
      </c>
      <c r="C347" s="21">
        <v>7</v>
      </c>
      <c r="D347" s="21"/>
      <c r="E347" s="54">
        <v>5.278913612762576</v>
      </c>
      <c r="F347" s="54">
        <v>27.51140410936872</v>
      </c>
      <c r="G347" s="54">
        <v>0.241</v>
      </c>
      <c r="H347" s="21">
        <v>52</v>
      </c>
      <c r="I347" s="21"/>
      <c r="J347" s="21">
        <v>3.5</v>
      </c>
      <c r="K347" s="21">
        <v>54</v>
      </c>
      <c r="L347" s="21"/>
      <c r="M347" s="21"/>
      <c r="N347" s="21"/>
      <c r="O347" s="21">
        <v>4.3</v>
      </c>
      <c r="P347" s="21"/>
      <c r="Q347" s="21"/>
      <c r="R347" s="21"/>
      <c r="S347" s="21">
        <v>14</v>
      </c>
      <c r="T347" s="21" t="s">
        <v>126</v>
      </c>
      <c r="U347" s="21">
        <f>O347-Q347+R347</f>
        <v>4.3</v>
      </c>
      <c r="W347" s="55"/>
      <c r="X347" s="55">
        <v>-99</v>
      </c>
    </row>
    <row r="348" spans="1:24" ht="12.75">
      <c r="A348" s="21">
        <v>1</v>
      </c>
      <c r="B348" s="33">
        <v>48</v>
      </c>
      <c r="C348" s="21">
        <v>4</v>
      </c>
      <c r="D348" s="21"/>
      <c r="E348" s="54">
        <v>4.172697156922637</v>
      </c>
      <c r="F348" s="54">
        <v>28.702275283269962</v>
      </c>
      <c r="G348" s="54">
        <v>0.609</v>
      </c>
      <c r="H348" s="21">
        <v>80</v>
      </c>
      <c r="I348" s="21"/>
      <c r="J348" s="21">
        <v>8.5</v>
      </c>
      <c r="K348" s="21">
        <v>86</v>
      </c>
      <c r="L348" s="21">
        <v>13.3</v>
      </c>
      <c r="M348" s="21"/>
      <c r="N348" s="52" t="s">
        <v>15</v>
      </c>
      <c r="O348" s="21">
        <v>10.7</v>
      </c>
      <c r="P348" s="21">
        <v>6.3</v>
      </c>
      <c r="Q348" s="21"/>
      <c r="R348" s="21"/>
      <c r="S348" s="21">
        <v>14</v>
      </c>
      <c r="T348" s="21" t="s">
        <v>127</v>
      </c>
      <c r="U348" s="21">
        <f>O348-Q348+R348</f>
        <v>10.7</v>
      </c>
      <c r="V348" s="7">
        <v>6.3</v>
      </c>
      <c r="W348" s="55"/>
      <c r="X348" s="55">
        <v>-99</v>
      </c>
    </row>
    <row r="349" spans="1:24" ht="12.75">
      <c r="A349" s="21">
        <v>1</v>
      </c>
      <c r="B349" s="33">
        <v>47</v>
      </c>
      <c r="C349" s="21">
        <v>7</v>
      </c>
      <c r="D349" s="21"/>
      <c r="E349" s="54">
        <v>3.804381859786581</v>
      </c>
      <c r="F349" s="54">
        <v>29.010899394278123</v>
      </c>
      <c r="G349" s="54">
        <v>0.7</v>
      </c>
      <c r="H349" s="21">
        <v>62</v>
      </c>
      <c r="I349" s="21"/>
      <c r="J349" s="21">
        <v>7.7</v>
      </c>
      <c r="K349" s="21">
        <v>75</v>
      </c>
      <c r="L349" s="21">
        <v>11.4</v>
      </c>
      <c r="M349" s="21"/>
      <c r="N349" s="52" t="s">
        <v>15</v>
      </c>
      <c r="O349" s="21">
        <v>10</v>
      </c>
      <c r="P349" s="21">
        <v>6.6</v>
      </c>
      <c r="Q349" s="21"/>
      <c r="R349" s="21"/>
      <c r="S349" s="21">
        <v>14</v>
      </c>
      <c r="T349" s="21" t="s">
        <v>22</v>
      </c>
      <c r="U349" s="21">
        <f>O349-Q349+R349</f>
        <v>10</v>
      </c>
      <c r="V349" s="7">
        <v>6.6</v>
      </c>
      <c r="W349" s="55"/>
      <c r="X349" s="55">
        <v>-99</v>
      </c>
    </row>
    <row r="350" spans="1:24" ht="12.75">
      <c r="A350" s="21">
        <v>3</v>
      </c>
      <c r="B350" s="33">
        <v>156</v>
      </c>
      <c r="C350" s="21">
        <v>7</v>
      </c>
      <c r="D350" s="21"/>
      <c r="E350" s="54">
        <v>27.414737532792532</v>
      </c>
      <c r="F350" s="54">
        <v>22.798002324942782</v>
      </c>
      <c r="G350" s="54">
        <v>0.746</v>
      </c>
      <c r="H350" s="21">
        <v>64</v>
      </c>
      <c r="I350" s="21"/>
      <c r="J350" s="21">
        <v>8.25</v>
      </c>
      <c r="K350" s="21">
        <v>90</v>
      </c>
      <c r="L350" s="21">
        <v>11.4</v>
      </c>
      <c r="M350" s="21"/>
      <c r="N350" s="52" t="s">
        <v>15</v>
      </c>
      <c r="O350" s="21">
        <v>10.9</v>
      </c>
      <c r="P350" s="21">
        <v>6</v>
      </c>
      <c r="Q350" s="21"/>
      <c r="R350" s="21"/>
      <c r="S350" s="21">
        <v>14</v>
      </c>
      <c r="T350" s="21" t="s">
        <v>35</v>
      </c>
      <c r="U350" s="21">
        <f>O350-Q350+R350</f>
        <v>10.9</v>
      </c>
      <c r="V350" s="7">
        <v>6</v>
      </c>
      <c r="W350" s="55"/>
      <c r="X350" s="55">
        <v>-99</v>
      </c>
    </row>
    <row r="351" spans="1:24" ht="12.75">
      <c r="A351" s="21">
        <v>4</v>
      </c>
      <c r="B351" s="33">
        <v>140</v>
      </c>
      <c r="C351" s="21">
        <v>7</v>
      </c>
      <c r="D351" s="21"/>
      <c r="E351" s="54">
        <v>30.843879405545042</v>
      </c>
      <c r="F351" s="54">
        <v>19.722501875172792</v>
      </c>
      <c r="G351" s="54">
        <v>0.912</v>
      </c>
      <c r="H351" s="21">
        <v>31</v>
      </c>
      <c r="I351" s="21"/>
      <c r="J351" s="21">
        <v>4.75</v>
      </c>
      <c r="K351" s="21">
        <v>37</v>
      </c>
      <c r="L351" s="21">
        <v>7.7</v>
      </c>
      <c r="M351" s="21"/>
      <c r="N351" s="21" t="s">
        <v>15</v>
      </c>
      <c r="O351" s="21">
        <v>5.4</v>
      </c>
      <c r="P351" s="21">
        <v>2.7</v>
      </c>
      <c r="Q351" s="21"/>
      <c r="R351" s="21"/>
      <c r="S351" s="21">
        <v>14</v>
      </c>
      <c r="T351" s="21" t="s">
        <v>22</v>
      </c>
      <c r="U351" s="21">
        <f>O351-Q351+R351</f>
        <v>5.4</v>
      </c>
      <c r="V351" s="7">
        <v>2.7</v>
      </c>
      <c r="W351" s="55"/>
      <c r="X351" s="55">
        <v>-99</v>
      </c>
    </row>
    <row r="352" spans="1:24" ht="12.75">
      <c r="A352" s="21">
        <v>4</v>
      </c>
      <c r="B352" s="33">
        <v>240</v>
      </c>
      <c r="C352" s="21">
        <v>5</v>
      </c>
      <c r="D352" s="21"/>
      <c r="E352" s="54">
        <v>35.8949831181047</v>
      </c>
      <c r="F352" s="54">
        <v>24.520661552066226</v>
      </c>
      <c r="G352" s="54">
        <v>1.366</v>
      </c>
      <c r="H352" s="21">
        <v>32</v>
      </c>
      <c r="I352" s="21"/>
      <c r="J352" s="21">
        <v>7</v>
      </c>
      <c r="K352" s="21">
        <v>40</v>
      </c>
      <c r="L352" s="21">
        <v>9.1</v>
      </c>
      <c r="M352" s="21"/>
      <c r="N352" s="21" t="s">
        <v>15</v>
      </c>
      <c r="O352" s="21">
        <v>7.6</v>
      </c>
      <c r="P352" s="21">
        <v>3.3</v>
      </c>
      <c r="Q352" s="21"/>
      <c r="R352" s="21"/>
      <c r="S352" s="21">
        <v>14</v>
      </c>
      <c r="T352" s="21" t="s">
        <v>44</v>
      </c>
      <c r="U352" s="21">
        <f>O352-Q352+R352</f>
        <v>7.6</v>
      </c>
      <c r="V352" s="7">
        <v>3.3</v>
      </c>
      <c r="W352" s="55"/>
      <c r="X352" s="55">
        <v>-99</v>
      </c>
    </row>
    <row r="353" spans="1:24" ht="12.75">
      <c r="A353" s="21">
        <v>5</v>
      </c>
      <c r="B353" s="33">
        <v>425</v>
      </c>
      <c r="C353" s="21">
        <v>2</v>
      </c>
      <c r="D353" s="21"/>
      <c r="E353" s="54">
        <v>47.597716362349416</v>
      </c>
      <c r="F353" s="54">
        <v>21.84960864842514</v>
      </c>
      <c r="G353" s="54">
        <v>1.399</v>
      </c>
      <c r="H353" s="21">
        <v>38</v>
      </c>
      <c r="I353" s="21"/>
      <c r="J353" s="21"/>
      <c r="K353" s="21">
        <v>51</v>
      </c>
      <c r="L353" s="21"/>
      <c r="M353" s="21"/>
      <c r="N353" s="21" t="s">
        <v>15</v>
      </c>
      <c r="O353" s="21">
        <v>2.7</v>
      </c>
      <c r="P353" s="21"/>
      <c r="Q353" s="21"/>
      <c r="R353" s="21"/>
      <c r="S353" s="21">
        <v>14</v>
      </c>
      <c r="T353" s="21" t="s">
        <v>134</v>
      </c>
      <c r="U353" s="21">
        <f>O353-Q353+R353</f>
        <v>2.7</v>
      </c>
      <c r="W353" s="55"/>
      <c r="X353" s="55">
        <v>-99</v>
      </c>
    </row>
    <row r="354" spans="1:24" ht="12.75">
      <c r="A354" s="21">
        <v>5</v>
      </c>
      <c r="B354" s="33">
        <v>355</v>
      </c>
      <c r="C354" s="21">
        <v>2</v>
      </c>
      <c r="D354" s="21"/>
      <c r="E354" s="54">
        <v>44.577098232678274</v>
      </c>
      <c r="F354" s="54">
        <v>36.16553205960271</v>
      </c>
      <c r="G354" s="54">
        <v>1.015</v>
      </c>
      <c r="H354" s="21">
        <v>55</v>
      </c>
      <c r="I354" s="21"/>
      <c r="J354" s="21">
        <v>3</v>
      </c>
      <c r="K354" s="21">
        <v>64</v>
      </c>
      <c r="L354" s="21">
        <v>11.6</v>
      </c>
      <c r="M354" s="21"/>
      <c r="N354" s="21"/>
      <c r="O354" s="21">
        <v>4.6</v>
      </c>
      <c r="P354" s="21">
        <v>1.4</v>
      </c>
      <c r="Q354" s="21"/>
      <c r="R354" s="21"/>
      <c r="S354" s="21">
        <v>14</v>
      </c>
      <c r="T354" s="21" t="s">
        <v>136</v>
      </c>
      <c r="U354" s="21">
        <f>O354-Q354+R354</f>
        <v>4.6</v>
      </c>
      <c r="V354" s="7">
        <v>1.4</v>
      </c>
      <c r="W354" s="55"/>
      <c r="X354" s="55">
        <v>-99</v>
      </c>
    </row>
    <row r="355" spans="1:24" ht="12.75">
      <c r="A355" s="21">
        <v>1</v>
      </c>
      <c r="B355" s="33">
        <v>23</v>
      </c>
      <c r="C355" s="21">
        <v>1</v>
      </c>
      <c r="D355" s="21" t="s">
        <v>13</v>
      </c>
      <c r="E355" s="54">
        <v>2.68662727807045</v>
      </c>
      <c r="F355" s="54">
        <v>10.160748341964176</v>
      </c>
      <c r="G355" s="54">
        <v>0.261</v>
      </c>
      <c r="H355" s="21">
        <v>164</v>
      </c>
      <c r="I355" s="21"/>
      <c r="J355" s="21">
        <v>12.3</v>
      </c>
      <c r="K355" s="21">
        <v>170</v>
      </c>
      <c r="L355" s="21">
        <v>14.1</v>
      </c>
      <c r="M355" s="21"/>
      <c r="N355" s="52" t="s">
        <v>15</v>
      </c>
      <c r="O355" s="21">
        <v>13.3</v>
      </c>
      <c r="P355" s="21"/>
      <c r="Q355" s="21"/>
      <c r="R355" s="21"/>
      <c r="S355" s="21">
        <v>21</v>
      </c>
      <c r="T355" s="21" t="s">
        <v>17</v>
      </c>
      <c r="U355" s="21">
        <f>O355-Q355+R355</f>
        <v>13.3</v>
      </c>
      <c r="W355" s="55"/>
      <c r="X355" s="55">
        <v>-99</v>
      </c>
    </row>
    <row r="356" spans="1:24" ht="12.75">
      <c r="A356" s="21">
        <v>1</v>
      </c>
      <c r="B356" s="33">
        <v>201</v>
      </c>
      <c r="C356" s="21">
        <v>2</v>
      </c>
      <c r="D356" s="21" t="s">
        <v>13</v>
      </c>
      <c r="E356" s="54">
        <v>8.94318637353081</v>
      </c>
      <c r="F356" s="54">
        <v>34.102148766438354</v>
      </c>
      <c r="G356" s="54">
        <v>0.675</v>
      </c>
      <c r="H356" s="21">
        <v>52</v>
      </c>
      <c r="I356" s="21"/>
      <c r="J356" s="21">
        <v>4.6</v>
      </c>
      <c r="K356" s="21">
        <v>54</v>
      </c>
      <c r="L356" s="21"/>
      <c r="M356" s="21"/>
      <c r="N356" s="21"/>
      <c r="O356" s="21">
        <v>4.6</v>
      </c>
      <c r="P356" s="21"/>
      <c r="Q356" s="21"/>
      <c r="R356" s="21"/>
      <c r="S356" s="21">
        <v>21</v>
      </c>
      <c r="T356" s="21" t="s">
        <v>128</v>
      </c>
      <c r="U356" s="21">
        <f>O356-Q356+R356</f>
        <v>4.6</v>
      </c>
      <c r="W356" s="55"/>
      <c r="X356" s="55">
        <v>-99</v>
      </c>
    </row>
    <row r="357" spans="1:24" ht="12.75">
      <c r="A357" s="21">
        <v>2</v>
      </c>
      <c r="B357" s="33">
        <v>478</v>
      </c>
      <c r="C357" s="21">
        <v>1</v>
      </c>
      <c r="D357" s="21" t="s">
        <v>13</v>
      </c>
      <c r="E357" s="54">
        <v>14.023202383117543</v>
      </c>
      <c r="F357" s="54">
        <v>30.17133341306159</v>
      </c>
      <c r="G357" s="54">
        <v>0.813</v>
      </c>
      <c r="H357" s="21">
        <v>52</v>
      </c>
      <c r="I357" s="21"/>
      <c r="J357" s="21"/>
      <c r="K357" s="21"/>
      <c r="L357" s="21"/>
      <c r="M357" s="21"/>
      <c r="N357" s="52"/>
      <c r="O357" s="21"/>
      <c r="P357" s="21"/>
      <c r="Q357" s="21"/>
      <c r="R357" s="21"/>
      <c r="S357" s="21">
        <v>21</v>
      </c>
      <c r="T357" s="21"/>
      <c r="U357" s="21">
        <f>O357-Q357+R357</f>
        <v>0</v>
      </c>
      <c r="W357" s="55"/>
      <c r="X357" s="55">
        <v>-99</v>
      </c>
    </row>
    <row r="358" spans="1:24" ht="12.75">
      <c r="A358" s="21">
        <v>2</v>
      </c>
      <c r="B358" s="33">
        <v>312</v>
      </c>
      <c r="C358" s="21">
        <v>2</v>
      </c>
      <c r="D358" s="21"/>
      <c r="E358" s="54">
        <v>15.696494280242677</v>
      </c>
      <c r="F358" s="54">
        <v>40.66004731072394</v>
      </c>
      <c r="G358" s="54">
        <v>1.278</v>
      </c>
      <c r="H358" s="21">
        <v>42</v>
      </c>
      <c r="I358" s="21"/>
      <c r="J358" s="21">
        <v>4</v>
      </c>
      <c r="K358" s="21">
        <v>55</v>
      </c>
      <c r="L358" s="21">
        <v>5.3</v>
      </c>
      <c r="M358" s="21"/>
      <c r="N358" s="52" t="s">
        <v>15</v>
      </c>
      <c r="O358" s="21">
        <v>4.5</v>
      </c>
      <c r="P358" s="21">
        <v>1.1</v>
      </c>
      <c r="Q358" s="21"/>
      <c r="R358" s="21"/>
      <c r="S358" s="21">
        <v>21</v>
      </c>
      <c r="T358" s="21" t="s">
        <v>24</v>
      </c>
      <c r="U358" s="21">
        <f>O358-Q358+R358</f>
        <v>4.5</v>
      </c>
      <c r="V358" s="7">
        <v>1.1</v>
      </c>
      <c r="W358" s="55"/>
      <c r="X358" s="55">
        <v>-99</v>
      </c>
    </row>
    <row r="359" spans="1:24" ht="12.75">
      <c r="A359" s="21">
        <v>5</v>
      </c>
      <c r="B359" s="33">
        <v>289</v>
      </c>
      <c r="C359" s="21">
        <v>1</v>
      </c>
      <c r="D359" s="21" t="s">
        <v>13</v>
      </c>
      <c r="E359" s="54">
        <v>40.42859776183047</v>
      </c>
      <c r="F359" s="54">
        <v>33.715295164244324</v>
      </c>
      <c r="G359" s="54">
        <v>1.036</v>
      </c>
      <c r="H359" s="21">
        <v>49</v>
      </c>
      <c r="I359" s="21"/>
      <c r="J359" s="21">
        <v>4.1</v>
      </c>
      <c r="K359" s="21">
        <v>41</v>
      </c>
      <c r="L359" s="21">
        <v>5.8</v>
      </c>
      <c r="M359" s="21"/>
      <c r="N359" s="21" t="s">
        <v>15</v>
      </c>
      <c r="O359" s="21">
        <v>4.4</v>
      </c>
      <c r="P359" s="21"/>
      <c r="Q359" s="21"/>
      <c r="R359" s="21"/>
      <c r="S359" s="21">
        <v>21</v>
      </c>
      <c r="T359" s="21" t="s">
        <v>50</v>
      </c>
      <c r="U359" s="21">
        <f>O359-Q359+R359</f>
        <v>4.4</v>
      </c>
      <c r="W359" s="55"/>
      <c r="X359" s="55">
        <v>-99</v>
      </c>
    </row>
    <row r="360" spans="1:24" ht="12.75">
      <c r="A360" s="21">
        <v>1</v>
      </c>
      <c r="B360" s="33">
        <v>4</v>
      </c>
      <c r="C360" s="21">
        <v>1</v>
      </c>
      <c r="D360" s="21" t="s">
        <v>13</v>
      </c>
      <c r="E360" s="54">
        <v>4.26973946143354</v>
      </c>
      <c r="F360" s="54">
        <v>0.2573595373737325</v>
      </c>
      <c r="G360" s="54">
        <v>-0.4494</v>
      </c>
      <c r="H360" s="21">
        <v>72</v>
      </c>
      <c r="I360" s="21"/>
      <c r="J360" s="21">
        <v>0.75</v>
      </c>
      <c r="K360" s="21">
        <v>72</v>
      </c>
      <c r="L360" s="21"/>
      <c r="M360" s="21"/>
      <c r="N360" s="21"/>
      <c r="O360" s="21">
        <v>0.75</v>
      </c>
      <c r="P360" s="21"/>
      <c r="Q360" s="21"/>
      <c r="R360" s="21"/>
      <c r="S360" s="21">
        <v>22</v>
      </c>
      <c r="T360" s="21" t="s">
        <v>16</v>
      </c>
      <c r="U360" s="21">
        <f>O360-Q360+R360</f>
        <v>0.75</v>
      </c>
      <c r="W360" s="55"/>
      <c r="X360" s="55">
        <v>-99</v>
      </c>
    </row>
    <row r="361" spans="1:24" ht="12.75">
      <c r="A361" s="21">
        <v>3</v>
      </c>
      <c r="B361" s="33">
        <v>72</v>
      </c>
      <c r="C361" s="21">
        <v>1</v>
      </c>
      <c r="D361" s="21" t="s">
        <v>13</v>
      </c>
      <c r="E361" s="54">
        <v>20.124685596584154</v>
      </c>
      <c r="F361" s="54">
        <v>16.96855614478257</v>
      </c>
      <c r="G361" s="54">
        <v>0.766</v>
      </c>
      <c r="H361" s="21">
        <v>71</v>
      </c>
      <c r="I361" s="21"/>
      <c r="J361" s="21">
        <v>4</v>
      </c>
      <c r="K361" s="21"/>
      <c r="L361" s="21">
        <v>7.1</v>
      </c>
      <c r="M361" s="21"/>
      <c r="N361" s="52" t="s">
        <v>15</v>
      </c>
      <c r="O361" s="21">
        <v>4.6</v>
      </c>
      <c r="P361" s="21"/>
      <c r="Q361" s="21"/>
      <c r="R361" s="21"/>
      <c r="S361" s="21">
        <v>22</v>
      </c>
      <c r="T361" s="21" t="s">
        <v>25</v>
      </c>
      <c r="U361" s="21">
        <f>O361-Q361+R361</f>
        <v>4.6</v>
      </c>
      <c r="W361" s="55"/>
      <c r="X361" s="55">
        <v>-99</v>
      </c>
    </row>
    <row r="362" spans="1:24" ht="12.75">
      <c r="A362" s="21">
        <v>3</v>
      </c>
      <c r="B362" s="33">
        <v>139</v>
      </c>
      <c r="C362" s="21">
        <v>1</v>
      </c>
      <c r="D362" s="21" t="s">
        <v>13</v>
      </c>
      <c r="E362" s="54">
        <v>28.924256574875486</v>
      </c>
      <c r="F362" s="54">
        <v>20.33154225804752</v>
      </c>
      <c r="G362" s="54">
        <v>0.78</v>
      </c>
      <c r="H362" s="21">
        <v>47</v>
      </c>
      <c r="I362" s="21"/>
      <c r="J362" s="21">
        <v>5.1</v>
      </c>
      <c r="K362" s="21"/>
      <c r="L362" s="21">
        <v>6.2</v>
      </c>
      <c r="M362" s="21"/>
      <c r="N362" s="52" t="s">
        <v>15</v>
      </c>
      <c r="O362" s="21">
        <v>5.1</v>
      </c>
      <c r="P362" s="21"/>
      <c r="Q362" s="21"/>
      <c r="R362" s="21"/>
      <c r="S362" s="21">
        <v>22</v>
      </c>
      <c r="T362" s="21" t="s">
        <v>33</v>
      </c>
      <c r="U362" s="21">
        <f>O362-Q362+R362</f>
        <v>5.1</v>
      </c>
      <c r="W362" s="55"/>
      <c r="X362" s="55">
        <v>-99</v>
      </c>
    </row>
    <row r="363" spans="1:24" ht="12.75">
      <c r="A363" s="21">
        <v>3</v>
      </c>
      <c r="B363" s="33">
        <v>300</v>
      </c>
      <c r="C363" s="21">
        <v>1</v>
      </c>
      <c r="D363" s="21" t="s">
        <v>13</v>
      </c>
      <c r="E363" s="54">
        <v>25.88195716987847</v>
      </c>
      <c r="F363" s="54">
        <v>39.232445922432326</v>
      </c>
      <c r="G363" s="54">
        <v>1.537</v>
      </c>
      <c r="H363" s="21">
        <v>76</v>
      </c>
      <c r="I363" s="21"/>
      <c r="J363" s="21">
        <v>7</v>
      </c>
      <c r="K363" s="21">
        <v>76</v>
      </c>
      <c r="L363" s="21">
        <v>7.6</v>
      </c>
      <c r="M363" s="21"/>
      <c r="N363" s="21" t="s">
        <v>15</v>
      </c>
      <c r="O363" s="21">
        <v>6.3</v>
      </c>
      <c r="P363" s="21"/>
      <c r="Q363" s="21"/>
      <c r="R363" s="21"/>
      <c r="S363" s="21">
        <v>22</v>
      </c>
      <c r="T363" s="21" t="s">
        <v>33</v>
      </c>
      <c r="U363" s="21">
        <f>O363-Q363+R363</f>
        <v>6.3</v>
      </c>
      <c r="W363" s="55"/>
      <c r="X363" s="55">
        <v>-99</v>
      </c>
    </row>
    <row r="364" spans="1:24" ht="12.75">
      <c r="A364" s="21">
        <v>4</v>
      </c>
      <c r="B364" s="33">
        <v>221</v>
      </c>
      <c r="C364" s="21">
        <v>1</v>
      </c>
      <c r="D364" s="21" t="s">
        <v>13</v>
      </c>
      <c r="E364" s="54">
        <v>30.088871211983154</v>
      </c>
      <c r="F364" s="54">
        <v>25.606734078923292</v>
      </c>
      <c r="G364" s="54">
        <v>0.818</v>
      </c>
      <c r="H364" s="21">
        <v>54</v>
      </c>
      <c r="I364" s="21"/>
      <c r="J364" s="21">
        <v>2</v>
      </c>
      <c r="K364" s="21"/>
      <c r="L364" s="21">
        <v>4.2</v>
      </c>
      <c r="M364" s="21"/>
      <c r="N364" s="21" t="s">
        <v>15</v>
      </c>
      <c r="O364" s="21">
        <v>2.4</v>
      </c>
      <c r="P364" s="21"/>
      <c r="Q364" s="21"/>
      <c r="R364" s="21"/>
      <c r="S364" s="21">
        <v>22</v>
      </c>
      <c r="T364" s="21" t="s">
        <v>45</v>
      </c>
      <c r="U364" s="21">
        <f>O364-Q364+R364</f>
        <v>2.4</v>
      </c>
      <c r="W364" s="55"/>
      <c r="X364" s="55">
        <v>-99</v>
      </c>
    </row>
    <row r="365" spans="1:24" ht="12.75">
      <c r="A365" s="21">
        <v>3</v>
      </c>
      <c r="B365" s="33">
        <v>405</v>
      </c>
      <c r="C365" s="21">
        <v>1</v>
      </c>
      <c r="D365" s="21" t="s">
        <v>13</v>
      </c>
      <c r="E365" s="54">
        <v>24.527253299462558</v>
      </c>
      <c r="F365" s="54">
        <v>12.497048834985124</v>
      </c>
      <c r="G365" s="54">
        <v>0.618</v>
      </c>
      <c r="H365" s="21">
        <v>54</v>
      </c>
      <c r="I365" s="21"/>
      <c r="J365" s="21"/>
      <c r="K365" s="21"/>
      <c r="L365" s="21"/>
      <c r="M365" s="21"/>
      <c r="N365" s="52"/>
      <c r="O365" s="21"/>
      <c r="P365" s="21"/>
      <c r="Q365" s="21"/>
      <c r="R365" s="21"/>
      <c r="S365" s="21">
        <v>23</v>
      </c>
      <c r="T365" s="21" t="s">
        <v>25</v>
      </c>
      <c r="U365" s="21"/>
      <c r="W365" s="55"/>
      <c r="X365" s="55">
        <v>-99</v>
      </c>
    </row>
    <row r="366" spans="1:24" ht="12.75">
      <c r="A366" s="21">
        <v>3</v>
      </c>
      <c r="B366" s="33">
        <v>134</v>
      </c>
      <c r="C366" s="21">
        <v>1</v>
      </c>
      <c r="D366" s="21" t="s">
        <v>13</v>
      </c>
      <c r="E366" s="54">
        <v>26.77131208944356</v>
      </c>
      <c r="F366" s="54">
        <v>16.3583420311966</v>
      </c>
      <c r="G366" s="54">
        <v>0.708</v>
      </c>
      <c r="H366" s="21">
        <v>60</v>
      </c>
      <c r="I366" s="21"/>
      <c r="J366" s="21">
        <v>1.5</v>
      </c>
      <c r="K366" s="21"/>
      <c r="L366" s="21"/>
      <c r="M366" s="21"/>
      <c r="N366" s="52"/>
      <c r="O366" s="21"/>
      <c r="P366" s="21"/>
      <c r="Q366" s="21"/>
      <c r="R366" s="21"/>
      <c r="S366" s="21">
        <v>23</v>
      </c>
      <c r="T366" s="21" t="s">
        <v>56</v>
      </c>
      <c r="U366" s="21"/>
      <c r="W366" s="55"/>
      <c r="X366" s="55">
        <v>-99</v>
      </c>
    </row>
    <row r="367" spans="1:24" ht="12.75">
      <c r="A367" s="21">
        <v>5</v>
      </c>
      <c r="B367" s="33">
        <v>107</v>
      </c>
      <c r="C367" s="21">
        <v>1</v>
      </c>
      <c r="D367" s="21" t="s">
        <v>13</v>
      </c>
      <c r="E367" s="54">
        <v>41.28480389044386</v>
      </c>
      <c r="F367" s="54">
        <v>0.2131518885473969</v>
      </c>
      <c r="G367" s="54">
        <v>-0.0914</v>
      </c>
      <c r="H367" s="21">
        <v>54</v>
      </c>
      <c r="I367" s="21"/>
      <c r="J367" s="21">
        <v>6.2</v>
      </c>
      <c r="K367" s="21">
        <v>58</v>
      </c>
      <c r="L367" s="21"/>
      <c r="M367" s="21"/>
      <c r="N367" s="21" t="s">
        <v>15</v>
      </c>
      <c r="O367" s="21">
        <v>6.5</v>
      </c>
      <c r="P367" s="21"/>
      <c r="Q367" s="21"/>
      <c r="R367" s="21"/>
      <c r="S367" s="21">
        <v>23</v>
      </c>
      <c r="T367" s="21" t="s">
        <v>46</v>
      </c>
      <c r="U367" s="21">
        <f>O367-Q367+R367</f>
        <v>6.5</v>
      </c>
      <c r="W367" s="55"/>
      <c r="X367" s="55">
        <v>-99</v>
      </c>
    </row>
    <row r="368" spans="1:24" ht="12.75">
      <c r="A368" s="21">
        <v>5</v>
      </c>
      <c r="B368" s="33">
        <v>358</v>
      </c>
      <c r="C368" s="21">
        <v>1</v>
      </c>
      <c r="D368" s="21" t="s">
        <v>13</v>
      </c>
      <c r="E368" s="54">
        <v>47.58266564270183</v>
      </c>
      <c r="F368" s="54">
        <v>31.693598412531873</v>
      </c>
      <c r="G368" s="54">
        <v>1.064</v>
      </c>
      <c r="H368" s="21">
        <v>34</v>
      </c>
      <c r="I368" s="21"/>
      <c r="J368" s="21">
        <v>3.75</v>
      </c>
      <c r="K368" s="21">
        <v>34</v>
      </c>
      <c r="L368" s="21"/>
      <c r="M368" s="21"/>
      <c r="N368" s="21" t="s">
        <v>15</v>
      </c>
      <c r="O368" s="21">
        <v>3.9</v>
      </c>
      <c r="P368" s="21"/>
      <c r="Q368" s="21"/>
      <c r="R368" s="21"/>
      <c r="S368" s="21">
        <v>23</v>
      </c>
      <c r="T368" s="21" t="s">
        <v>135</v>
      </c>
      <c r="U368" s="21">
        <f>O368-Q368+R368</f>
        <v>3.9</v>
      </c>
      <c r="W368" s="55"/>
      <c r="X368" s="55">
        <v>-99</v>
      </c>
    </row>
    <row r="369" spans="1:24" ht="12.75">
      <c r="A369" s="21">
        <v>5</v>
      </c>
      <c r="B369" s="33">
        <v>272</v>
      </c>
      <c r="C369" s="21">
        <v>1</v>
      </c>
      <c r="D369" s="21"/>
      <c r="E369" s="54">
        <v>49.404436805679694</v>
      </c>
      <c r="F369" s="54">
        <v>13.309448858371303</v>
      </c>
      <c r="G369" s="54">
        <v>0.925</v>
      </c>
      <c r="H369" s="21">
        <v>107</v>
      </c>
      <c r="I369" s="21"/>
      <c r="J369" s="21">
        <v>9.25</v>
      </c>
      <c r="K369" s="21"/>
      <c r="L369" s="21"/>
      <c r="M369" s="21"/>
      <c r="N369" s="21"/>
      <c r="O369" s="21"/>
      <c r="P369" s="21"/>
      <c r="Q369" s="21"/>
      <c r="R369" s="21"/>
      <c r="S369" s="21">
        <v>41</v>
      </c>
      <c r="T369" s="21" t="s">
        <v>29</v>
      </c>
      <c r="U369" s="21"/>
      <c r="W369" s="55"/>
      <c r="X369" s="55">
        <v>-99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workbookViewId="0" topLeftCell="A1">
      <selection activeCell="N42" sqref="N42"/>
    </sheetView>
  </sheetViews>
  <sheetFormatPr defaultColWidth="9.140625" defaultRowHeight="12.75"/>
  <cols>
    <col min="1" max="1" width="2.00390625" style="0" bestFit="1" customWidth="1"/>
    <col min="2" max="2" width="4.00390625" style="0" bestFit="1" customWidth="1"/>
    <col min="3" max="4" width="3.421875" style="0" bestFit="1" customWidth="1"/>
    <col min="5" max="6" width="4.00390625" style="0" bestFit="1" customWidth="1"/>
    <col min="7" max="7" width="3.140625" style="0" bestFit="1" customWidth="1"/>
    <col min="8" max="8" width="8.00390625" style="0" bestFit="1" customWidth="1"/>
    <col min="9" max="9" width="6.00390625" style="0" bestFit="1" customWidth="1"/>
    <col min="11" max="11" width="4.140625" style="0" bestFit="1" customWidth="1"/>
    <col min="12" max="12" width="8.140625" style="0" bestFit="1" customWidth="1"/>
    <col min="13" max="13" width="3.7109375" style="0" bestFit="1" customWidth="1"/>
    <col min="14" max="14" width="5.140625" style="0" bestFit="1" customWidth="1"/>
    <col min="15" max="15" width="6.57421875" style="0" bestFit="1" customWidth="1"/>
    <col min="16" max="16" width="11.8515625" style="0" customWidth="1"/>
    <col min="17" max="17" width="10.421875" style="0" customWidth="1"/>
    <col min="18" max="18" width="11.57421875" style="0" customWidth="1"/>
  </cols>
  <sheetData>
    <row r="3" ht="13.5" thickBot="1"/>
    <row r="4" spans="1:20" ht="13.5" thickBot="1">
      <c r="A4" s="14" t="s">
        <v>0</v>
      </c>
      <c r="B4" s="15" t="s">
        <v>1</v>
      </c>
      <c r="C4" s="16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7" t="s">
        <v>27</v>
      </c>
      <c r="I4" s="14" t="s">
        <v>28</v>
      </c>
      <c r="J4" s="15" t="s">
        <v>1</v>
      </c>
      <c r="K4" s="16" t="s">
        <v>7</v>
      </c>
      <c r="L4" s="14" t="s">
        <v>26</v>
      </c>
      <c r="M4" s="17" t="s">
        <v>8</v>
      </c>
      <c r="N4" s="16" t="s">
        <v>9</v>
      </c>
      <c r="O4" s="17" t="s">
        <v>10</v>
      </c>
      <c r="P4" s="14" t="s">
        <v>54</v>
      </c>
      <c r="Q4" s="17" t="s">
        <v>52</v>
      </c>
      <c r="R4" s="17" t="s">
        <v>53</v>
      </c>
      <c r="S4" s="14" t="s">
        <v>14</v>
      </c>
      <c r="T4" s="7"/>
    </row>
    <row r="5" spans="1:19" ht="12.75">
      <c r="A5" s="2">
        <v>5</v>
      </c>
      <c r="B5" s="6">
        <v>144</v>
      </c>
      <c r="C5" s="3">
        <v>2</v>
      </c>
      <c r="D5" s="4"/>
      <c r="E5" s="1">
        <v>35.99427328827563</v>
      </c>
      <c r="F5" s="1">
        <v>13.462757163706403</v>
      </c>
      <c r="G5" s="1">
        <v>0.281</v>
      </c>
      <c r="H5" s="4">
        <v>6.2</v>
      </c>
      <c r="I5" s="2">
        <v>11.25</v>
      </c>
      <c r="J5" s="5">
        <v>144</v>
      </c>
      <c r="K5" s="3">
        <v>75</v>
      </c>
      <c r="L5" s="2">
        <v>8.4</v>
      </c>
      <c r="M5" s="4" t="s">
        <v>15</v>
      </c>
      <c r="N5" s="3">
        <v>1.8</v>
      </c>
      <c r="O5" s="4">
        <v>6.9</v>
      </c>
      <c r="P5" s="8">
        <f>O5</f>
        <v>6.9</v>
      </c>
      <c r="Q5" s="11">
        <f aca="true" t="shared" si="0" ref="Q5:Q12">K5-H5*10</f>
        <v>13</v>
      </c>
      <c r="R5" s="11">
        <f>P5-I5</f>
        <v>-4.35</v>
      </c>
      <c r="S5" s="2" t="s">
        <v>73</v>
      </c>
    </row>
    <row r="6" spans="1:19" ht="12.75">
      <c r="A6" s="2">
        <v>2</v>
      </c>
      <c r="B6" s="6">
        <v>85</v>
      </c>
      <c r="C6" s="3">
        <v>2</v>
      </c>
      <c r="D6" s="4"/>
      <c r="E6" s="1">
        <v>21.523352279276704</v>
      </c>
      <c r="F6" s="1">
        <v>6.52197873824765</v>
      </c>
      <c r="G6" s="1">
        <v>1.072</v>
      </c>
      <c r="H6" s="4">
        <v>4.5</v>
      </c>
      <c r="I6" s="2">
        <v>9.6</v>
      </c>
      <c r="J6" s="5">
        <v>85</v>
      </c>
      <c r="K6" s="3">
        <v>53</v>
      </c>
      <c r="L6" s="2">
        <v>8.3</v>
      </c>
      <c r="M6" s="22" t="s">
        <v>15</v>
      </c>
      <c r="N6" s="3">
        <v>1</v>
      </c>
      <c r="O6" s="4">
        <v>5.8</v>
      </c>
      <c r="P6" s="8">
        <f aca="true" t="shared" si="1" ref="P6:P12">O6</f>
        <v>5.8</v>
      </c>
      <c r="Q6" s="11">
        <f t="shared" si="0"/>
        <v>8</v>
      </c>
      <c r="R6" s="11">
        <f>P6-I6</f>
        <v>-3.8</v>
      </c>
      <c r="S6" s="2" t="s">
        <v>73</v>
      </c>
    </row>
    <row r="7" spans="1:19" ht="12.75">
      <c r="A7" s="2">
        <v>4</v>
      </c>
      <c r="B7" s="6">
        <v>361</v>
      </c>
      <c r="C7" s="3">
        <v>2</v>
      </c>
      <c r="D7" s="4"/>
      <c r="E7" s="1">
        <v>48.74360860318481</v>
      </c>
      <c r="F7" s="1">
        <v>35.667785806516335</v>
      </c>
      <c r="G7" s="1">
        <v>1.189</v>
      </c>
      <c r="H7" s="4">
        <v>3.4</v>
      </c>
      <c r="I7" s="2">
        <v>2.3</v>
      </c>
      <c r="J7" s="5">
        <v>361</v>
      </c>
      <c r="K7" s="3">
        <v>53</v>
      </c>
      <c r="L7" s="2"/>
      <c r="M7" s="4"/>
      <c r="N7" s="2"/>
      <c r="O7" s="4"/>
      <c r="P7" s="8">
        <f t="shared" si="1"/>
        <v>0</v>
      </c>
      <c r="Q7" s="11">
        <f t="shared" si="0"/>
        <v>19</v>
      </c>
      <c r="R7" s="11"/>
      <c r="S7" s="23" t="s">
        <v>55</v>
      </c>
    </row>
    <row r="8" spans="1:19" ht="12.75">
      <c r="A8" s="2">
        <v>3</v>
      </c>
      <c r="B8" s="6">
        <v>63</v>
      </c>
      <c r="C8" s="3">
        <v>2</v>
      </c>
      <c r="D8" s="4"/>
      <c r="E8" s="1">
        <v>15.895041228547917</v>
      </c>
      <c r="F8" s="1">
        <v>21.51524004845779</v>
      </c>
      <c r="G8" s="1">
        <v>0.52</v>
      </c>
      <c r="H8" s="4">
        <v>4</v>
      </c>
      <c r="I8" s="2">
        <v>5.5</v>
      </c>
      <c r="J8" s="5">
        <v>63</v>
      </c>
      <c r="K8" s="3">
        <v>50</v>
      </c>
      <c r="L8" s="2">
        <v>6.6</v>
      </c>
      <c r="M8" s="22" t="s">
        <v>15</v>
      </c>
      <c r="N8" s="3">
        <v>1.3</v>
      </c>
      <c r="O8" s="4">
        <v>4.2</v>
      </c>
      <c r="P8" s="8">
        <f t="shared" si="1"/>
        <v>4.2</v>
      </c>
      <c r="Q8" s="11">
        <f t="shared" si="0"/>
        <v>10</v>
      </c>
      <c r="R8" s="11">
        <f>P8-I8</f>
        <v>-1.2999999999999998</v>
      </c>
      <c r="S8" s="2" t="s">
        <v>73</v>
      </c>
    </row>
    <row r="9" spans="1:19" ht="12.75">
      <c r="A9" s="2">
        <v>5</v>
      </c>
      <c r="B9" s="6">
        <v>224</v>
      </c>
      <c r="C9" s="3">
        <v>2</v>
      </c>
      <c r="D9" s="4"/>
      <c r="E9" s="1">
        <v>33.116660189069066</v>
      </c>
      <c r="F9" s="1">
        <v>27.773826580464704</v>
      </c>
      <c r="G9" s="1">
        <v>1.559</v>
      </c>
      <c r="H9" s="4">
        <v>5</v>
      </c>
      <c r="I9" s="2">
        <v>6.25</v>
      </c>
      <c r="J9" s="5">
        <v>224</v>
      </c>
      <c r="K9" s="3">
        <v>64</v>
      </c>
      <c r="L9" s="2">
        <v>8.3</v>
      </c>
      <c r="M9" s="4" t="s">
        <v>15</v>
      </c>
      <c r="N9" s="3">
        <v>1.2</v>
      </c>
      <c r="O9" s="4">
        <v>5.7</v>
      </c>
      <c r="P9" s="8">
        <f t="shared" si="1"/>
        <v>5.7</v>
      </c>
      <c r="Q9" s="11">
        <f t="shared" si="0"/>
        <v>14</v>
      </c>
      <c r="R9" s="11">
        <f>P9-I9</f>
        <v>-0.5499999999999998</v>
      </c>
      <c r="S9" s="2" t="s">
        <v>73</v>
      </c>
    </row>
    <row r="10" spans="1:19" ht="12.75">
      <c r="A10" s="2">
        <v>2</v>
      </c>
      <c r="B10" s="6">
        <v>287</v>
      </c>
      <c r="C10" s="3">
        <v>1</v>
      </c>
      <c r="D10" s="4"/>
      <c r="E10" s="1">
        <v>41.5759718709255</v>
      </c>
      <c r="F10" s="1">
        <v>33.34946644232876</v>
      </c>
      <c r="G10" s="1">
        <v>0.915</v>
      </c>
      <c r="H10" s="4">
        <v>11.9</v>
      </c>
      <c r="I10" s="2">
        <v>14.2</v>
      </c>
      <c r="J10" s="5">
        <v>287</v>
      </c>
      <c r="K10" s="3">
        <v>135</v>
      </c>
      <c r="L10" s="2">
        <v>11.7</v>
      </c>
      <c r="M10" s="4" t="s">
        <v>15</v>
      </c>
      <c r="N10" s="3">
        <v>6.7</v>
      </c>
      <c r="O10" s="4">
        <v>13.8</v>
      </c>
      <c r="P10" s="8">
        <f t="shared" si="1"/>
        <v>13.8</v>
      </c>
      <c r="Q10" s="11">
        <f t="shared" si="0"/>
        <v>16</v>
      </c>
      <c r="R10" s="11">
        <f>P10-I10</f>
        <v>-0.3999999999999986</v>
      </c>
      <c r="S10" s="2" t="s">
        <v>73</v>
      </c>
    </row>
    <row r="11" spans="1:19" ht="12.75">
      <c r="A11" s="2">
        <v>4</v>
      </c>
      <c r="B11" s="6">
        <v>273</v>
      </c>
      <c r="C11" s="3">
        <v>1</v>
      </c>
      <c r="D11" s="4"/>
      <c r="E11" s="1">
        <v>49.59932411467139</v>
      </c>
      <c r="F11" s="1">
        <v>17.337649937860007</v>
      </c>
      <c r="G11" s="1">
        <v>1.174</v>
      </c>
      <c r="H11" s="4">
        <v>3.4</v>
      </c>
      <c r="I11" s="2">
        <v>4.4</v>
      </c>
      <c r="J11" s="5">
        <v>273</v>
      </c>
      <c r="K11" s="3">
        <v>136</v>
      </c>
      <c r="L11" s="2">
        <v>15.1</v>
      </c>
      <c r="M11" s="4" t="s">
        <v>15</v>
      </c>
      <c r="N11" s="3">
        <v>4.4</v>
      </c>
      <c r="O11" s="4">
        <v>11.3</v>
      </c>
      <c r="P11" s="8">
        <f t="shared" si="1"/>
        <v>11.3</v>
      </c>
      <c r="Q11" s="11">
        <f t="shared" si="0"/>
        <v>102</v>
      </c>
      <c r="R11" s="11">
        <f>P11-I11</f>
        <v>6.9</v>
      </c>
      <c r="S11" s="2" t="s">
        <v>73</v>
      </c>
    </row>
    <row r="12" spans="1:19" ht="12.75">
      <c r="A12" s="2">
        <v>5</v>
      </c>
      <c r="B12" s="6">
        <v>299</v>
      </c>
      <c r="C12" s="3">
        <v>1</v>
      </c>
      <c r="D12" s="4"/>
      <c r="E12" s="1">
        <v>27.695939587429866</v>
      </c>
      <c r="F12" s="1">
        <v>36.312296476117226</v>
      </c>
      <c r="G12" s="1">
        <v>1.273</v>
      </c>
      <c r="H12" s="4">
        <v>15</v>
      </c>
      <c r="I12" s="2">
        <v>11.8</v>
      </c>
      <c r="J12" s="5">
        <v>299</v>
      </c>
      <c r="K12" s="3">
        <v>168</v>
      </c>
      <c r="L12" s="2">
        <v>17.6</v>
      </c>
      <c r="M12" s="4" t="s">
        <v>15</v>
      </c>
      <c r="N12" s="3">
        <v>6.9</v>
      </c>
      <c r="O12" s="4">
        <v>16.7</v>
      </c>
      <c r="P12" s="8">
        <f t="shared" si="1"/>
        <v>16.7</v>
      </c>
      <c r="Q12" s="11">
        <f t="shared" si="0"/>
        <v>18</v>
      </c>
      <c r="R12" s="11">
        <f>P12-I12</f>
        <v>4.899999999999999</v>
      </c>
      <c r="S12" s="2" t="s">
        <v>73</v>
      </c>
    </row>
    <row r="13" ht="12.75">
      <c r="A13" s="2">
        <v>5</v>
      </c>
    </row>
    <row r="14" ht="12.75">
      <c r="A14" s="2">
        <v>3</v>
      </c>
    </row>
    <row r="15" spans="2:19" ht="13.5" thickBot="1">
      <c r="B15" s="33"/>
      <c r="C15" s="21"/>
      <c r="D15" s="21"/>
      <c r="E15" s="34"/>
      <c r="F15" s="34"/>
      <c r="G15" s="34"/>
      <c r="H15" s="21"/>
      <c r="I15" s="21"/>
      <c r="J15" s="35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3.5" thickBot="1">
      <c r="A16" s="14" t="s">
        <v>0</v>
      </c>
      <c r="B16" s="15" t="s">
        <v>1</v>
      </c>
      <c r="C16" s="16" t="s">
        <v>2</v>
      </c>
      <c r="D16" s="17" t="s">
        <v>3</v>
      </c>
      <c r="E16" s="18" t="s">
        <v>4</v>
      </c>
      <c r="F16" s="18" t="s">
        <v>5</v>
      </c>
      <c r="G16" s="18" t="s">
        <v>6</v>
      </c>
      <c r="H16" s="17" t="s">
        <v>27</v>
      </c>
      <c r="I16" s="14" t="s">
        <v>28</v>
      </c>
      <c r="J16" s="15" t="s">
        <v>1</v>
      </c>
      <c r="K16" s="16" t="s">
        <v>7</v>
      </c>
      <c r="L16" s="14" t="s">
        <v>26</v>
      </c>
      <c r="M16" s="17" t="s">
        <v>8</v>
      </c>
      <c r="N16" s="16" t="s">
        <v>9</v>
      </c>
      <c r="O16" s="17" t="s">
        <v>10</v>
      </c>
      <c r="P16" s="14" t="s">
        <v>54</v>
      </c>
      <c r="Q16" s="17" t="s">
        <v>52</v>
      </c>
      <c r="R16" s="17" t="s">
        <v>53</v>
      </c>
      <c r="S16" s="14" t="s">
        <v>14</v>
      </c>
    </row>
    <row r="17" spans="1:19" ht="12.75">
      <c r="A17" s="2">
        <v>5</v>
      </c>
      <c r="B17" s="6">
        <v>144</v>
      </c>
      <c r="C17" s="3">
        <v>2</v>
      </c>
      <c r="D17" s="4"/>
      <c r="E17" s="1">
        <v>35.99427328827563</v>
      </c>
      <c r="F17" s="1">
        <v>13.462757163706403</v>
      </c>
      <c r="G17" s="1">
        <v>0.281</v>
      </c>
      <c r="H17" s="4">
        <v>6.2</v>
      </c>
      <c r="I17" s="2">
        <v>11.25</v>
      </c>
      <c r="J17" s="5">
        <v>144</v>
      </c>
      <c r="K17" s="3"/>
      <c r="L17" s="2">
        <v>8.6</v>
      </c>
      <c r="M17" s="22" t="s">
        <v>15</v>
      </c>
      <c r="N17" s="3">
        <v>1.8</v>
      </c>
      <c r="O17" s="4"/>
      <c r="P17" s="8">
        <v>6.9</v>
      </c>
      <c r="Q17" s="11"/>
      <c r="R17" s="11"/>
      <c r="S17" s="2" t="s">
        <v>73</v>
      </c>
    </row>
    <row r="18" spans="1:19" ht="12.75">
      <c r="A18" s="2">
        <v>2</v>
      </c>
      <c r="B18" s="6">
        <v>85</v>
      </c>
      <c r="C18" s="3">
        <v>2</v>
      </c>
      <c r="D18" s="4"/>
      <c r="E18" s="1">
        <v>21.523352279276704</v>
      </c>
      <c r="F18" s="1">
        <v>6.52197873824765</v>
      </c>
      <c r="G18" s="1">
        <v>1.072</v>
      </c>
      <c r="H18" s="4">
        <v>4.5</v>
      </c>
      <c r="I18" s="2">
        <v>9.6</v>
      </c>
      <c r="J18" s="5">
        <v>85</v>
      </c>
      <c r="K18" s="3"/>
      <c r="L18" s="2">
        <v>10</v>
      </c>
      <c r="M18" s="22" t="s">
        <v>15</v>
      </c>
      <c r="N18" s="3">
        <v>0.7</v>
      </c>
      <c r="O18" s="4"/>
      <c r="P18" s="8">
        <v>5.8</v>
      </c>
      <c r="Q18" s="11"/>
      <c r="R18" s="11"/>
      <c r="S18" s="2" t="s">
        <v>73</v>
      </c>
    </row>
    <row r="19" spans="1:19" ht="12.75">
      <c r="A19" s="2">
        <v>4</v>
      </c>
      <c r="B19" s="6">
        <v>361</v>
      </c>
      <c r="C19" s="3">
        <v>2</v>
      </c>
      <c r="D19" s="4"/>
      <c r="E19" s="1">
        <v>48.74360860318481</v>
      </c>
      <c r="F19" s="1">
        <v>35.667785806516335</v>
      </c>
      <c r="G19" s="1">
        <v>1.189</v>
      </c>
      <c r="H19" s="4">
        <v>3.4</v>
      </c>
      <c r="I19" s="2">
        <v>2.3</v>
      </c>
      <c r="J19" s="5">
        <v>361</v>
      </c>
      <c r="K19" s="3">
        <v>5.4</v>
      </c>
      <c r="L19" s="2">
        <v>5.1</v>
      </c>
      <c r="M19" s="22" t="s">
        <v>15</v>
      </c>
      <c r="N19" s="2">
        <v>1</v>
      </c>
      <c r="O19" s="4"/>
      <c r="P19" s="8">
        <v>4.4</v>
      </c>
      <c r="Q19" s="11"/>
      <c r="R19" s="11"/>
      <c r="S19" s="23" t="s">
        <v>55</v>
      </c>
    </row>
    <row r="20" spans="1:19" ht="12.75">
      <c r="A20" s="2">
        <v>3</v>
      </c>
      <c r="B20" s="6">
        <v>63</v>
      </c>
      <c r="C20" s="3">
        <v>2</v>
      </c>
      <c r="D20" s="4"/>
      <c r="E20" s="1">
        <v>15.895041228547917</v>
      </c>
      <c r="F20" s="1">
        <v>21.51524004845779</v>
      </c>
      <c r="G20" s="1">
        <v>0.52</v>
      </c>
      <c r="H20" s="4">
        <v>4</v>
      </c>
      <c r="I20" s="2">
        <v>5.5</v>
      </c>
      <c r="J20" s="5">
        <v>63</v>
      </c>
      <c r="K20" s="3"/>
      <c r="L20" s="2">
        <v>4.8</v>
      </c>
      <c r="M20" s="22" t="s">
        <v>15</v>
      </c>
      <c r="N20" s="3">
        <v>1.3</v>
      </c>
      <c r="O20" s="4"/>
      <c r="P20" s="8">
        <v>4.4</v>
      </c>
      <c r="Q20" s="11"/>
      <c r="R20" s="11"/>
      <c r="S20" s="2" t="s">
        <v>73</v>
      </c>
    </row>
    <row r="21" spans="1:19" ht="12.75">
      <c r="A21" s="2">
        <v>5</v>
      </c>
      <c r="B21" s="6">
        <v>224</v>
      </c>
      <c r="C21" s="3">
        <v>2</v>
      </c>
      <c r="D21" s="4"/>
      <c r="E21" s="1">
        <v>33.116660189069066</v>
      </c>
      <c r="F21" s="1">
        <v>27.773826580464704</v>
      </c>
      <c r="G21" s="1">
        <v>1.559</v>
      </c>
      <c r="H21" s="4">
        <v>5</v>
      </c>
      <c r="I21" s="2">
        <v>6.25</v>
      </c>
      <c r="J21" s="5">
        <v>224</v>
      </c>
      <c r="K21" s="3"/>
      <c r="L21" s="2">
        <v>6.5</v>
      </c>
      <c r="M21" s="22" t="s">
        <v>15</v>
      </c>
      <c r="N21" s="3">
        <v>1.1</v>
      </c>
      <c r="O21" s="4"/>
      <c r="P21" s="8">
        <v>5.8</v>
      </c>
      <c r="Q21" s="11"/>
      <c r="R21" s="11"/>
      <c r="S21" s="2" t="s">
        <v>73</v>
      </c>
    </row>
    <row r="22" spans="1:19" ht="12.75">
      <c r="A22" s="2">
        <v>2</v>
      </c>
      <c r="B22" s="6">
        <v>287</v>
      </c>
      <c r="C22" s="3">
        <v>1</v>
      </c>
      <c r="D22" s="4"/>
      <c r="E22" s="1">
        <v>41.5759718709255</v>
      </c>
      <c r="F22" s="1">
        <v>33.34946644232876</v>
      </c>
      <c r="G22" s="1">
        <v>0.915</v>
      </c>
      <c r="H22" s="4">
        <v>11.9</v>
      </c>
      <c r="I22" s="2">
        <v>14.2</v>
      </c>
      <c r="J22" s="5">
        <v>287</v>
      </c>
      <c r="K22" s="3"/>
      <c r="L22" s="2">
        <v>12.8</v>
      </c>
      <c r="M22" s="22" t="s">
        <v>15</v>
      </c>
      <c r="N22" s="3">
        <v>7.2</v>
      </c>
      <c r="O22" s="4"/>
      <c r="P22" s="8">
        <v>13.8</v>
      </c>
      <c r="Q22" s="11"/>
      <c r="R22" s="11"/>
      <c r="S22" s="2" t="s">
        <v>73</v>
      </c>
    </row>
    <row r="23" spans="1:19" ht="12.75">
      <c r="A23" s="2">
        <v>4</v>
      </c>
      <c r="B23" s="6">
        <v>273</v>
      </c>
      <c r="C23" s="3">
        <v>1</v>
      </c>
      <c r="D23" s="4"/>
      <c r="E23" s="1">
        <v>49.59932411467139</v>
      </c>
      <c r="F23" s="1">
        <v>17.337649937860007</v>
      </c>
      <c r="G23" s="1">
        <v>1.174</v>
      </c>
      <c r="H23" s="4">
        <v>3.4</v>
      </c>
      <c r="I23" s="2">
        <v>4.4</v>
      </c>
      <c r="J23" s="5">
        <v>273</v>
      </c>
      <c r="K23" s="3"/>
      <c r="L23" s="2">
        <v>10.5</v>
      </c>
      <c r="M23" s="22" t="s">
        <v>15</v>
      </c>
      <c r="N23" s="3">
        <v>4.5</v>
      </c>
      <c r="O23" s="4"/>
      <c r="P23" s="8">
        <v>11.5</v>
      </c>
      <c r="Q23" s="11"/>
      <c r="R23" s="11"/>
      <c r="S23" s="2" t="s">
        <v>73</v>
      </c>
    </row>
    <row r="24" spans="1:19" ht="12.75">
      <c r="A24" s="2">
        <v>5</v>
      </c>
      <c r="B24" s="6">
        <v>299</v>
      </c>
      <c r="C24" s="3">
        <v>1</v>
      </c>
      <c r="D24" s="4"/>
      <c r="E24" s="1">
        <v>27.695939587429866</v>
      </c>
      <c r="F24" s="1">
        <v>36.312296476117226</v>
      </c>
      <c r="G24" s="1">
        <v>1.273</v>
      </c>
      <c r="H24" s="4">
        <v>15</v>
      </c>
      <c r="I24" s="2">
        <v>11.8</v>
      </c>
      <c r="J24" s="5">
        <v>299</v>
      </c>
      <c r="K24" s="3"/>
      <c r="L24" s="2">
        <v>15.9</v>
      </c>
      <c r="M24" s="22" t="s">
        <v>15</v>
      </c>
      <c r="N24" s="3">
        <v>6.1</v>
      </c>
      <c r="O24" s="4"/>
      <c r="P24" s="8">
        <v>16.7</v>
      </c>
      <c r="Q24" s="11"/>
      <c r="R24" s="11"/>
      <c r="S24" s="2" t="s">
        <v>73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68"/>
  <sheetViews>
    <sheetView workbookViewId="0" topLeftCell="A1">
      <selection activeCell="AA29" sqref="A5:AA29"/>
    </sheetView>
  </sheetViews>
  <sheetFormatPr defaultColWidth="9.140625" defaultRowHeight="12.75"/>
  <cols>
    <col min="1" max="1" width="2.00390625" style="0" customWidth="1"/>
    <col min="2" max="2" width="4.00390625" style="0" customWidth="1"/>
    <col min="3" max="3" width="7.421875" style="0" customWidth="1"/>
    <col min="4" max="4" width="5.140625" style="0" customWidth="1"/>
    <col min="5" max="6" width="4.140625" style="0" customWidth="1"/>
    <col min="7" max="7" width="4.7109375" style="0" customWidth="1"/>
    <col min="8" max="8" width="8.00390625" style="0" customWidth="1"/>
    <col min="9" max="9" width="6.00390625" style="0" customWidth="1"/>
    <col min="11" max="11" width="7.00390625" style="0" customWidth="1"/>
    <col min="12" max="12" width="4.00390625" style="0" customWidth="1"/>
    <col min="15" max="15" width="6.57421875" style="0" customWidth="1"/>
    <col min="16" max="16" width="7.140625" style="0" customWidth="1"/>
    <col min="19" max="19" width="5.8515625" style="0" customWidth="1"/>
    <col min="20" max="20" width="4.7109375" style="0" customWidth="1"/>
    <col min="21" max="21" width="12.7109375" style="0" customWidth="1"/>
    <col min="25" max="25" width="13.00390625" style="0" bestFit="1" customWidth="1"/>
  </cols>
  <sheetData>
    <row r="2" ht="12.75">
      <c r="B2" s="32" t="s">
        <v>71</v>
      </c>
    </row>
    <row r="4" spans="22:25" ht="13.5" thickBot="1">
      <c r="V4" t="s">
        <v>77</v>
      </c>
      <c r="Y4" t="s">
        <v>79</v>
      </c>
    </row>
    <row r="5" spans="1:27" ht="12.75">
      <c r="A5" s="25" t="s">
        <v>0</v>
      </c>
      <c r="B5" s="25" t="s">
        <v>1</v>
      </c>
      <c r="C5" s="25" t="s">
        <v>2</v>
      </c>
      <c r="D5" s="25" t="s">
        <v>3</v>
      </c>
      <c r="E5" s="26" t="s">
        <v>4</v>
      </c>
      <c r="F5" s="26" t="s">
        <v>5</v>
      </c>
      <c r="G5" s="26" t="s">
        <v>6</v>
      </c>
      <c r="H5" s="25" t="s">
        <v>27</v>
      </c>
      <c r="I5" s="25" t="s">
        <v>28</v>
      </c>
      <c r="J5" s="25" t="s">
        <v>58</v>
      </c>
      <c r="K5" s="28" t="s">
        <v>59</v>
      </c>
      <c r="L5" s="30" t="s">
        <v>1</v>
      </c>
      <c r="M5" s="29" t="s">
        <v>64</v>
      </c>
      <c r="N5" s="25" t="s">
        <v>65</v>
      </c>
      <c r="O5" s="25" t="s">
        <v>66</v>
      </c>
      <c r="P5" s="25" t="s">
        <v>67</v>
      </c>
      <c r="Q5" s="25" t="s">
        <v>68</v>
      </c>
      <c r="R5" s="25" t="s">
        <v>69</v>
      </c>
      <c r="S5" s="25" t="s">
        <v>74</v>
      </c>
      <c r="T5" s="25" t="s">
        <v>12</v>
      </c>
      <c r="U5" s="25" t="s">
        <v>14</v>
      </c>
      <c r="V5" t="s">
        <v>54</v>
      </c>
      <c r="W5" t="s">
        <v>9</v>
      </c>
      <c r="X5" t="s">
        <v>78</v>
      </c>
      <c r="Y5" t="s">
        <v>80</v>
      </c>
      <c r="Z5" t="s">
        <v>81</v>
      </c>
      <c r="AA5" t="s">
        <v>82</v>
      </c>
    </row>
    <row r="6" spans="1:27" ht="12.75">
      <c r="A6" s="4">
        <v>1</v>
      </c>
      <c r="B6" s="25">
        <v>25</v>
      </c>
      <c r="C6" s="4">
        <v>1</v>
      </c>
      <c r="D6" s="4"/>
      <c r="E6" s="1">
        <v>0.209375221482594</v>
      </c>
      <c r="F6" s="1">
        <v>12.365220217069696</v>
      </c>
      <c r="G6" s="1">
        <v>0.86</v>
      </c>
      <c r="H6" s="4">
        <v>16.2</v>
      </c>
      <c r="I6" s="4">
        <v>13.5</v>
      </c>
      <c r="J6" s="4">
        <v>175</v>
      </c>
      <c r="K6" s="2">
        <v>16.7</v>
      </c>
      <c r="L6" s="5">
        <v>25</v>
      </c>
      <c r="M6" s="3"/>
      <c r="N6" s="4"/>
      <c r="O6" s="4">
        <v>11.8</v>
      </c>
      <c r="P6" s="22" t="s">
        <v>15</v>
      </c>
      <c r="Q6" s="27">
        <v>17</v>
      </c>
      <c r="R6" s="27">
        <v>9.4</v>
      </c>
      <c r="S6" s="27">
        <v>17.4</v>
      </c>
      <c r="T6" s="27"/>
      <c r="U6" s="27"/>
      <c r="V6">
        <v>16.7</v>
      </c>
      <c r="W6">
        <v>7.6</v>
      </c>
      <c r="X6">
        <v>175</v>
      </c>
      <c r="Y6">
        <f>V6-Q6</f>
        <v>-0.3000000000000007</v>
      </c>
      <c r="Z6">
        <f>W6-R6</f>
        <v>-1.8000000000000007</v>
      </c>
      <c r="AA6">
        <f>X6-S6*10</f>
        <v>1</v>
      </c>
    </row>
    <row r="7" spans="1:27" ht="12.75">
      <c r="A7" s="4">
        <v>1</v>
      </c>
      <c r="B7" s="25">
        <v>32</v>
      </c>
      <c r="C7" s="4">
        <v>2</v>
      </c>
      <c r="D7" s="4"/>
      <c r="E7" s="1">
        <v>5.8231489973473485</v>
      </c>
      <c r="F7" s="1">
        <v>15.527953527580273</v>
      </c>
      <c r="G7" s="1">
        <v>0.363</v>
      </c>
      <c r="H7" s="4">
        <v>6.1</v>
      </c>
      <c r="I7" s="4">
        <v>4.75</v>
      </c>
      <c r="J7" s="4">
        <v>71</v>
      </c>
      <c r="K7" s="2">
        <v>5.3</v>
      </c>
      <c r="L7" s="5">
        <v>32</v>
      </c>
      <c r="M7" s="3"/>
      <c r="N7" s="4"/>
      <c r="O7" s="4">
        <v>6.5</v>
      </c>
      <c r="P7" s="22" t="s">
        <v>15</v>
      </c>
      <c r="Q7" s="27">
        <v>5.3</v>
      </c>
      <c r="R7" s="27">
        <v>0.3</v>
      </c>
      <c r="S7" s="27">
        <v>8.5</v>
      </c>
      <c r="T7" s="27"/>
      <c r="U7" s="27"/>
      <c r="V7">
        <v>5.3</v>
      </c>
      <c r="W7">
        <v>1</v>
      </c>
      <c r="X7">
        <v>71</v>
      </c>
      <c r="Y7">
        <f aca="true" t="shared" si="0" ref="Y7:Y25">V7-Q7</f>
        <v>0</v>
      </c>
      <c r="Z7">
        <f aca="true" t="shared" si="1" ref="Z7:Z25">W7-R7</f>
        <v>0.7</v>
      </c>
      <c r="AA7" s="32">
        <f aca="true" t="shared" si="2" ref="AA7:AA25">X7-S7*10</f>
        <v>-14</v>
      </c>
    </row>
    <row r="8" spans="1:27" ht="12.75">
      <c r="A8" s="4">
        <v>1</v>
      </c>
      <c r="B8" s="25">
        <v>182</v>
      </c>
      <c r="C8" s="4">
        <v>1</v>
      </c>
      <c r="D8" s="4"/>
      <c r="E8" s="1">
        <v>3.3341785067107463</v>
      </c>
      <c r="F8" s="1">
        <v>35.086422483424954</v>
      </c>
      <c r="G8" s="1">
        <v>0.781</v>
      </c>
      <c r="H8" s="4">
        <v>21.2</v>
      </c>
      <c r="I8" s="4">
        <v>15.75</v>
      </c>
      <c r="J8" s="4">
        <v>226</v>
      </c>
      <c r="K8" s="2">
        <v>18</v>
      </c>
      <c r="L8" s="5">
        <v>182</v>
      </c>
      <c r="M8" s="3"/>
      <c r="N8" s="4"/>
      <c r="O8" s="4">
        <v>17.4</v>
      </c>
      <c r="P8" s="22" t="s">
        <v>15</v>
      </c>
      <c r="Q8" s="27">
        <v>18</v>
      </c>
      <c r="R8" s="27">
        <v>9.4</v>
      </c>
      <c r="S8" s="27">
        <v>23</v>
      </c>
      <c r="T8" s="27"/>
      <c r="U8" s="27"/>
      <c r="V8">
        <v>18</v>
      </c>
      <c r="W8">
        <v>9.9</v>
      </c>
      <c r="X8">
        <v>226</v>
      </c>
      <c r="Y8">
        <f t="shared" si="0"/>
        <v>0</v>
      </c>
      <c r="Z8">
        <f t="shared" si="1"/>
        <v>0.5</v>
      </c>
      <c r="AA8">
        <f t="shared" si="2"/>
        <v>-4</v>
      </c>
    </row>
    <row r="9" spans="1:27" ht="12.75">
      <c r="A9" s="4">
        <v>1</v>
      </c>
      <c r="B9" s="25">
        <v>193</v>
      </c>
      <c r="C9" s="4">
        <v>2</v>
      </c>
      <c r="D9" s="4"/>
      <c r="E9" s="1">
        <v>6.853681068016034</v>
      </c>
      <c r="F9" s="1">
        <v>41.452019212794916</v>
      </c>
      <c r="G9" s="1">
        <v>0.739</v>
      </c>
      <c r="H9" s="4">
        <v>15.4</v>
      </c>
      <c r="I9" s="4">
        <v>14.9</v>
      </c>
      <c r="J9" s="4">
        <v>176</v>
      </c>
      <c r="K9" s="2">
        <v>17.2</v>
      </c>
      <c r="L9" s="5">
        <v>193</v>
      </c>
      <c r="M9" s="3"/>
      <c r="N9" s="4"/>
      <c r="O9" s="4">
        <v>12.6</v>
      </c>
      <c r="P9" s="22" t="s">
        <v>15</v>
      </c>
      <c r="Q9" s="27">
        <v>17.4</v>
      </c>
      <c r="R9" s="27">
        <v>2.6</v>
      </c>
      <c r="S9" s="27">
        <v>17.8</v>
      </c>
      <c r="T9" s="27"/>
      <c r="U9" s="27"/>
      <c r="V9">
        <v>17.2</v>
      </c>
      <c r="W9">
        <v>3.1</v>
      </c>
      <c r="X9">
        <v>176</v>
      </c>
      <c r="Y9">
        <f t="shared" si="0"/>
        <v>-0.1999999999999993</v>
      </c>
      <c r="Z9">
        <f t="shared" si="1"/>
        <v>0.5</v>
      </c>
      <c r="AA9">
        <f t="shared" si="2"/>
        <v>-2</v>
      </c>
    </row>
    <row r="10" spans="1:27" ht="12.75">
      <c r="A10" s="4">
        <v>2</v>
      </c>
      <c r="B10" s="25">
        <v>16</v>
      </c>
      <c r="C10" s="4">
        <v>1</v>
      </c>
      <c r="D10" s="4"/>
      <c r="E10" s="1">
        <v>12.903885510410213</v>
      </c>
      <c r="F10" s="1">
        <v>7.954179010697797</v>
      </c>
      <c r="G10" s="1">
        <v>0.281</v>
      </c>
      <c r="H10" s="4">
        <v>21.2</v>
      </c>
      <c r="I10" s="4">
        <v>14.5</v>
      </c>
      <c r="J10" s="4">
        <v>217</v>
      </c>
      <c r="K10" s="2">
        <v>17.2</v>
      </c>
      <c r="L10" s="5">
        <v>16</v>
      </c>
      <c r="M10" s="3"/>
      <c r="N10" s="4"/>
      <c r="O10" s="4">
        <v>16</v>
      </c>
      <c r="P10" s="22" t="s">
        <v>15</v>
      </c>
      <c r="Q10" s="27">
        <v>17.1</v>
      </c>
      <c r="R10" s="27">
        <v>6.4</v>
      </c>
      <c r="S10" s="27">
        <v>22</v>
      </c>
      <c r="T10" s="27"/>
      <c r="U10" s="27"/>
      <c r="V10">
        <v>17.2</v>
      </c>
      <c r="W10">
        <v>6.4</v>
      </c>
      <c r="X10">
        <v>217</v>
      </c>
      <c r="Y10">
        <f t="shared" si="0"/>
        <v>0.09999999999999787</v>
      </c>
      <c r="Z10">
        <f t="shared" si="1"/>
        <v>0</v>
      </c>
      <c r="AA10">
        <f t="shared" si="2"/>
        <v>-3</v>
      </c>
    </row>
    <row r="11" spans="1:27" ht="12.75">
      <c r="A11" s="4">
        <v>2</v>
      </c>
      <c r="B11" s="25">
        <v>67</v>
      </c>
      <c r="C11" s="4">
        <v>1</v>
      </c>
      <c r="D11" s="4"/>
      <c r="E11" s="1">
        <v>11.821670525280961</v>
      </c>
      <c r="F11" s="1">
        <v>16.97907877335232</v>
      </c>
      <c r="G11" s="1">
        <v>1.086</v>
      </c>
      <c r="H11" s="4">
        <v>16</v>
      </c>
      <c r="I11" s="4">
        <v>13.4</v>
      </c>
      <c r="J11" s="4">
        <v>178</v>
      </c>
      <c r="K11" s="2">
        <v>15.2</v>
      </c>
      <c r="L11" s="5">
        <v>67</v>
      </c>
      <c r="M11" s="3"/>
      <c r="N11" s="4"/>
      <c r="O11" s="4">
        <v>13.2</v>
      </c>
      <c r="P11" s="22" t="s">
        <v>15</v>
      </c>
      <c r="Q11" s="27">
        <v>15.4</v>
      </c>
      <c r="R11" s="27">
        <v>9.2</v>
      </c>
      <c r="S11" s="27">
        <v>18</v>
      </c>
      <c r="T11" s="27"/>
      <c r="U11" s="27"/>
      <c r="V11">
        <v>15.2</v>
      </c>
      <c r="W11">
        <v>8.3</v>
      </c>
      <c r="X11">
        <v>178</v>
      </c>
      <c r="Y11">
        <f t="shared" si="0"/>
        <v>-0.20000000000000107</v>
      </c>
      <c r="Z11">
        <f t="shared" si="1"/>
        <v>-0.8999999999999986</v>
      </c>
      <c r="AA11">
        <f t="shared" si="2"/>
        <v>-2</v>
      </c>
    </row>
    <row r="12" spans="1:27" ht="12.75">
      <c r="A12" s="4">
        <v>2</v>
      </c>
      <c r="B12" s="25">
        <v>202</v>
      </c>
      <c r="C12" s="4">
        <v>1</v>
      </c>
      <c r="D12" s="4"/>
      <c r="E12" s="1">
        <v>11.805843426683449</v>
      </c>
      <c r="F12" s="1">
        <v>33.46007120411783</v>
      </c>
      <c r="G12" s="1">
        <v>0.774</v>
      </c>
      <c r="H12" s="4">
        <v>15.9</v>
      </c>
      <c r="I12" s="4">
        <v>14.25</v>
      </c>
      <c r="J12" s="4">
        <v>182</v>
      </c>
      <c r="K12" s="2">
        <v>16.1</v>
      </c>
      <c r="L12" s="5">
        <v>202</v>
      </c>
      <c r="M12" s="3"/>
      <c r="N12" s="4"/>
      <c r="O12" s="4">
        <v>15</v>
      </c>
      <c r="P12" s="22" t="s">
        <v>15</v>
      </c>
      <c r="Q12" s="27">
        <v>15.9</v>
      </c>
      <c r="R12" s="27">
        <v>9.1</v>
      </c>
      <c r="S12" s="27">
        <v>18.3</v>
      </c>
      <c r="T12" s="27"/>
      <c r="U12" s="27"/>
      <c r="V12">
        <v>16.1</v>
      </c>
      <c r="W12">
        <v>8.6</v>
      </c>
      <c r="X12">
        <v>182</v>
      </c>
      <c r="Y12">
        <f t="shared" si="0"/>
        <v>0.20000000000000107</v>
      </c>
      <c r="Z12">
        <f t="shared" si="1"/>
        <v>-0.5</v>
      </c>
      <c r="AA12">
        <f t="shared" si="2"/>
        <v>-1</v>
      </c>
    </row>
    <row r="13" spans="1:27" ht="12.75">
      <c r="A13" s="4">
        <v>2</v>
      </c>
      <c r="B13" s="25">
        <v>308</v>
      </c>
      <c r="C13" s="4">
        <v>1</v>
      </c>
      <c r="D13" s="4"/>
      <c r="E13" s="1">
        <v>17.99656411077076</v>
      </c>
      <c r="F13" s="1">
        <v>39.61339513607635</v>
      </c>
      <c r="G13" s="1">
        <v>1.79</v>
      </c>
      <c r="H13" s="4">
        <v>20.2</v>
      </c>
      <c r="I13" s="4">
        <v>16.75</v>
      </c>
      <c r="J13" s="4">
        <v>212</v>
      </c>
      <c r="K13" s="2">
        <v>19.7</v>
      </c>
      <c r="L13" s="5">
        <v>308</v>
      </c>
      <c r="M13" s="3"/>
      <c r="N13" s="4"/>
      <c r="O13" s="4">
        <v>15.4</v>
      </c>
      <c r="P13" s="22" t="s">
        <v>15</v>
      </c>
      <c r="Q13" s="27">
        <v>19.9</v>
      </c>
      <c r="R13" s="27">
        <v>10</v>
      </c>
      <c r="S13" s="27">
        <v>22</v>
      </c>
      <c r="T13" s="27"/>
      <c r="U13" s="27"/>
      <c r="V13">
        <v>19.7</v>
      </c>
      <c r="W13">
        <v>8.6</v>
      </c>
      <c r="X13">
        <v>212</v>
      </c>
      <c r="Y13">
        <f t="shared" si="0"/>
        <v>-0.1999999999999993</v>
      </c>
      <c r="Z13">
        <f t="shared" si="1"/>
        <v>-1.4000000000000004</v>
      </c>
      <c r="AA13" s="32">
        <f t="shared" si="2"/>
        <v>-8</v>
      </c>
    </row>
    <row r="14" spans="1:27" ht="12.75">
      <c r="A14" s="4">
        <v>3</v>
      </c>
      <c r="B14" s="25">
        <v>91</v>
      </c>
      <c r="C14" s="4">
        <v>1</v>
      </c>
      <c r="D14" s="4"/>
      <c r="E14" s="1">
        <v>27.410248411259282</v>
      </c>
      <c r="F14" s="1">
        <v>2.7089872707449305</v>
      </c>
      <c r="G14" s="1">
        <v>0.708</v>
      </c>
      <c r="H14" s="4">
        <v>19.9</v>
      </c>
      <c r="I14" s="4">
        <v>15.5</v>
      </c>
      <c r="J14" s="4">
        <v>226</v>
      </c>
      <c r="K14" s="2">
        <v>18.1</v>
      </c>
      <c r="L14" s="5">
        <v>91</v>
      </c>
      <c r="M14" s="3"/>
      <c r="N14" s="4"/>
      <c r="O14" s="4">
        <v>15.7</v>
      </c>
      <c r="P14" s="22" t="s">
        <v>15</v>
      </c>
      <c r="Q14" s="27">
        <v>18.1</v>
      </c>
      <c r="R14" s="27">
        <v>7</v>
      </c>
      <c r="S14" s="27">
        <v>22.8</v>
      </c>
      <c r="T14" s="27"/>
      <c r="U14" s="27"/>
      <c r="V14">
        <v>18.1</v>
      </c>
      <c r="W14">
        <v>7.1</v>
      </c>
      <c r="X14">
        <v>226</v>
      </c>
      <c r="Y14">
        <f t="shared" si="0"/>
        <v>0</v>
      </c>
      <c r="Z14">
        <f t="shared" si="1"/>
        <v>0.09999999999999964</v>
      </c>
      <c r="AA14">
        <f t="shared" si="2"/>
        <v>-2</v>
      </c>
    </row>
    <row r="15" spans="1:27" ht="12.75">
      <c r="A15" s="4">
        <v>3</v>
      </c>
      <c r="B15" s="25">
        <v>132</v>
      </c>
      <c r="C15" s="4">
        <v>1</v>
      </c>
      <c r="D15" s="4"/>
      <c r="E15" s="1">
        <v>28.531496832800652</v>
      </c>
      <c r="F15" s="1">
        <v>11.281136533163954</v>
      </c>
      <c r="G15" s="1">
        <v>0.756</v>
      </c>
      <c r="H15" s="4">
        <v>17.2</v>
      </c>
      <c r="I15" s="4">
        <v>16.5</v>
      </c>
      <c r="J15" s="4">
        <v>195</v>
      </c>
      <c r="K15" s="2">
        <v>17.9</v>
      </c>
      <c r="L15" s="5">
        <v>132</v>
      </c>
      <c r="M15" s="3"/>
      <c r="N15" s="4"/>
      <c r="O15" s="4">
        <v>15</v>
      </c>
      <c r="P15" s="22" t="s">
        <v>15</v>
      </c>
      <c r="Q15" s="27">
        <v>17.6</v>
      </c>
      <c r="R15" s="27">
        <v>8.5</v>
      </c>
      <c r="S15" s="27">
        <v>19.5</v>
      </c>
      <c r="T15" s="27"/>
      <c r="U15" s="27"/>
      <c r="V15">
        <v>17.9</v>
      </c>
      <c r="W15">
        <v>8.6</v>
      </c>
      <c r="X15">
        <v>195</v>
      </c>
      <c r="Y15">
        <f t="shared" si="0"/>
        <v>0.29999999999999716</v>
      </c>
      <c r="Z15">
        <f t="shared" si="1"/>
        <v>0.09999999999999964</v>
      </c>
      <c r="AA15">
        <f t="shared" si="2"/>
        <v>0</v>
      </c>
    </row>
    <row r="16" spans="1:27" ht="12.75">
      <c r="A16" s="4">
        <v>3</v>
      </c>
      <c r="B16" s="25">
        <v>213</v>
      </c>
      <c r="C16" s="4">
        <v>2</v>
      </c>
      <c r="D16" s="4"/>
      <c r="E16" s="1">
        <v>26.442202175774568</v>
      </c>
      <c r="F16" s="1">
        <v>28.21901219205702</v>
      </c>
      <c r="G16" s="1">
        <v>0.757</v>
      </c>
      <c r="H16" s="4">
        <v>13.1</v>
      </c>
      <c r="I16" s="4">
        <v>11.2</v>
      </c>
      <c r="J16" s="4">
        <v>152</v>
      </c>
      <c r="K16" s="2">
        <v>13.3</v>
      </c>
      <c r="L16" s="5">
        <v>213</v>
      </c>
      <c r="M16" s="3"/>
      <c r="N16" s="4"/>
      <c r="O16" s="4">
        <v>12.7</v>
      </c>
      <c r="P16" s="22" t="s">
        <v>15</v>
      </c>
      <c r="Q16" s="27">
        <v>13.3</v>
      </c>
      <c r="R16" s="27">
        <v>1.2</v>
      </c>
      <c r="S16" s="27">
        <v>15.4</v>
      </c>
      <c r="T16" s="27"/>
      <c r="U16" s="27"/>
      <c r="V16">
        <v>13.3</v>
      </c>
      <c r="W16">
        <v>1.4</v>
      </c>
      <c r="X16">
        <v>152</v>
      </c>
      <c r="Y16">
        <f t="shared" si="0"/>
        <v>0</v>
      </c>
      <c r="Z16">
        <f t="shared" si="1"/>
        <v>0.19999999999999996</v>
      </c>
      <c r="AA16">
        <f t="shared" si="2"/>
        <v>-2</v>
      </c>
    </row>
    <row r="17" spans="1:27" ht="12.75">
      <c r="A17" s="4">
        <v>3</v>
      </c>
      <c r="B17" s="25">
        <v>207</v>
      </c>
      <c r="C17" s="4">
        <v>1</v>
      </c>
      <c r="D17" s="4"/>
      <c r="E17" s="1">
        <v>20.59053298846743</v>
      </c>
      <c r="F17" s="1">
        <v>34.74804104191824</v>
      </c>
      <c r="G17" s="1">
        <v>1.109</v>
      </c>
      <c r="H17" s="4">
        <v>16.8</v>
      </c>
      <c r="I17" s="4">
        <v>13.9</v>
      </c>
      <c r="J17" s="4">
        <v>171</v>
      </c>
      <c r="K17" s="2">
        <v>15.8</v>
      </c>
      <c r="L17" s="5">
        <v>207</v>
      </c>
      <c r="M17" s="3"/>
      <c r="N17" s="4"/>
      <c r="O17" s="4">
        <v>14.6</v>
      </c>
      <c r="P17" s="22" t="s">
        <v>15</v>
      </c>
      <c r="Q17" s="27">
        <v>15.7</v>
      </c>
      <c r="R17" s="27">
        <v>9.4</v>
      </c>
      <c r="S17" s="27">
        <v>17.2</v>
      </c>
      <c r="T17" s="27"/>
      <c r="U17" s="27"/>
      <c r="V17">
        <v>15.8</v>
      </c>
      <c r="W17">
        <v>9.4</v>
      </c>
      <c r="X17">
        <v>171</v>
      </c>
      <c r="Y17">
        <f t="shared" si="0"/>
        <v>0.10000000000000142</v>
      </c>
      <c r="Z17">
        <f t="shared" si="1"/>
        <v>0</v>
      </c>
      <c r="AA17">
        <f t="shared" si="2"/>
        <v>-1</v>
      </c>
    </row>
    <row r="18" spans="1:27" ht="12.75">
      <c r="A18" s="4">
        <v>4</v>
      </c>
      <c r="B18" s="25">
        <v>105</v>
      </c>
      <c r="C18" s="4">
        <v>4</v>
      </c>
      <c r="D18" s="4"/>
      <c r="E18" s="1">
        <v>37.82024969170065</v>
      </c>
      <c r="F18" s="1">
        <v>1.7336153718217557</v>
      </c>
      <c r="G18" s="1">
        <v>0.163</v>
      </c>
      <c r="H18" s="4">
        <v>7.5</v>
      </c>
      <c r="I18" s="4">
        <v>7.9</v>
      </c>
      <c r="J18" s="4">
        <v>82</v>
      </c>
      <c r="K18" s="2">
        <v>9.8</v>
      </c>
      <c r="L18" s="5">
        <v>105</v>
      </c>
      <c r="M18" s="3"/>
      <c r="N18" s="4"/>
      <c r="O18" s="4">
        <v>10.8</v>
      </c>
      <c r="P18" s="22" t="s">
        <v>15</v>
      </c>
      <c r="Q18" s="27">
        <v>9.7</v>
      </c>
      <c r="R18" s="27">
        <v>4.8</v>
      </c>
      <c r="S18" s="27">
        <v>8.3</v>
      </c>
      <c r="T18" s="27"/>
      <c r="U18" s="27"/>
      <c r="V18">
        <v>9.8</v>
      </c>
      <c r="W18">
        <v>5.8</v>
      </c>
      <c r="X18">
        <v>82</v>
      </c>
      <c r="Y18">
        <f t="shared" si="0"/>
        <v>0.10000000000000142</v>
      </c>
      <c r="Z18">
        <f t="shared" si="1"/>
        <v>1</v>
      </c>
      <c r="AA18">
        <f t="shared" si="2"/>
        <v>-1</v>
      </c>
    </row>
    <row r="19" spans="1:27" ht="12.75">
      <c r="A19" s="4">
        <v>4</v>
      </c>
      <c r="B19" s="25">
        <v>130</v>
      </c>
      <c r="C19" s="4">
        <v>1</v>
      </c>
      <c r="D19" s="4"/>
      <c r="E19" s="1">
        <v>33.568156697124394</v>
      </c>
      <c r="F19" s="1">
        <v>12.596279647471423</v>
      </c>
      <c r="G19" s="1">
        <v>0.7</v>
      </c>
      <c r="H19" s="4">
        <v>15.6</v>
      </c>
      <c r="I19" s="4">
        <v>13.5</v>
      </c>
      <c r="J19" s="4">
        <v>174</v>
      </c>
      <c r="K19" s="2">
        <v>15.6</v>
      </c>
      <c r="L19" s="5">
        <v>130</v>
      </c>
      <c r="M19" s="3"/>
      <c r="N19" s="4"/>
      <c r="O19" s="4">
        <v>15.1</v>
      </c>
      <c r="P19" s="22" t="s">
        <v>15</v>
      </c>
      <c r="Q19" s="27">
        <v>15.8</v>
      </c>
      <c r="R19" s="27">
        <v>9.8</v>
      </c>
      <c r="S19" s="27">
        <v>17.5</v>
      </c>
      <c r="T19" s="27"/>
      <c r="U19" s="27"/>
      <c r="V19">
        <v>15.6</v>
      </c>
      <c r="W19">
        <v>8.3</v>
      </c>
      <c r="X19">
        <v>174</v>
      </c>
      <c r="Y19">
        <f t="shared" si="0"/>
        <v>-0.20000000000000107</v>
      </c>
      <c r="Z19">
        <f t="shared" si="1"/>
        <v>-1.5</v>
      </c>
      <c r="AA19">
        <f t="shared" si="2"/>
        <v>-1</v>
      </c>
    </row>
    <row r="20" spans="1:27" ht="12.75">
      <c r="A20" s="4">
        <v>4</v>
      </c>
      <c r="B20" s="25">
        <v>238</v>
      </c>
      <c r="C20" s="4">
        <v>2</v>
      </c>
      <c r="D20" s="4"/>
      <c r="E20" s="1">
        <v>36.003814757583555</v>
      </c>
      <c r="F20" s="1">
        <v>29.58277530762806</v>
      </c>
      <c r="G20" s="1">
        <v>2.252</v>
      </c>
      <c r="H20" s="4">
        <v>8.3</v>
      </c>
      <c r="I20" s="4">
        <v>5.25</v>
      </c>
      <c r="J20" s="4">
        <v>93</v>
      </c>
      <c r="K20" s="2">
        <v>6.1</v>
      </c>
      <c r="L20" s="5">
        <v>238</v>
      </c>
      <c r="M20" s="3"/>
      <c r="N20" s="4"/>
      <c r="O20" s="4">
        <v>9.4</v>
      </c>
      <c r="P20" s="22" t="s">
        <v>15</v>
      </c>
      <c r="Q20" s="27">
        <v>6.2</v>
      </c>
      <c r="R20" s="27">
        <v>0.5</v>
      </c>
      <c r="S20" s="27">
        <v>9.7</v>
      </c>
      <c r="T20" s="27"/>
      <c r="U20" s="27"/>
      <c r="V20">
        <v>6.1</v>
      </c>
      <c r="W20">
        <v>1.1</v>
      </c>
      <c r="X20">
        <v>93</v>
      </c>
      <c r="Y20">
        <f t="shared" si="0"/>
        <v>-0.10000000000000053</v>
      </c>
      <c r="Z20">
        <f t="shared" si="1"/>
        <v>0.6000000000000001</v>
      </c>
      <c r="AA20">
        <f t="shared" si="2"/>
        <v>-4</v>
      </c>
    </row>
    <row r="21" spans="1:27" ht="12.75">
      <c r="A21" s="4">
        <v>4</v>
      </c>
      <c r="B21" s="25">
        <v>293</v>
      </c>
      <c r="C21" s="4">
        <v>2</v>
      </c>
      <c r="D21" s="4"/>
      <c r="E21" s="1">
        <v>35.19764251059001</v>
      </c>
      <c r="F21" s="1">
        <v>38.56595688812489</v>
      </c>
      <c r="G21" s="1">
        <v>2.028</v>
      </c>
      <c r="H21" s="4">
        <v>4.1</v>
      </c>
      <c r="I21" s="4">
        <v>4.7</v>
      </c>
      <c r="J21" s="4">
        <v>61</v>
      </c>
      <c r="K21" s="2">
        <v>6.2</v>
      </c>
      <c r="L21" s="5">
        <v>293</v>
      </c>
      <c r="M21" s="3"/>
      <c r="N21" s="4"/>
      <c r="O21" s="4">
        <v>5.6</v>
      </c>
      <c r="P21" s="22" t="s">
        <v>15</v>
      </c>
      <c r="Q21" s="27">
        <v>5.6</v>
      </c>
      <c r="R21" s="27">
        <v>0.7</v>
      </c>
      <c r="S21" s="27">
        <v>6.3</v>
      </c>
      <c r="T21" s="27"/>
      <c r="U21" s="27" t="s">
        <v>75</v>
      </c>
      <c r="V21">
        <v>6.2</v>
      </c>
      <c r="W21">
        <v>0.8</v>
      </c>
      <c r="X21">
        <v>61</v>
      </c>
      <c r="Y21">
        <f t="shared" si="0"/>
        <v>0.6000000000000005</v>
      </c>
      <c r="Z21">
        <f t="shared" si="1"/>
        <v>0.10000000000000009</v>
      </c>
      <c r="AA21">
        <f t="shared" si="2"/>
        <v>-2</v>
      </c>
    </row>
    <row r="22" spans="1:27" ht="12.75">
      <c r="A22" s="4">
        <v>5</v>
      </c>
      <c r="B22" s="25">
        <v>265</v>
      </c>
      <c r="C22" s="4">
        <v>1</v>
      </c>
      <c r="D22" s="4"/>
      <c r="E22" s="1">
        <v>48.65605487939879</v>
      </c>
      <c r="F22" s="1">
        <v>5.847680871331228</v>
      </c>
      <c r="G22" s="1">
        <v>0.341</v>
      </c>
      <c r="H22" s="4">
        <v>11.5</v>
      </c>
      <c r="I22" s="4">
        <v>10.7</v>
      </c>
      <c r="J22" s="4">
        <v>133</v>
      </c>
      <c r="K22" s="2">
        <v>12</v>
      </c>
      <c r="L22" s="5">
        <v>265</v>
      </c>
      <c r="M22" s="3"/>
      <c r="N22" s="4"/>
      <c r="O22" s="4">
        <v>12.2</v>
      </c>
      <c r="P22" s="22" t="s">
        <v>15</v>
      </c>
      <c r="Q22" s="27">
        <v>12</v>
      </c>
      <c r="R22" s="27">
        <v>6.9</v>
      </c>
      <c r="S22" s="27">
        <v>13.4</v>
      </c>
      <c r="T22" s="27"/>
      <c r="U22" s="27"/>
      <c r="V22">
        <v>12</v>
      </c>
      <c r="W22">
        <v>6.4</v>
      </c>
      <c r="X22">
        <v>133</v>
      </c>
      <c r="Y22">
        <f t="shared" si="0"/>
        <v>0</v>
      </c>
      <c r="Z22">
        <f t="shared" si="1"/>
        <v>-0.5</v>
      </c>
      <c r="AA22">
        <f t="shared" si="2"/>
        <v>-1</v>
      </c>
    </row>
    <row r="23" spans="1:27" ht="12.75">
      <c r="A23" s="4">
        <v>5</v>
      </c>
      <c r="B23" s="25">
        <v>270</v>
      </c>
      <c r="C23" s="4">
        <v>1</v>
      </c>
      <c r="D23" s="4"/>
      <c r="E23" s="1">
        <v>45.81605287758067</v>
      </c>
      <c r="F23" s="1">
        <v>11.724784293057704</v>
      </c>
      <c r="G23" s="1">
        <v>0.74</v>
      </c>
      <c r="H23" s="4">
        <v>16.5</v>
      </c>
      <c r="I23" s="4">
        <v>12</v>
      </c>
      <c r="J23" s="4">
        <v>197</v>
      </c>
      <c r="K23" s="2">
        <v>14.7</v>
      </c>
      <c r="L23" s="5">
        <v>270</v>
      </c>
      <c r="M23" s="3"/>
      <c r="N23" s="4"/>
      <c r="O23" s="4">
        <v>10.5</v>
      </c>
      <c r="P23" s="22" t="s">
        <v>15</v>
      </c>
      <c r="Q23" s="27">
        <v>14.9</v>
      </c>
      <c r="R23" s="27">
        <v>6.9</v>
      </c>
      <c r="S23" s="27">
        <v>19.9</v>
      </c>
      <c r="T23" s="27"/>
      <c r="U23" s="27"/>
      <c r="V23">
        <v>14.7</v>
      </c>
      <c r="W23">
        <v>6.9</v>
      </c>
      <c r="X23">
        <v>197</v>
      </c>
      <c r="Y23">
        <f t="shared" si="0"/>
        <v>-0.20000000000000107</v>
      </c>
      <c r="Z23">
        <f t="shared" si="1"/>
        <v>0</v>
      </c>
      <c r="AA23">
        <f t="shared" si="2"/>
        <v>-2</v>
      </c>
    </row>
    <row r="24" spans="1:27" ht="12.75">
      <c r="A24" s="4">
        <v>5</v>
      </c>
      <c r="B24" s="25">
        <v>286</v>
      </c>
      <c r="C24" s="4">
        <v>2</v>
      </c>
      <c r="D24" s="4"/>
      <c r="E24" s="1">
        <v>42.33009603990363</v>
      </c>
      <c r="F24" s="1">
        <v>33.22823633978389</v>
      </c>
      <c r="G24" s="1">
        <v>0.811</v>
      </c>
      <c r="H24" s="4">
        <v>8.6</v>
      </c>
      <c r="I24" s="4">
        <v>6.5</v>
      </c>
      <c r="J24" s="4">
        <v>99</v>
      </c>
      <c r="K24" s="2">
        <v>8</v>
      </c>
      <c r="L24" s="5">
        <v>286</v>
      </c>
      <c r="M24" s="3"/>
      <c r="N24" s="4"/>
      <c r="O24" s="4">
        <v>6.3</v>
      </c>
      <c r="P24" s="22" t="s">
        <v>15</v>
      </c>
      <c r="Q24" s="27">
        <v>7.7</v>
      </c>
      <c r="R24" s="27">
        <v>1.1</v>
      </c>
      <c r="S24" s="27">
        <v>9.9</v>
      </c>
      <c r="T24" s="27"/>
      <c r="U24" s="27" t="s">
        <v>75</v>
      </c>
      <c r="V24">
        <v>8</v>
      </c>
      <c r="W24">
        <v>1.7</v>
      </c>
      <c r="X24">
        <v>99</v>
      </c>
      <c r="Y24">
        <f t="shared" si="0"/>
        <v>0.2999999999999998</v>
      </c>
      <c r="Z24">
        <f t="shared" si="1"/>
        <v>0.5999999999999999</v>
      </c>
      <c r="AA24">
        <f t="shared" si="2"/>
        <v>0</v>
      </c>
    </row>
    <row r="25" spans="1:27" ht="12.75">
      <c r="A25" s="4">
        <v>5</v>
      </c>
      <c r="B25" s="25">
        <v>347</v>
      </c>
      <c r="C25" s="4">
        <v>1</v>
      </c>
      <c r="D25" s="4"/>
      <c r="E25" s="1">
        <v>42.73658534942331</v>
      </c>
      <c r="F25" s="1">
        <v>40.58465519961278</v>
      </c>
      <c r="G25" s="1">
        <v>1.878</v>
      </c>
      <c r="H25" s="4">
        <v>25.5</v>
      </c>
      <c r="I25" s="4">
        <v>15.6</v>
      </c>
      <c r="J25" s="4">
        <v>282</v>
      </c>
      <c r="K25" s="2">
        <v>19.1</v>
      </c>
      <c r="L25" s="5">
        <v>347</v>
      </c>
      <c r="M25" s="3"/>
      <c r="N25" s="4"/>
      <c r="O25" s="4">
        <v>15.9</v>
      </c>
      <c r="P25" s="22" t="s">
        <v>15</v>
      </c>
      <c r="Q25" s="27">
        <v>19.4</v>
      </c>
      <c r="R25" s="27">
        <v>6.8</v>
      </c>
      <c r="S25" s="27">
        <v>28.3</v>
      </c>
      <c r="T25" s="27"/>
      <c r="U25" s="27"/>
      <c r="V25">
        <v>19.1</v>
      </c>
      <c r="W25">
        <v>8</v>
      </c>
      <c r="X25">
        <v>282</v>
      </c>
      <c r="Y25">
        <f t="shared" si="0"/>
        <v>-0.29999999999999716</v>
      </c>
      <c r="Z25">
        <f t="shared" si="1"/>
        <v>1.2000000000000002</v>
      </c>
      <c r="AA25">
        <f t="shared" si="2"/>
        <v>-1</v>
      </c>
    </row>
    <row r="26" spans="24:27" ht="12.75">
      <c r="X26" t="s">
        <v>83</v>
      </c>
      <c r="Y26" s="43">
        <f>AVERAGE(Y6:Y25)</f>
        <v>-4.4408920985006264E-17</v>
      </c>
      <c r="Z26" s="43">
        <f>AVERAGE(Z6:Z25)</f>
        <v>-0.05</v>
      </c>
      <c r="AA26" s="43">
        <f>AVERAGE(AA6:AA25)</f>
        <v>-2.5</v>
      </c>
    </row>
    <row r="27" spans="24:27" ht="12.75">
      <c r="X27" t="s">
        <v>84</v>
      </c>
      <c r="Y27">
        <f>MIN(Y6:Y25)</f>
        <v>-0.3000000000000007</v>
      </c>
      <c r="Z27">
        <f>MIN(Z6:Z25)</f>
        <v>-1.8000000000000007</v>
      </c>
      <c r="AA27">
        <f>MIN(AA6:AA25)</f>
        <v>-14</v>
      </c>
    </row>
    <row r="28" spans="24:27" ht="12.75">
      <c r="X28" t="s">
        <v>85</v>
      </c>
      <c r="Y28">
        <f>MAX(Y6:Y25)</f>
        <v>0.6000000000000005</v>
      </c>
      <c r="Z28">
        <f>MAX(Z6:Z25)</f>
        <v>1.2000000000000002</v>
      </c>
      <c r="AA28">
        <f>MAX(AA6:AA25)</f>
        <v>1</v>
      </c>
    </row>
    <row r="29" spans="24:27" ht="12.75">
      <c r="X29" t="s">
        <v>86</v>
      </c>
      <c r="Y29" s="43">
        <f>STDEV(Y6:Y25)</f>
        <v>0.22941573387056163</v>
      </c>
      <c r="Z29" s="43">
        <f>STDEV(Z6:Z25)</f>
        <v>0.8249401892194812</v>
      </c>
      <c r="AA29" s="43">
        <f>STDEV(AA6:AA25)</f>
        <v>3.3007176253210853</v>
      </c>
    </row>
    <row r="30" ht="12.75">
      <c r="A30" t="s">
        <v>94</v>
      </c>
    </row>
    <row r="31" spans="3:14" ht="12.75">
      <c r="C31" t="s">
        <v>98</v>
      </c>
      <c r="F31" t="s">
        <v>99</v>
      </c>
      <c r="K31" t="s">
        <v>103</v>
      </c>
      <c r="N31" t="s">
        <v>104</v>
      </c>
    </row>
    <row r="32" spans="2:13" ht="12.75">
      <c r="B32" t="s">
        <v>1</v>
      </c>
      <c r="C32" t="s">
        <v>95</v>
      </c>
      <c r="D32" t="s">
        <v>96</v>
      </c>
      <c r="E32" t="s">
        <v>97</v>
      </c>
      <c r="G32" t="s">
        <v>95</v>
      </c>
      <c r="H32" t="s">
        <v>96</v>
      </c>
      <c r="I32" t="s">
        <v>97</v>
      </c>
      <c r="K32" t="s">
        <v>100</v>
      </c>
      <c r="L32" t="s">
        <v>101</v>
      </c>
      <c r="M32" t="s">
        <v>102</v>
      </c>
    </row>
    <row r="33" spans="2:14" ht="12.75">
      <c r="B33" s="32">
        <v>136</v>
      </c>
      <c r="C33">
        <v>110</v>
      </c>
      <c r="D33">
        <v>17</v>
      </c>
      <c r="E33">
        <v>8.7</v>
      </c>
      <c r="G33">
        <v>188</v>
      </c>
      <c r="H33">
        <v>17.2</v>
      </c>
      <c r="K33" s="32">
        <v>78</v>
      </c>
      <c r="L33">
        <v>0.1999999999999993</v>
      </c>
      <c r="N33" t="s">
        <v>105</v>
      </c>
    </row>
    <row r="34" spans="2:14" ht="12.75">
      <c r="B34" s="32">
        <v>323</v>
      </c>
      <c r="C34">
        <v>116</v>
      </c>
      <c r="D34">
        <v>18.3</v>
      </c>
      <c r="E34">
        <v>14.5</v>
      </c>
      <c r="G34">
        <v>195</v>
      </c>
      <c r="H34">
        <v>18.3</v>
      </c>
      <c r="I34">
        <v>11.7</v>
      </c>
      <c r="K34" s="32">
        <v>79</v>
      </c>
      <c r="L34">
        <v>0</v>
      </c>
      <c r="M34" s="32">
        <f>I34-E34</f>
        <v>-2.8000000000000007</v>
      </c>
      <c r="N34" t="s">
        <v>106</v>
      </c>
    </row>
    <row r="35" spans="2:12" ht="12.75">
      <c r="B35" s="32">
        <v>313</v>
      </c>
      <c r="C35">
        <v>153</v>
      </c>
      <c r="D35">
        <v>18.8</v>
      </c>
      <c r="E35">
        <v>9.3</v>
      </c>
      <c r="G35">
        <v>152</v>
      </c>
      <c r="H35">
        <v>18.8</v>
      </c>
      <c r="K35">
        <v>-1</v>
      </c>
      <c r="L35">
        <v>0</v>
      </c>
    </row>
    <row r="36" spans="2:12" ht="12.75">
      <c r="B36" s="32">
        <v>308</v>
      </c>
      <c r="C36">
        <v>212</v>
      </c>
      <c r="D36">
        <v>19.7</v>
      </c>
      <c r="E36">
        <v>8.6</v>
      </c>
      <c r="G36">
        <v>213</v>
      </c>
      <c r="H36">
        <v>20</v>
      </c>
      <c r="K36">
        <v>1</v>
      </c>
      <c r="L36">
        <v>0.3000000000000007</v>
      </c>
    </row>
    <row r="37" spans="2:14" ht="12.75">
      <c r="B37" s="32">
        <v>218</v>
      </c>
      <c r="C37">
        <v>54</v>
      </c>
      <c r="D37">
        <v>7.9</v>
      </c>
      <c r="E37">
        <v>1.2</v>
      </c>
      <c r="G37">
        <v>96</v>
      </c>
      <c r="H37">
        <v>7.8</v>
      </c>
      <c r="K37" s="32">
        <v>42</v>
      </c>
      <c r="L37">
        <v>-0.10000000000000053</v>
      </c>
      <c r="N37" t="s">
        <v>107</v>
      </c>
    </row>
    <row r="38" spans="2:12" ht="12.75">
      <c r="B38" s="32">
        <v>215</v>
      </c>
      <c r="C38">
        <v>54</v>
      </c>
      <c r="D38">
        <v>6.7</v>
      </c>
      <c r="E38">
        <v>1.1</v>
      </c>
      <c r="G38">
        <v>54</v>
      </c>
      <c r="H38">
        <v>6.8</v>
      </c>
      <c r="K38">
        <v>0</v>
      </c>
      <c r="L38">
        <v>0.09999999999999964</v>
      </c>
    </row>
    <row r="39" spans="2:14" ht="12.75">
      <c r="B39" s="32">
        <v>166</v>
      </c>
      <c r="C39">
        <v>135</v>
      </c>
      <c r="D39">
        <v>6.7</v>
      </c>
      <c r="E39">
        <v>3</v>
      </c>
      <c r="G39">
        <v>123</v>
      </c>
      <c r="H39">
        <v>14.4</v>
      </c>
      <c r="I39">
        <v>4.9</v>
      </c>
      <c r="K39">
        <v>-12</v>
      </c>
      <c r="L39" s="32">
        <v>7.7</v>
      </c>
      <c r="M39">
        <v>1.9</v>
      </c>
      <c r="N39" t="s">
        <v>108</v>
      </c>
    </row>
    <row r="40" spans="2:14" ht="12.75">
      <c r="B40" s="32">
        <v>156</v>
      </c>
      <c r="C40">
        <v>50</v>
      </c>
      <c r="D40">
        <v>10.9</v>
      </c>
      <c r="E40">
        <v>6</v>
      </c>
      <c r="G40">
        <v>93</v>
      </c>
      <c r="H40">
        <v>11.2</v>
      </c>
      <c r="K40" s="32">
        <v>43</v>
      </c>
      <c r="L40">
        <v>0.29999999999999893</v>
      </c>
      <c r="N40" t="s">
        <v>109</v>
      </c>
    </row>
    <row r="41" spans="2:12" ht="12.75">
      <c r="B41" s="32">
        <v>128</v>
      </c>
      <c r="C41">
        <v>56</v>
      </c>
      <c r="D41">
        <v>9.8</v>
      </c>
      <c r="E41">
        <v>4.9</v>
      </c>
      <c r="G41">
        <v>57</v>
      </c>
      <c r="H41">
        <v>9.7</v>
      </c>
      <c r="K41">
        <v>1</v>
      </c>
      <c r="L41">
        <v>-0.10000000000000142</v>
      </c>
    </row>
    <row r="42" spans="2:12" ht="12.75">
      <c r="B42" s="32">
        <v>273</v>
      </c>
      <c r="C42">
        <v>136</v>
      </c>
      <c r="D42">
        <v>11.3</v>
      </c>
      <c r="E42">
        <v>4.4</v>
      </c>
      <c r="G42">
        <v>131</v>
      </c>
      <c r="H42">
        <v>11.4</v>
      </c>
      <c r="K42">
        <v>-5</v>
      </c>
      <c r="L42">
        <v>0.09999999999999964</v>
      </c>
    </row>
    <row r="43" spans="2:13" ht="12.75">
      <c r="B43" s="32">
        <v>247</v>
      </c>
      <c r="C43">
        <v>213</v>
      </c>
      <c r="D43">
        <v>15.2</v>
      </c>
      <c r="E43">
        <v>4.3</v>
      </c>
      <c r="G43">
        <v>215</v>
      </c>
      <c r="I43">
        <v>4.9</v>
      </c>
      <c r="K43">
        <v>2</v>
      </c>
      <c r="M43">
        <v>0.6000000000000005</v>
      </c>
    </row>
    <row r="44" spans="2:14" ht="12.75">
      <c r="B44" s="32">
        <v>98</v>
      </c>
      <c r="C44">
        <v>52</v>
      </c>
      <c r="D44">
        <v>4.2</v>
      </c>
      <c r="E44">
        <v>6.6</v>
      </c>
      <c r="G44">
        <v>52</v>
      </c>
      <c r="H44">
        <v>4.2</v>
      </c>
      <c r="I44">
        <v>0.7</v>
      </c>
      <c r="K44">
        <v>0</v>
      </c>
      <c r="L44">
        <v>0</v>
      </c>
      <c r="M44" s="32">
        <v>-5.9</v>
      </c>
      <c r="N44" t="s">
        <v>110</v>
      </c>
    </row>
    <row r="45" spans="2:11" ht="12.75">
      <c r="B45" s="32">
        <v>231</v>
      </c>
      <c r="C45">
        <v>210</v>
      </c>
      <c r="D45">
        <v>17.7</v>
      </c>
      <c r="E45">
        <v>8.3</v>
      </c>
      <c r="G45">
        <v>209</v>
      </c>
      <c r="K45">
        <v>-1</v>
      </c>
    </row>
    <row r="46" spans="2:11" ht="12.75">
      <c r="B46" s="32">
        <v>223</v>
      </c>
      <c r="C46">
        <v>112</v>
      </c>
      <c r="D46">
        <v>11</v>
      </c>
      <c r="E46">
        <v>6</v>
      </c>
      <c r="G46">
        <v>105</v>
      </c>
      <c r="K46">
        <v>-7</v>
      </c>
    </row>
    <row r="47" spans="2:11" ht="12.75">
      <c r="B47" s="32">
        <v>254</v>
      </c>
      <c r="C47">
        <v>167</v>
      </c>
      <c r="D47">
        <v>14.8</v>
      </c>
      <c r="E47">
        <v>7</v>
      </c>
      <c r="G47">
        <v>168</v>
      </c>
      <c r="K47">
        <v>1</v>
      </c>
    </row>
    <row r="48" spans="2:11" ht="12.75">
      <c r="B48" s="32">
        <v>241</v>
      </c>
      <c r="C48">
        <v>193</v>
      </c>
      <c r="D48">
        <v>14.3</v>
      </c>
      <c r="E48">
        <v>9.2</v>
      </c>
      <c r="G48">
        <v>192</v>
      </c>
      <c r="K48">
        <v>-1</v>
      </c>
    </row>
    <row r="49" spans="2:11" ht="12.75">
      <c r="B49" s="32">
        <v>16</v>
      </c>
      <c r="C49">
        <v>217</v>
      </c>
      <c r="D49">
        <v>17.2</v>
      </c>
      <c r="E49">
        <v>6.4</v>
      </c>
      <c r="G49">
        <v>218</v>
      </c>
      <c r="K49">
        <v>1</v>
      </c>
    </row>
    <row r="50" spans="2:11" ht="12.75">
      <c r="B50" s="32">
        <v>93</v>
      </c>
      <c r="C50">
        <v>163</v>
      </c>
      <c r="D50">
        <v>16.3</v>
      </c>
      <c r="E50">
        <v>9.6</v>
      </c>
      <c r="G50">
        <v>160</v>
      </c>
      <c r="K50">
        <v>-3</v>
      </c>
    </row>
    <row r="51" spans="2:12" ht="12.75">
      <c r="B51" s="32">
        <v>287</v>
      </c>
      <c r="C51">
        <v>135</v>
      </c>
      <c r="D51">
        <v>13.8</v>
      </c>
      <c r="E51">
        <v>6.7</v>
      </c>
      <c r="H51">
        <v>14</v>
      </c>
      <c r="L51">
        <v>0.1999999999999993</v>
      </c>
    </row>
    <row r="52" spans="2:12" ht="12.75">
      <c r="B52" s="32">
        <v>299</v>
      </c>
      <c r="C52">
        <v>168</v>
      </c>
      <c r="D52">
        <v>16.7</v>
      </c>
      <c r="E52">
        <v>6.9</v>
      </c>
      <c r="H52">
        <v>16.7</v>
      </c>
      <c r="L52">
        <v>0</v>
      </c>
    </row>
    <row r="53" spans="2:12" ht="12.75">
      <c r="B53" s="32">
        <v>11</v>
      </c>
      <c r="C53">
        <v>188</v>
      </c>
      <c r="D53">
        <v>16.4</v>
      </c>
      <c r="E53">
        <v>7.6</v>
      </c>
      <c r="H53">
        <v>16.7</v>
      </c>
      <c r="L53">
        <v>0.3000000000000007</v>
      </c>
    </row>
    <row r="54" spans="2:12" ht="12.75">
      <c r="B54" s="32">
        <v>271</v>
      </c>
      <c r="C54">
        <v>138</v>
      </c>
      <c r="D54">
        <v>13</v>
      </c>
      <c r="E54">
        <v>8.7</v>
      </c>
      <c r="H54">
        <v>13</v>
      </c>
      <c r="L54">
        <v>0</v>
      </c>
    </row>
    <row r="55" spans="2:12" ht="12.75">
      <c r="B55" s="32">
        <v>74</v>
      </c>
      <c r="C55">
        <v>236</v>
      </c>
      <c r="D55">
        <v>17.2</v>
      </c>
      <c r="E55">
        <v>6.7</v>
      </c>
      <c r="H55">
        <v>16.8</v>
      </c>
      <c r="L55">
        <v>-0.3999999999999986</v>
      </c>
    </row>
    <row r="56" spans="2:12" ht="12.75">
      <c r="B56" s="32">
        <v>144</v>
      </c>
      <c r="C56">
        <v>75</v>
      </c>
      <c r="D56">
        <v>6.9</v>
      </c>
      <c r="E56">
        <v>1.8</v>
      </c>
      <c r="H56">
        <v>6.8</v>
      </c>
      <c r="L56">
        <v>-0.10000000000000053</v>
      </c>
    </row>
    <row r="57" spans="2:12" ht="12.75">
      <c r="B57" s="32">
        <v>85</v>
      </c>
      <c r="C57">
        <v>53</v>
      </c>
      <c r="D57">
        <v>5.8</v>
      </c>
      <c r="E57">
        <v>1</v>
      </c>
      <c r="H57">
        <v>5.7</v>
      </c>
      <c r="L57">
        <v>-0.09999999999999964</v>
      </c>
    </row>
    <row r="58" spans="2:12" ht="12.75">
      <c r="B58" s="32">
        <v>224</v>
      </c>
      <c r="C58">
        <v>64</v>
      </c>
      <c r="D58">
        <v>5.7</v>
      </c>
      <c r="E58">
        <v>1.2</v>
      </c>
      <c r="H58">
        <v>5.7</v>
      </c>
      <c r="L58">
        <v>0</v>
      </c>
    </row>
    <row r="59" spans="2:12" ht="12.75">
      <c r="B59" s="32">
        <v>180</v>
      </c>
      <c r="C59">
        <v>100</v>
      </c>
      <c r="D59">
        <v>8.2</v>
      </c>
      <c r="E59">
        <v>2.4</v>
      </c>
      <c r="H59">
        <v>8.2</v>
      </c>
      <c r="L59">
        <v>0</v>
      </c>
    </row>
    <row r="60" spans="2:12" ht="12.75">
      <c r="B60" s="32">
        <v>301</v>
      </c>
      <c r="C60">
        <v>63</v>
      </c>
      <c r="D60">
        <v>6.2</v>
      </c>
      <c r="E60">
        <v>0.6</v>
      </c>
      <c r="H60">
        <v>6.2</v>
      </c>
      <c r="L60">
        <v>0</v>
      </c>
    </row>
    <row r="61" spans="2:11" ht="12.75">
      <c r="B61" s="32">
        <v>307</v>
      </c>
      <c r="C61">
        <v>180</v>
      </c>
      <c r="D61">
        <v>16.8</v>
      </c>
      <c r="E61">
        <v>9.7</v>
      </c>
      <c r="G61">
        <v>178</v>
      </c>
      <c r="K61">
        <v>-2</v>
      </c>
    </row>
    <row r="62" spans="2:11" ht="12.75">
      <c r="B62" s="32">
        <v>207</v>
      </c>
      <c r="C62">
        <v>171</v>
      </c>
      <c r="D62">
        <v>15.8</v>
      </c>
      <c r="E62">
        <v>9.4</v>
      </c>
      <c r="G62">
        <v>171</v>
      </c>
      <c r="K62">
        <v>0</v>
      </c>
    </row>
    <row r="63" spans="2:11" ht="12.75">
      <c r="B63" s="32">
        <v>191</v>
      </c>
      <c r="C63">
        <v>154</v>
      </c>
      <c r="D63">
        <v>16.7</v>
      </c>
      <c r="E63">
        <v>4</v>
      </c>
      <c r="G63">
        <v>156</v>
      </c>
      <c r="K63">
        <v>2</v>
      </c>
    </row>
    <row r="64" spans="2:11" ht="12.75">
      <c r="B64" s="32">
        <v>126</v>
      </c>
      <c r="C64">
        <v>121</v>
      </c>
      <c r="D64">
        <v>12.1</v>
      </c>
      <c r="E64">
        <v>4.6</v>
      </c>
      <c r="G64">
        <v>122</v>
      </c>
      <c r="K64">
        <v>1</v>
      </c>
    </row>
    <row r="65" spans="2:11" ht="12.75">
      <c r="B65" s="32">
        <v>21</v>
      </c>
      <c r="C65">
        <v>141</v>
      </c>
      <c r="D65">
        <v>15.6</v>
      </c>
      <c r="E65">
        <v>5.6</v>
      </c>
      <c r="G65">
        <v>143</v>
      </c>
      <c r="K65">
        <v>2</v>
      </c>
    </row>
    <row r="66" spans="2:11" ht="12.75">
      <c r="B66" s="32">
        <v>333</v>
      </c>
      <c r="C66">
        <v>182</v>
      </c>
      <c r="D66">
        <v>18.2</v>
      </c>
      <c r="E66">
        <v>8.8</v>
      </c>
      <c r="G66">
        <v>184</v>
      </c>
      <c r="K66">
        <v>2</v>
      </c>
    </row>
    <row r="67" spans="2:11" ht="12.75">
      <c r="B67" s="32">
        <v>5</v>
      </c>
      <c r="C67">
        <v>155</v>
      </c>
      <c r="D67">
        <v>16.7</v>
      </c>
      <c r="E67">
        <v>7.6</v>
      </c>
      <c r="G67">
        <v>154</v>
      </c>
      <c r="K67">
        <v>-1</v>
      </c>
    </row>
    <row r="68" spans="2:11" ht="12.75">
      <c r="B68" s="32">
        <v>32</v>
      </c>
      <c r="C68">
        <v>71</v>
      </c>
      <c r="D68">
        <v>5.3</v>
      </c>
      <c r="E68">
        <v>1</v>
      </c>
      <c r="G68">
        <v>77</v>
      </c>
      <c r="K68">
        <v>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3">
      <selection activeCell="L4" sqref="L4:N34"/>
    </sheetView>
  </sheetViews>
  <sheetFormatPr defaultColWidth="9.140625" defaultRowHeight="12.75"/>
  <cols>
    <col min="1" max="1" width="2.00390625" style="0" bestFit="1" customWidth="1"/>
    <col min="2" max="2" width="4.00390625" style="0" bestFit="1" customWidth="1"/>
    <col min="3" max="4" width="3.421875" style="0" bestFit="1" customWidth="1"/>
    <col min="5" max="6" width="4.140625" style="0" bestFit="1" customWidth="1"/>
    <col min="7" max="7" width="3.421875" style="0" bestFit="1" customWidth="1"/>
    <col min="8" max="8" width="8.00390625" style="0" bestFit="1" customWidth="1"/>
    <col min="9" max="9" width="6.00390625" style="0" bestFit="1" customWidth="1"/>
    <col min="11" max="11" width="7.00390625" style="0" bestFit="1" customWidth="1"/>
    <col min="12" max="12" width="4.00390625" style="0" bestFit="1" customWidth="1"/>
    <col min="15" max="15" width="6.57421875" style="0" customWidth="1"/>
    <col min="16" max="16" width="7.140625" style="0" customWidth="1"/>
    <col min="19" max="19" width="5.8515625" style="0" bestFit="1" customWidth="1"/>
    <col min="20" max="20" width="4.7109375" style="0" bestFit="1" customWidth="1"/>
    <col min="21" max="21" width="12.7109375" style="0" customWidth="1"/>
  </cols>
  <sheetData>
    <row r="2" ht="12.75">
      <c r="B2" s="32" t="s">
        <v>72</v>
      </c>
    </row>
    <row r="3" ht="13.5" thickBot="1"/>
    <row r="4" spans="1:22" ht="12.75">
      <c r="A4" s="25" t="s">
        <v>0</v>
      </c>
      <c r="B4" s="25" t="s">
        <v>1</v>
      </c>
      <c r="C4" s="25" t="s">
        <v>2</v>
      </c>
      <c r="D4" s="25" t="s">
        <v>3</v>
      </c>
      <c r="E4" s="26" t="s">
        <v>4</v>
      </c>
      <c r="F4" s="26" t="s">
        <v>5</v>
      </c>
      <c r="G4" s="26" t="s">
        <v>6</v>
      </c>
      <c r="H4" s="25" t="s">
        <v>27</v>
      </c>
      <c r="I4" s="25" t="s">
        <v>28</v>
      </c>
      <c r="J4" s="25" t="s">
        <v>58</v>
      </c>
      <c r="K4" s="28" t="s">
        <v>59</v>
      </c>
      <c r="L4" s="30" t="s">
        <v>1</v>
      </c>
      <c r="M4" s="29" t="s">
        <v>64</v>
      </c>
      <c r="N4" s="25" t="s">
        <v>65</v>
      </c>
      <c r="O4" s="25" t="s">
        <v>66</v>
      </c>
      <c r="P4" s="25" t="s">
        <v>67</v>
      </c>
      <c r="Q4" s="25" t="s">
        <v>68</v>
      </c>
      <c r="R4" s="25" t="s">
        <v>69</v>
      </c>
      <c r="S4" s="25" t="s">
        <v>70</v>
      </c>
      <c r="T4" s="25" t="s">
        <v>12</v>
      </c>
      <c r="U4" s="25" t="s">
        <v>14</v>
      </c>
      <c r="V4" t="s">
        <v>76</v>
      </c>
    </row>
    <row r="5" spans="1:22" ht="12.75">
      <c r="A5" s="4">
        <v>1</v>
      </c>
      <c r="B5" s="25">
        <v>25</v>
      </c>
      <c r="C5" s="4">
        <v>1</v>
      </c>
      <c r="D5" s="4"/>
      <c r="E5" s="1">
        <v>0.209375221482594</v>
      </c>
      <c r="F5" s="1">
        <v>12.365220217069696</v>
      </c>
      <c r="G5" s="1">
        <v>0.86</v>
      </c>
      <c r="H5" s="4">
        <v>16.2</v>
      </c>
      <c r="I5" s="4">
        <v>13.5</v>
      </c>
      <c r="J5" s="4">
        <v>175</v>
      </c>
      <c r="K5" s="2">
        <v>16.7</v>
      </c>
      <c r="L5" s="5">
        <v>25</v>
      </c>
      <c r="M5" s="36">
        <v>311.5</v>
      </c>
      <c r="N5" s="37">
        <v>140.5</v>
      </c>
      <c r="O5" s="37"/>
      <c r="P5" s="37"/>
      <c r="Q5" s="38"/>
      <c r="R5" s="38"/>
      <c r="S5" s="38"/>
      <c r="T5" s="27"/>
      <c r="U5" s="27"/>
      <c r="V5">
        <f>AVERAGE(M5:N5)/100</f>
        <v>2.26</v>
      </c>
    </row>
    <row r="6" spans="1:22" ht="12.75">
      <c r="A6" s="4">
        <v>1</v>
      </c>
      <c r="B6" s="25">
        <v>54</v>
      </c>
      <c r="C6" s="4">
        <v>1</v>
      </c>
      <c r="D6" s="4"/>
      <c r="E6" s="1">
        <v>5.611029092087172</v>
      </c>
      <c r="F6" s="1">
        <v>23.480741098350183</v>
      </c>
      <c r="G6" s="1">
        <v>0.463</v>
      </c>
      <c r="H6" s="4">
        <v>16.6</v>
      </c>
      <c r="I6" s="4">
        <v>14</v>
      </c>
      <c r="J6" s="4">
        <v>181</v>
      </c>
      <c r="K6" s="2">
        <v>15.8</v>
      </c>
      <c r="L6" s="5">
        <v>54</v>
      </c>
      <c r="M6" s="36">
        <v>353.5</v>
      </c>
      <c r="N6" s="37">
        <v>238.5</v>
      </c>
      <c r="O6" s="37"/>
      <c r="P6" s="37"/>
      <c r="Q6" s="38"/>
      <c r="R6" s="38"/>
      <c r="S6" s="38"/>
      <c r="T6" s="27"/>
      <c r="U6" s="27"/>
      <c r="V6">
        <f aca="true" t="shared" si="0" ref="V6:V34">AVERAGE(M6:N6)/100</f>
        <v>2.96</v>
      </c>
    </row>
    <row r="7" spans="1:22" ht="12.75">
      <c r="A7" s="4">
        <v>1</v>
      </c>
      <c r="B7" s="25">
        <v>182</v>
      </c>
      <c r="C7" s="4">
        <v>1</v>
      </c>
      <c r="D7" s="4"/>
      <c r="E7" s="1">
        <v>3.3341785067107463</v>
      </c>
      <c r="F7" s="1">
        <v>35.086422483424954</v>
      </c>
      <c r="G7" s="1">
        <v>0.781</v>
      </c>
      <c r="H7" s="4">
        <v>21.2</v>
      </c>
      <c r="I7" s="4">
        <v>15.75</v>
      </c>
      <c r="J7" s="4">
        <v>226</v>
      </c>
      <c r="K7" s="2">
        <v>18</v>
      </c>
      <c r="L7" s="5">
        <v>182</v>
      </c>
      <c r="M7" s="36">
        <v>428.5</v>
      </c>
      <c r="N7" s="37">
        <v>272.5</v>
      </c>
      <c r="O7" s="37"/>
      <c r="P7" s="37"/>
      <c r="Q7" s="38"/>
      <c r="R7" s="38"/>
      <c r="S7" s="38"/>
      <c r="T7" s="27"/>
      <c r="U7" s="27"/>
      <c r="V7">
        <f t="shared" si="0"/>
        <v>3.505</v>
      </c>
    </row>
    <row r="8" spans="1:22" ht="12.75">
      <c r="A8" s="4">
        <v>2</v>
      </c>
      <c r="B8" s="25">
        <v>16</v>
      </c>
      <c r="C8" s="4">
        <v>1</v>
      </c>
      <c r="D8" s="4"/>
      <c r="E8" s="1">
        <v>12.903885510410213</v>
      </c>
      <c r="F8" s="1">
        <v>7.954179010697797</v>
      </c>
      <c r="G8" s="1">
        <v>0.281</v>
      </c>
      <c r="H8" s="4">
        <v>21.2</v>
      </c>
      <c r="I8" s="4">
        <v>14.5</v>
      </c>
      <c r="J8" s="4">
        <v>217</v>
      </c>
      <c r="K8" s="2">
        <v>17.2</v>
      </c>
      <c r="L8" s="5">
        <v>16</v>
      </c>
      <c r="M8" s="36">
        <v>394</v>
      </c>
      <c r="N8" s="37">
        <v>367</v>
      </c>
      <c r="O8" s="37"/>
      <c r="P8" s="37"/>
      <c r="Q8" s="38"/>
      <c r="R8" s="38"/>
      <c r="S8" s="38"/>
      <c r="T8" s="27"/>
      <c r="U8" s="27"/>
      <c r="V8">
        <f t="shared" si="0"/>
        <v>3.805</v>
      </c>
    </row>
    <row r="9" spans="1:22" ht="12.75">
      <c r="A9" s="4">
        <v>2</v>
      </c>
      <c r="B9" s="25">
        <v>67</v>
      </c>
      <c r="C9" s="4">
        <v>1</v>
      </c>
      <c r="D9" s="4"/>
      <c r="E9" s="1">
        <v>11.821670525280961</v>
      </c>
      <c r="F9" s="1">
        <v>16.97907877335232</v>
      </c>
      <c r="G9" s="1">
        <v>1.086</v>
      </c>
      <c r="H9" s="4">
        <v>16</v>
      </c>
      <c r="I9" s="4">
        <v>13.4</v>
      </c>
      <c r="J9" s="4">
        <v>178</v>
      </c>
      <c r="K9" s="2">
        <v>15.2</v>
      </c>
      <c r="L9" s="5">
        <v>67</v>
      </c>
      <c r="M9" s="36">
        <v>323</v>
      </c>
      <c r="N9" s="37">
        <v>322.5</v>
      </c>
      <c r="O9" s="37"/>
      <c r="P9" s="37"/>
      <c r="Q9" s="38"/>
      <c r="R9" s="38"/>
      <c r="S9" s="38"/>
      <c r="T9" s="27"/>
      <c r="U9" s="27"/>
      <c r="V9">
        <f t="shared" si="0"/>
        <v>3.2275</v>
      </c>
    </row>
    <row r="10" spans="1:22" ht="12.75">
      <c r="A10" s="4">
        <v>2</v>
      </c>
      <c r="B10" s="25">
        <v>170</v>
      </c>
      <c r="C10" s="4">
        <v>1</v>
      </c>
      <c r="D10" s="4"/>
      <c r="E10" s="1">
        <v>10.1452046838003</v>
      </c>
      <c r="F10" s="1">
        <v>26.24937193389199</v>
      </c>
      <c r="G10" s="1">
        <v>0.584</v>
      </c>
      <c r="H10" s="4">
        <v>19.2</v>
      </c>
      <c r="I10" s="4">
        <v>14</v>
      </c>
      <c r="J10" s="4">
        <v>200</v>
      </c>
      <c r="K10" s="2">
        <v>15.7</v>
      </c>
      <c r="L10" s="5">
        <v>170</v>
      </c>
      <c r="M10" s="36">
        <v>355</v>
      </c>
      <c r="N10" s="37">
        <v>293</v>
      </c>
      <c r="O10" s="37"/>
      <c r="P10" s="37"/>
      <c r="Q10" s="38"/>
      <c r="R10" s="38"/>
      <c r="S10" s="38"/>
      <c r="T10" s="27"/>
      <c r="U10" s="27"/>
      <c r="V10">
        <f t="shared" si="0"/>
        <v>3.24</v>
      </c>
    </row>
    <row r="11" spans="1:22" ht="12.75">
      <c r="A11" s="4">
        <v>2</v>
      </c>
      <c r="B11" s="25">
        <v>202</v>
      </c>
      <c r="C11" s="4">
        <v>1</v>
      </c>
      <c r="D11" s="4"/>
      <c r="E11" s="1">
        <v>11.805843426683449</v>
      </c>
      <c r="F11" s="1">
        <v>33.46007120411783</v>
      </c>
      <c r="G11" s="1">
        <v>0.774</v>
      </c>
      <c r="H11" s="4">
        <v>15.9</v>
      </c>
      <c r="I11" s="4">
        <v>14.25</v>
      </c>
      <c r="J11" s="4">
        <v>182</v>
      </c>
      <c r="K11" s="2">
        <v>16.1</v>
      </c>
      <c r="L11" s="5">
        <v>202</v>
      </c>
      <c r="M11" s="36">
        <v>327</v>
      </c>
      <c r="N11" s="37">
        <v>210</v>
      </c>
      <c r="O11" s="37"/>
      <c r="P11" s="37"/>
      <c r="Q11" s="38"/>
      <c r="R11" s="38"/>
      <c r="S11" s="38"/>
      <c r="T11" s="27"/>
      <c r="U11" s="27"/>
      <c r="V11">
        <f t="shared" si="0"/>
        <v>2.685</v>
      </c>
    </row>
    <row r="12" spans="1:22" ht="12.75">
      <c r="A12" s="4">
        <v>2</v>
      </c>
      <c r="B12" s="25">
        <v>308</v>
      </c>
      <c r="C12" s="4">
        <v>1</v>
      </c>
      <c r="D12" s="4"/>
      <c r="E12" s="1">
        <v>17.99656411077076</v>
      </c>
      <c r="F12" s="1">
        <v>39.61339513607635</v>
      </c>
      <c r="G12" s="1">
        <v>1.79</v>
      </c>
      <c r="H12" s="4">
        <v>20.2</v>
      </c>
      <c r="I12" s="4">
        <v>16.75</v>
      </c>
      <c r="J12" s="4">
        <v>212</v>
      </c>
      <c r="K12" s="2">
        <v>19.7</v>
      </c>
      <c r="L12" s="5">
        <v>308</v>
      </c>
      <c r="M12" s="36">
        <v>271</v>
      </c>
      <c r="N12" s="37">
        <v>214</v>
      </c>
      <c r="O12" s="37"/>
      <c r="P12" s="37"/>
      <c r="Q12" s="38"/>
      <c r="R12" s="38"/>
      <c r="S12" s="38"/>
      <c r="T12" s="27"/>
      <c r="U12" s="27"/>
      <c r="V12">
        <f t="shared" si="0"/>
        <v>2.425</v>
      </c>
    </row>
    <row r="13" spans="1:22" ht="12.75">
      <c r="A13" s="4">
        <v>2</v>
      </c>
      <c r="B13" s="25">
        <v>320</v>
      </c>
      <c r="C13" s="4">
        <v>1</v>
      </c>
      <c r="D13" s="4"/>
      <c r="E13" s="1">
        <v>16.526668599861985</v>
      </c>
      <c r="F13" s="1">
        <v>45.386897382287934</v>
      </c>
      <c r="G13" s="1">
        <v>1.405</v>
      </c>
      <c r="H13" s="4">
        <v>17.1</v>
      </c>
      <c r="I13" s="4">
        <v>14.5</v>
      </c>
      <c r="J13" s="4">
        <v>192</v>
      </c>
      <c r="K13" s="2">
        <v>16.6</v>
      </c>
      <c r="L13" s="5">
        <v>320</v>
      </c>
      <c r="M13" s="36">
        <v>315.5</v>
      </c>
      <c r="N13" s="37">
        <v>186</v>
      </c>
      <c r="O13" s="37"/>
      <c r="P13" s="37"/>
      <c r="Q13" s="38"/>
      <c r="R13" s="38"/>
      <c r="S13" s="38"/>
      <c r="T13" s="27"/>
      <c r="U13" s="27"/>
      <c r="V13">
        <f t="shared" si="0"/>
        <v>2.5075</v>
      </c>
    </row>
    <row r="14" spans="1:22" ht="12.75">
      <c r="A14" s="4">
        <v>3</v>
      </c>
      <c r="B14" s="25">
        <v>91</v>
      </c>
      <c r="C14" s="4">
        <v>1</v>
      </c>
      <c r="D14" s="4"/>
      <c r="E14" s="1">
        <v>27.410248411259282</v>
      </c>
      <c r="F14" s="1">
        <v>2.7089872707449305</v>
      </c>
      <c r="G14" s="1">
        <v>0.708</v>
      </c>
      <c r="H14" s="4">
        <v>19.9</v>
      </c>
      <c r="I14" s="4">
        <v>15.5</v>
      </c>
      <c r="J14" s="4">
        <v>226</v>
      </c>
      <c r="K14" s="2">
        <v>18.1</v>
      </c>
      <c r="L14" s="5">
        <v>91</v>
      </c>
      <c r="M14" s="36">
        <v>433</v>
      </c>
      <c r="N14" s="37">
        <v>364</v>
      </c>
      <c r="O14" s="37"/>
      <c r="P14" s="37"/>
      <c r="Q14" s="38"/>
      <c r="R14" s="38"/>
      <c r="S14" s="38"/>
      <c r="T14" s="27"/>
      <c r="U14" s="27"/>
      <c r="V14">
        <f t="shared" si="0"/>
        <v>3.985</v>
      </c>
    </row>
    <row r="15" spans="1:22" ht="12.75">
      <c r="A15" s="4">
        <v>3</v>
      </c>
      <c r="B15" s="25">
        <v>132</v>
      </c>
      <c r="C15" s="4">
        <v>1</v>
      </c>
      <c r="D15" s="4"/>
      <c r="E15" s="1">
        <v>28.531496832800652</v>
      </c>
      <c r="F15" s="1">
        <v>11.281136533163954</v>
      </c>
      <c r="G15" s="1">
        <v>0.756</v>
      </c>
      <c r="H15" s="4">
        <v>17.2</v>
      </c>
      <c r="I15" s="4">
        <v>16.5</v>
      </c>
      <c r="J15" s="4">
        <v>195</v>
      </c>
      <c r="K15" s="2">
        <v>17.9</v>
      </c>
      <c r="L15" s="5">
        <v>132</v>
      </c>
      <c r="M15" s="36">
        <v>370</v>
      </c>
      <c r="N15" s="37">
        <v>327</v>
      </c>
      <c r="O15" s="37"/>
      <c r="P15" s="37"/>
      <c r="Q15" s="38"/>
      <c r="R15" s="38"/>
      <c r="S15" s="38"/>
      <c r="T15" s="27"/>
      <c r="U15" s="27"/>
      <c r="V15">
        <f t="shared" si="0"/>
        <v>3.485</v>
      </c>
    </row>
    <row r="16" spans="1:22" ht="12.75">
      <c r="A16" s="4">
        <v>3</v>
      </c>
      <c r="B16" s="25">
        <v>73</v>
      </c>
      <c r="C16" s="4">
        <v>1</v>
      </c>
      <c r="D16" s="4"/>
      <c r="E16" s="1">
        <v>20.77637064910814</v>
      </c>
      <c r="F16" s="1">
        <v>19.23622269705978</v>
      </c>
      <c r="G16" s="1">
        <v>0.726</v>
      </c>
      <c r="H16" s="4">
        <v>18</v>
      </c>
      <c r="I16" s="4">
        <v>13</v>
      </c>
      <c r="J16" s="4">
        <v>200</v>
      </c>
      <c r="K16" s="2">
        <v>16.3</v>
      </c>
      <c r="L16" s="5">
        <v>73</v>
      </c>
      <c r="M16" s="36">
        <v>348</v>
      </c>
      <c r="N16" s="37">
        <v>340</v>
      </c>
      <c r="O16" s="37"/>
      <c r="P16" s="37"/>
      <c r="Q16" s="38"/>
      <c r="R16" s="38"/>
      <c r="S16" s="38"/>
      <c r="T16" s="27"/>
      <c r="U16" s="27"/>
      <c r="V16">
        <f t="shared" si="0"/>
        <v>3.44</v>
      </c>
    </row>
    <row r="17" spans="1:22" ht="12.75">
      <c r="A17" s="4">
        <v>3</v>
      </c>
      <c r="B17" s="25">
        <v>207</v>
      </c>
      <c r="C17" s="4">
        <v>1</v>
      </c>
      <c r="D17" s="4"/>
      <c r="E17" s="1">
        <v>20.59053298846743</v>
      </c>
      <c r="F17" s="1">
        <v>34.74804104191824</v>
      </c>
      <c r="G17" s="1">
        <v>1.109</v>
      </c>
      <c r="H17" s="4">
        <v>16.8</v>
      </c>
      <c r="I17" s="4">
        <v>13.9</v>
      </c>
      <c r="J17" s="4">
        <v>171</v>
      </c>
      <c r="K17" s="2">
        <v>15.8</v>
      </c>
      <c r="L17" s="5">
        <v>207</v>
      </c>
      <c r="M17" s="36">
        <v>279</v>
      </c>
      <c r="N17" s="37">
        <v>248</v>
      </c>
      <c r="O17" s="37"/>
      <c r="P17" s="37"/>
      <c r="Q17" s="38"/>
      <c r="R17" s="38"/>
      <c r="S17" s="38"/>
      <c r="T17" s="27"/>
      <c r="U17" s="27"/>
      <c r="V17">
        <f t="shared" si="0"/>
        <v>2.635</v>
      </c>
    </row>
    <row r="18" spans="1:22" ht="12.75">
      <c r="A18" s="4">
        <v>3</v>
      </c>
      <c r="B18" s="25">
        <v>303</v>
      </c>
      <c r="C18" s="4">
        <v>1</v>
      </c>
      <c r="D18" s="4"/>
      <c r="E18" s="1">
        <v>23.584577394493103</v>
      </c>
      <c r="F18" s="1">
        <v>41.56210151235335</v>
      </c>
      <c r="G18" s="1">
        <v>1.871</v>
      </c>
      <c r="H18" s="4">
        <v>21</v>
      </c>
      <c r="I18" s="4">
        <v>15.6</v>
      </c>
      <c r="J18" s="4">
        <v>229</v>
      </c>
      <c r="K18" s="2">
        <v>17.7</v>
      </c>
      <c r="L18" s="5">
        <v>303</v>
      </c>
      <c r="M18" s="36">
        <v>424</v>
      </c>
      <c r="N18" s="37">
        <v>406</v>
      </c>
      <c r="O18" s="37"/>
      <c r="P18" s="37"/>
      <c r="Q18" s="38"/>
      <c r="R18" s="38"/>
      <c r="S18" s="38"/>
      <c r="T18" s="27"/>
      <c r="U18" s="27"/>
      <c r="V18">
        <f t="shared" si="0"/>
        <v>4.15</v>
      </c>
    </row>
    <row r="19" spans="1:22" ht="12.75">
      <c r="A19" s="4">
        <v>4</v>
      </c>
      <c r="B19" s="25">
        <v>130</v>
      </c>
      <c r="C19" s="4">
        <v>1</v>
      </c>
      <c r="D19" s="4"/>
      <c r="E19" s="1">
        <v>33.568156697124394</v>
      </c>
      <c r="F19" s="1">
        <v>12.596279647471423</v>
      </c>
      <c r="G19" s="1">
        <v>0.7</v>
      </c>
      <c r="H19" s="4">
        <v>15.6</v>
      </c>
      <c r="I19" s="4">
        <v>13.5</v>
      </c>
      <c r="J19" s="4">
        <v>174</v>
      </c>
      <c r="K19" s="2">
        <v>15.6</v>
      </c>
      <c r="L19" s="5">
        <v>130</v>
      </c>
      <c r="M19" s="36">
        <v>333</v>
      </c>
      <c r="N19" s="37">
        <v>228</v>
      </c>
      <c r="O19" s="37"/>
      <c r="P19" s="37"/>
      <c r="Q19" s="38"/>
      <c r="R19" s="38"/>
      <c r="S19" s="38"/>
      <c r="T19" s="27"/>
      <c r="U19" s="27"/>
      <c r="V19">
        <f t="shared" si="0"/>
        <v>2.805</v>
      </c>
    </row>
    <row r="20" spans="1:22" ht="12.75">
      <c r="A20" s="4">
        <v>4</v>
      </c>
      <c r="B20" s="25">
        <v>152</v>
      </c>
      <c r="C20" s="4">
        <v>1</v>
      </c>
      <c r="D20" s="4"/>
      <c r="E20" s="1">
        <v>35.43286578266633</v>
      </c>
      <c r="F20" s="1">
        <v>19.73818723762529</v>
      </c>
      <c r="G20" s="1">
        <v>0.866</v>
      </c>
      <c r="H20" s="4">
        <v>12.3</v>
      </c>
      <c r="I20" s="4">
        <v>10.5</v>
      </c>
      <c r="J20" s="4">
        <v>140</v>
      </c>
      <c r="K20" s="2">
        <v>13</v>
      </c>
      <c r="L20" s="5">
        <v>152</v>
      </c>
      <c r="M20" s="36">
        <v>284</v>
      </c>
      <c r="N20" s="37">
        <v>260</v>
      </c>
      <c r="O20" s="37"/>
      <c r="P20" s="37"/>
      <c r="Q20" s="38"/>
      <c r="R20" s="38"/>
      <c r="S20" s="38"/>
      <c r="T20" s="27"/>
      <c r="U20" s="27"/>
      <c r="V20">
        <f t="shared" si="0"/>
        <v>2.72</v>
      </c>
    </row>
    <row r="21" spans="1:22" ht="12.75">
      <c r="A21" s="4">
        <v>4</v>
      </c>
      <c r="B21" s="25">
        <v>338</v>
      </c>
      <c r="C21" s="4">
        <v>1</v>
      </c>
      <c r="D21" s="4"/>
      <c r="E21" s="1">
        <v>33.77921431162791</v>
      </c>
      <c r="F21" s="1">
        <v>47.79951348590394</v>
      </c>
      <c r="G21" s="1">
        <v>3.526</v>
      </c>
      <c r="H21" s="4">
        <v>17.2</v>
      </c>
      <c r="I21" s="4">
        <v>13.25</v>
      </c>
      <c r="J21" s="4">
        <v>184</v>
      </c>
      <c r="K21" s="2">
        <v>15.1</v>
      </c>
      <c r="L21" s="5">
        <v>338</v>
      </c>
      <c r="M21" s="36">
        <v>276</v>
      </c>
      <c r="N21" s="37">
        <v>251</v>
      </c>
      <c r="O21" s="37"/>
      <c r="P21" s="37"/>
      <c r="Q21" s="38"/>
      <c r="R21" s="38"/>
      <c r="S21" s="38"/>
      <c r="T21" s="27"/>
      <c r="U21" s="27"/>
      <c r="V21">
        <f t="shared" si="0"/>
        <v>2.635</v>
      </c>
    </row>
    <row r="22" spans="1:22" ht="12.75">
      <c r="A22" s="4">
        <v>5</v>
      </c>
      <c r="B22" s="25">
        <v>265</v>
      </c>
      <c r="C22" s="4">
        <v>1</v>
      </c>
      <c r="D22" s="4"/>
      <c r="E22" s="1">
        <v>48.65605487939879</v>
      </c>
      <c r="F22" s="1">
        <v>5.847680871331228</v>
      </c>
      <c r="G22" s="1">
        <v>0.341</v>
      </c>
      <c r="H22" s="4">
        <v>11.5</v>
      </c>
      <c r="I22" s="4">
        <v>10.7</v>
      </c>
      <c r="J22" s="4">
        <v>133</v>
      </c>
      <c r="K22" s="2">
        <v>12</v>
      </c>
      <c r="L22" s="5">
        <v>265</v>
      </c>
      <c r="M22" s="36">
        <v>318</v>
      </c>
      <c r="N22" s="37">
        <v>271</v>
      </c>
      <c r="O22" s="37"/>
      <c r="P22" s="37"/>
      <c r="Q22" s="38"/>
      <c r="R22" s="38"/>
      <c r="S22" s="38"/>
      <c r="T22" s="27"/>
      <c r="U22" s="27"/>
      <c r="V22">
        <f t="shared" si="0"/>
        <v>2.945</v>
      </c>
    </row>
    <row r="23" spans="1:22" ht="12.75">
      <c r="A23" s="4">
        <v>5</v>
      </c>
      <c r="B23" s="25">
        <v>270</v>
      </c>
      <c r="C23" s="4">
        <v>1</v>
      </c>
      <c r="D23" s="4"/>
      <c r="E23" s="1">
        <v>45.81605287758067</v>
      </c>
      <c r="F23" s="1">
        <v>11.724784293057704</v>
      </c>
      <c r="G23" s="1">
        <v>0.74</v>
      </c>
      <c r="H23" s="4">
        <v>16.5</v>
      </c>
      <c r="I23" s="4">
        <v>12</v>
      </c>
      <c r="J23" s="4">
        <v>197</v>
      </c>
      <c r="K23" s="2">
        <v>14.7</v>
      </c>
      <c r="L23" s="5">
        <v>270</v>
      </c>
      <c r="M23" s="36">
        <v>340</v>
      </c>
      <c r="N23" s="37">
        <v>338</v>
      </c>
      <c r="O23" s="37"/>
      <c r="P23" s="37"/>
      <c r="Q23" s="38"/>
      <c r="R23" s="38"/>
      <c r="S23" s="38"/>
      <c r="T23" s="27"/>
      <c r="U23" s="27"/>
      <c r="V23">
        <f t="shared" si="0"/>
        <v>3.39</v>
      </c>
    </row>
    <row r="24" spans="1:22" ht="12.75">
      <c r="A24" s="4">
        <v>5</v>
      </c>
      <c r="B24" s="25">
        <v>246</v>
      </c>
      <c r="C24" s="4">
        <v>1</v>
      </c>
      <c r="D24" s="4"/>
      <c r="E24" s="1">
        <v>43.80625408433441</v>
      </c>
      <c r="F24" s="1">
        <v>25.238739332596122</v>
      </c>
      <c r="G24" s="1">
        <v>1.089</v>
      </c>
      <c r="H24" s="4">
        <v>23.1</v>
      </c>
      <c r="I24" s="4">
        <v>14.5</v>
      </c>
      <c r="J24" s="4">
        <v>249</v>
      </c>
      <c r="K24" s="2">
        <v>16.3</v>
      </c>
      <c r="L24" s="5">
        <v>246</v>
      </c>
      <c r="M24" s="36">
        <v>453</v>
      </c>
      <c r="N24" s="37">
        <v>343</v>
      </c>
      <c r="O24" s="37"/>
      <c r="P24" s="37"/>
      <c r="Q24" s="38"/>
      <c r="R24" s="38"/>
      <c r="S24" s="38"/>
      <c r="T24" s="27"/>
      <c r="U24" s="27"/>
      <c r="V24">
        <f t="shared" si="0"/>
        <v>3.98</v>
      </c>
    </row>
    <row r="25" spans="1:22" ht="12.75">
      <c r="A25" s="4">
        <v>5</v>
      </c>
      <c r="B25" s="25">
        <v>347</v>
      </c>
      <c r="C25" s="4">
        <v>1</v>
      </c>
      <c r="D25" s="4"/>
      <c r="E25" s="1">
        <v>42.73658534942331</v>
      </c>
      <c r="F25" s="1">
        <v>40.58465519961278</v>
      </c>
      <c r="G25" s="1">
        <v>1.878</v>
      </c>
      <c r="H25" s="4">
        <v>25.5</v>
      </c>
      <c r="I25" s="4">
        <v>15.6</v>
      </c>
      <c r="J25" s="4">
        <v>282</v>
      </c>
      <c r="K25" s="2">
        <v>19.1</v>
      </c>
      <c r="L25" s="5">
        <v>347</v>
      </c>
      <c r="M25" s="36">
        <v>603</v>
      </c>
      <c r="N25" s="37">
        <v>577</v>
      </c>
      <c r="O25" s="37"/>
      <c r="P25" s="37"/>
      <c r="Q25" s="38"/>
      <c r="R25" s="38"/>
      <c r="S25" s="38"/>
      <c r="T25" s="27"/>
      <c r="U25" s="27"/>
      <c r="V25">
        <f t="shared" si="0"/>
        <v>5.9</v>
      </c>
    </row>
    <row r="26" spans="1:22" ht="12.75">
      <c r="A26" s="4">
        <v>5</v>
      </c>
      <c r="B26" s="25">
        <v>368</v>
      </c>
      <c r="C26" s="4">
        <v>1</v>
      </c>
      <c r="D26" s="4"/>
      <c r="E26" s="1">
        <v>46.010286413871945</v>
      </c>
      <c r="F26" s="1">
        <v>49.69400239579692</v>
      </c>
      <c r="G26" s="1">
        <v>2.9</v>
      </c>
      <c r="H26" s="4">
        <v>15.3</v>
      </c>
      <c r="I26" s="4">
        <v>14.3</v>
      </c>
      <c r="J26" s="4">
        <v>167</v>
      </c>
      <c r="K26" s="2">
        <v>16.3</v>
      </c>
      <c r="L26" s="5">
        <v>368</v>
      </c>
      <c r="M26" s="36">
        <v>255</v>
      </c>
      <c r="N26" s="37">
        <v>247</v>
      </c>
      <c r="O26" s="37"/>
      <c r="P26" s="37"/>
      <c r="Q26" s="38"/>
      <c r="R26" s="38"/>
      <c r="S26" s="38"/>
      <c r="T26" s="27"/>
      <c r="U26" s="27"/>
      <c r="V26">
        <f t="shared" si="0"/>
        <v>2.51</v>
      </c>
    </row>
    <row r="27" spans="1:22" ht="12.75">
      <c r="A27" s="4">
        <v>1</v>
      </c>
      <c r="B27" s="25">
        <v>32</v>
      </c>
      <c r="C27" s="4">
        <v>2</v>
      </c>
      <c r="D27" s="4"/>
      <c r="E27" s="1">
        <v>5.8231489973473485</v>
      </c>
      <c r="F27" s="1">
        <v>15.527953527580273</v>
      </c>
      <c r="G27" s="1">
        <v>0.363</v>
      </c>
      <c r="H27" s="4">
        <v>6.1</v>
      </c>
      <c r="I27" s="4">
        <v>4.75</v>
      </c>
      <c r="J27" s="4">
        <v>71</v>
      </c>
      <c r="K27" s="2">
        <v>5.3</v>
      </c>
      <c r="L27" s="5">
        <v>32</v>
      </c>
      <c r="M27" s="36">
        <v>294.5</v>
      </c>
      <c r="N27" s="37">
        <v>252.5</v>
      </c>
      <c r="O27" s="37"/>
      <c r="P27" s="37"/>
      <c r="Q27" s="38"/>
      <c r="R27" s="38"/>
      <c r="S27" s="38"/>
      <c r="T27" s="27"/>
      <c r="U27" s="27"/>
      <c r="V27">
        <f t="shared" si="0"/>
        <v>2.735</v>
      </c>
    </row>
    <row r="28" spans="1:22" ht="12.75">
      <c r="A28" s="4">
        <v>1</v>
      </c>
      <c r="B28" s="25">
        <v>193</v>
      </c>
      <c r="C28" s="4">
        <v>2</v>
      </c>
      <c r="D28" s="4"/>
      <c r="E28" s="1">
        <v>6.853681068016034</v>
      </c>
      <c r="F28" s="1">
        <v>41.452019212794916</v>
      </c>
      <c r="G28" s="1">
        <v>0.739</v>
      </c>
      <c r="H28" s="4">
        <v>15.4</v>
      </c>
      <c r="I28" s="4">
        <v>14.9</v>
      </c>
      <c r="J28" s="4">
        <v>176</v>
      </c>
      <c r="K28" s="2">
        <v>17.2</v>
      </c>
      <c r="L28" s="5">
        <v>193</v>
      </c>
      <c r="M28" s="36">
        <v>311.5</v>
      </c>
      <c r="N28" s="37">
        <v>160.5</v>
      </c>
      <c r="O28" s="37"/>
      <c r="P28" s="37"/>
      <c r="Q28" s="38"/>
      <c r="R28" s="38"/>
      <c r="S28" s="38"/>
      <c r="T28" s="27"/>
      <c r="U28" s="27"/>
      <c r="V28">
        <f t="shared" si="0"/>
        <v>2.36</v>
      </c>
    </row>
    <row r="29" spans="1:22" ht="12.75">
      <c r="A29" s="4">
        <v>1</v>
      </c>
      <c r="B29" s="25">
        <v>331</v>
      </c>
      <c r="C29" s="4">
        <v>2</v>
      </c>
      <c r="D29" s="4"/>
      <c r="E29" s="1">
        <v>5.8552793358316455</v>
      </c>
      <c r="F29" s="1">
        <v>48.701003623122425</v>
      </c>
      <c r="G29" s="1">
        <v>1.352</v>
      </c>
      <c r="H29" s="4">
        <v>11.7</v>
      </c>
      <c r="I29" s="4">
        <v>11</v>
      </c>
      <c r="J29" s="4">
        <v>135</v>
      </c>
      <c r="K29" s="2">
        <v>12.2</v>
      </c>
      <c r="L29" s="5">
        <v>331</v>
      </c>
      <c r="M29" s="36">
        <v>316.5</v>
      </c>
      <c r="N29" s="37">
        <v>309.5</v>
      </c>
      <c r="O29" s="37"/>
      <c r="P29" s="37"/>
      <c r="Q29" s="38"/>
      <c r="R29" s="38"/>
      <c r="S29" s="38"/>
      <c r="T29" s="27"/>
      <c r="U29" s="27"/>
      <c r="V29">
        <f t="shared" si="0"/>
        <v>3.13</v>
      </c>
    </row>
    <row r="30" spans="1:22" ht="12.75">
      <c r="A30" s="4">
        <v>3</v>
      </c>
      <c r="B30" s="25">
        <v>213</v>
      </c>
      <c r="C30" s="4">
        <v>2</v>
      </c>
      <c r="D30" s="4"/>
      <c r="E30" s="1">
        <v>26.442202175774568</v>
      </c>
      <c r="F30" s="1">
        <v>28.21901219205702</v>
      </c>
      <c r="G30" s="1">
        <v>0.757</v>
      </c>
      <c r="H30" s="4">
        <v>13.1</v>
      </c>
      <c r="I30" s="4">
        <v>11.2</v>
      </c>
      <c r="J30" s="4">
        <v>152</v>
      </c>
      <c r="K30" s="2">
        <v>13.3</v>
      </c>
      <c r="L30" s="5">
        <v>213</v>
      </c>
      <c r="M30" s="36">
        <v>349</v>
      </c>
      <c r="N30" s="37">
        <v>328</v>
      </c>
      <c r="O30" s="37"/>
      <c r="P30" s="37"/>
      <c r="Q30" s="38"/>
      <c r="R30" s="38"/>
      <c r="S30" s="38"/>
      <c r="T30" s="27"/>
      <c r="U30" s="27"/>
      <c r="V30">
        <f t="shared" si="0"/>
        <v>3.385</v>
      </c>
    </row>
    <row r="31" spans="1:22" ht="12.75">
      <c r="A31" s="4">
        <v>4</v>
      </c>
      <c r="B31" s="25">
        <v>238</v>
      </c>
      <c r="C31" s="4">
        <v>2</v>
      </c>
      <c r="D31" s="4"/>
      <c r="E31" s="1">
        <v>36.003814757583555</v>
      </c>
      <c r="F31" s="1">
        <v>29.58277530762806</v>
      </c>
      <c r="G31" s="1">
        <v>2.252</v>
      </c>
      <c r="H31" s="4">
        <v>8.3</v>
      </c>
      <c r="I31" s="4">
        <v>5.25</v>
      </c>
      <c r="J31" s="4">
        <v>93</v>
      </c>
      <c r="K31" s="2">
        <v>6.1</v>
      </c>
      <c r="L31" s="5">
        <v>238</v>
      </c>
      <c r="M31" s="36">
        <v>396</v>
      </c>
      <c r="N31" s="37">
        <v>320</v>
      </c>
      <c r="O31" s="37"/>
      <c r="P31" s="37"/>
      <c r="Q31" s="38"/>
      <c r="R31" s="38"/>
      <c r="S31" s="38"/>
      <c r="T31" s="27"/>
      <c r="U31" s="27"/>
      <c r="V31">
        <f t="shared" si="0"/>
        <v>3.58</v>
      </c>
    </row>
    <row r="32" spans="1:22" ht="12.75">
      <c r="A32" s="4">
        <v>4</v>
      </c>
      <c r="B32" s="25">
        <v>293</v>
      </c>
      <c r="C32" s="4">
        <v>2</v>
      </c>
      <c r="D32" s="4"/>
      <c r="E32" s="1">
        <v>35.19764251059001</v>
      </c>
      <c r="F32" s="1">
        <v>38.56595688812489</v>
      </c>
      <c r="G32" s="1">
        <v>2.028</v>
      </c>
      <c r="H32" s="4">
        <v>4.1</v>
      </c>
      <c r="I32" s="4">
        <v>4.7</v>
      </c>
      <c r="J32" s="4">
        <v>61</v>
      </c>
      <c r="K32" s="2">
        <v>6.2</v>
      </c>
      <c r="L32" s="5">
        <v>293</v>
      </c>
      <c r="M32" s="36">
        <v>268</v>
      </c>
      <c r="N32" s="37">
        <v>243</v>
      </c>
      <c r="O32" s="37"/>
      <c r="P32" s="37"/>
      <c r="Q32" s="38"/>
      <c r="R32" s="38"/>
      <c r="S32" s="38"/>
      <c r="T32" s="27"/>
      <c r="U32" s="27"/>
      <c r="V32">
        <f t="shared" si="0"/>
        <v>2.555</v>
      </c>
    </row>
    <row r="33" spans="1:22" ht="12.75">
      <c r="A33" s="4">
        <v>5</v>
      </c>
      <c r="B33" s="25">
        <v>286</v>
      </c>
      <c r="C33" s="4">
        <v>2</v>
      </c>
      <c r="D33" s="4"/>
      <c r="E33" s="1">
        <v>42.33009603990363</v>
      </c>
      <c r="F33" s="1">
        <v>33.22823633978389</v>
      </c>
      <c r="G33" s="1">
        <v>0.811</v>
      </c>
      <c r="H33" s="4">
        <v>8.6</v>
      </c>
      <c r="I33" s="4">
        <v>6.5</v>
      </c>
      <c r="J33" s="4">
        <v>99</v>
      </c>
      <c r="K33" s="2">
        <v>8</v>
      </c>
      <c r="L33" s="5">
        <v>286</v>
      </c>
      <c r="M33" s="36">
        <v>298</v>
      </c>
      <c r="N33" s="37">
        <v>240</v>
      </c>
      <c r="O33" s="37"/>
      <c r="P33" s="37"/>
      <c r="Q33" s="38"/>
      <c r="R33" s="38"/>
      <c r="S33" s="38"/>
      <c r="T33" s="27"/>
      <c r="U33" s="27"/>
      <c r="V33">
        <f t="shared" si="0"/>
        <v>2.69</v>
      </c>
    </row>
    <row r="34" spans="1:22" ht="13.5" thickBot="1">
      <c r="A34" s="4">
        <v>4</v>
      </c>
      <c r="B34" s="25">
        <v>105</v>
      </c>
      <c r="C34" s="4">
        <v>4</v>
      </c>
      <c r="D34" s="4"/>
      <c r="E34" s="1">
        <v>37.82024969170065</v>
      </c>
      <c r="F34" s="1">
        <v>1.7336153718217557</v>
      </c>
      <c r="G34" s="1">
        <v>0.163</v>
      </c>
      <c r="H34" s="4">
        <v>7.5</v>
      </c>
      <c r="I34" s="4">
        <v>7.9</v>
      </c>
      <c r="J34" s="4">
        <v>82</v>
      </c>
      <c r="K34" s="2">
        <v>9.8</v>
      </c>
      <c r="L34" s="31">
        <v>105</v>
      </c>
      <c r="M34" s="36">
        <v>305</v>
      </c>
      <c r="N34" s="37">
        <v>227</v>
      </c>
      <c r="O34" s="37"/>
      <c r="P34" s="37"/>
      <c r="Q34" s="38"/>
      <c r="R34" s="38"/>
      <c r="S34" s="38"/>
      <c r="T34" s="27"/>
      <c r="U34" s="27"/>
      <c r="V34">
        <f t="shared" si="0"/>
        <v>2.66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60"/>
  <sheetViews>
    <sheetView workbookViewId="0" topLeftCell="A1">
      <pane ySplit="2" topLeftCell="BM10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1" max="1" width="5.421875" style="32" customWidth="1"/>
    <col min="2" max="2" width="4.421875" style="0" customWidth="1"/>
    <col min="3" max="5" width="4.57421875" style="0" customWidth="1"/>
    <col min="6" max="6" width="5.57421875" style="44" customWidth="1"/>
    <col min="7" max="12" width="4.57421875" style="0" customWidth="1"/>
    <col min="13" max="13" width="4.57421875" style="39" customWidth="1"/>
    <col min="14" max="14" width="5.140625" style="32" customWidth="1"/>
    <col min="15" max="15" width="4.8515625" style="0" customWidth="1"/>
    <col min="16" max="18" width="5.140625" style="0" customWidth="1"/>
    <col min="19" max="19" width="5.140625" style="44" customWidth="1"/>
    <col min="20" max="25" width="5.140625" style="0" customWidth="1"/>
    <col min="26" max="26" width="5.140625" style="39" customWidth="1"/>
    <col min="27" max="27" width="4.00390625" style="32" customWidth="1"/>
    <col min="28" max="28" width="4.8515625" style="44" customWidth="1"/>
    <col min="29" max="31" width="5.8515625" style="0" customWidth="1"/>
    <col min="32" max="32" width="5.8515625" style="44" customWidth="1"/>
    <col min="33" max="38" width="5.8515625" style="0" customWidth="1"/>
    <col min="39" max="39" width="5.8515625" style="39" customWidth="1"/>
    <col min="40" max="40" width="5.421875" style="32" customWidth="1"/>
    <col min="41" max="41" width="3.28125" style="0" customWidth="1"/>
    <col min="42" max="44" width="4.7109375" style="0" customWidth="1"/>
    <col min="45" max="45" width="4.7109375" style="44" customWidth="1"/>
    <col min="46" max="52" width="4.7109375" style="0" customWidth="1"/>
  </cols>
  <sheetData>
    <row r="1" spans="1:40" ht="13.5" thickBot="1">
      <c r="A1" s="32" t="s">
        <v>90</v>
      </c>
      <c r="N1" s="32" t="s">
        <v>91</v>
      </c>
      <c r="AA1" s="32" t="s">
        <v>92</v>
      </c>
      <c r="AB1"/>
      <c r="AN1" s="32" t="s">
        <v>93</v>
      </c>
    </row>
    <row r="2" spans="1:52" ht="13.5" thickBot="1">
      <c r="A2" s="14" t="s">
        <v>1</v>
      </c>
      <c r="B2" s="16" t="s">
        <v>7</v>
      </c>
      <c r="C2" s="17" t="s">
        <v>26</v>
      </c>
      <c r="D2" s="17" t="s">
        <v>8</v>
      </c>
      <c r="E2" s="14" t="s">
        <v>9</v>
      </c>
      <c r="F2" s="45" t="s">
        <v>10</v>
      </c>
      <c r="G2" s="16" t="s">
        <v>11</v>
      </c>
      <c r="H2" s="14" t="s">
        <v>12</v>
      </c>
      <c r="I2" s="16" t="s">
        <v>54</v>
      </c>
      <c r="J2" s="14" t="s">
        <v>88</v>
      </c>
      <c r="K2" s="17" t="s">
        <v>87</v>
      </c>
      <c r="L2" s="17" t="s">
        <v>3</v>
      </c>
      <c r="M2" s="40"/>
      <c r="N2" s="14" t="s">
        <v>1</v>
      </c>
      <c r="O2" s="16" t="s">
        <v>7</v>
      </c>
      <c r="P2" s="17" t="s">
        <v>26</v>
      </c>
      <c r="Q2" s="17" t="s">
        <v>8</v>
      </c>
      <c r="R2" s="14" t="s">
        <v>9</v>
      </c>
      <c r="S2" s="45" t="s">
        <v>10</v>
      </c>
      <c r="T2" s="16" t="s">
        <v>11</v>
      </c>
      <c r="U2" s="14" t="s">
        <v>12</v>
      </c>
      <c r="V2" s="16" t="s">
        <v>54</v>
      </c>
      <c r="W2" s="14" t="s">
        <v>88</v>
      </c>
      <c r="X2" s="17" t="s">
        <v>87</v>
      </c>
      <c r="Y2" s="17" t="s">
        <v>3</v>
      </c>
      <c r="Z2" s="40"/>
      <c r="AA2" s="14" t="s">
        <v>1</v>
      </c>
      <c r="AB2" s="16" t="s">
        <v>7</v>
      </c>
      <c r="AC2" s="17" t="s">
        <v>26</v>
      </c>
      <c r="AD2" s="17" t="s">
        <v>8</v>
      </c>
      <c r="AE2" s="14" t="s">
        <v>9</v>
      </c>
      <c r="AF2" s="45" t="s">
        <v>10</v>
      </c>
      <c r="AG2" s="16" t="s">
        <v>11</v>
      </c>
      <c r="AH2" s="14" t="s">
        <v>12</v>
      </c>
      <c r="AI2" s="16" t="s">
        <v>54</v>
      </c>
      <c r="AJ2" s="14" t="s">
        <v>88</v>
      </c>
      <c r="AK2" s="17" t="s">
        <v>87</v>
      </c>
      <c r="AL2" s="17" t="s">
        <v>3</v>
      </c>
      <c r="AM2" s="40"/>
      <c r="AN2" s="14" t="s">
        <v>1</v>
      </c>
      <c r="AO2" s="16" t="s">
        <v>7</v>
      </c>
      <c r="AP2" s="17" t="s">
        <v>26</v>
      </c>
      <c r="AQ2" s="17" t="s">
        <v>8</v>
      </c>
      <c r="AR2" s="14" t="s">
        <v>9</v>
      </c>
      <c r="AS2" s="45" t="s">
        <v>10</v>
      </c>
      <c r="AT2" s="16" t="s">
        <v>11</v>
      </c>
      <c r="AU2" s="14" t="s">
        <v>12</v>
      </c>
      <c r="AV2" s="16" t="s">
        <v>54</v>
      </c>
      <c r="AW2" s="14" t="s">
        <v>88</v>
      </c>
      <c r="AX2" s="17" t="s">
        <v>87</v>
      </c>
      <c r="AY2" s="17" t="s">
        <v>3</v>
      </c>
      <c r="AZ2" s="14"/>
    </row>
    <row r="3" spans="1:52" ht="12.75">
      <c r="A3" s="49">
        <v>1</v>
      </c>
      <c r="B3" s="10">
        <v>102</v>
      </c>
      <c r="C3" s="11">
        <v>13.3</v>
      </c>
      <c r="D3" s="11" t="s">
        <v>15</v>
      </c>
      <c r="E3" s="8">
        <v>6</v>
      </c>
      <c r="F3" s="47">
        <v>10</v>
      </c>
      <c r="G3" s="10"/>
      <c r="H3" s="8"/>
      <c r="I3" s="10">
        <v>10</v>
      </c>
      <c r="J3" s="8">
        <v>12</v>
      </c>
      <c r="K3" s="11">
        <v>1.7</v>
      </c>
      <c r="L3" s="11">
        <v>11</v>
      </c>
      <c r="M3" s="41"/>
      <c r="N3" s="28">
        <v>6</v>
      </c>
      <c r="O3" s="3">
        <v>254</v>
      </c>
      <c r="P3" s="4">
        <v>20.4</v>
      </c>
      <c r="Q3" s="4" t="s">
        <v>15</v>
      </c>
      <c r="R3" s="2">
        <v>3.7</v>
      </c>
      <c r="S3" s="46">
        <v>17.7</v>
      </c>
      <c r="T3" s="3"/>
      <c r="U3" s="2"/>
      <c r="V3" s="3">
        <v>17.7</v>
      </c>
      <c r="W3" s="8">
        <v>21</v>
      </c>
      <c r="X3" s="11">
        <v>2.7</v>
      </c>
      <c r="Y3" s="11">
        <v>11</v>
      </c>
      <c r="Z3" s="42"/>
      <c r="AA3" s="48">
        <v>7</v>
      </c>
      <c r="AB3" s="3">
        <v>135</v>
      </c>
      <c r="AC3" s="4">
        <v>15</v>
      </c>
      <c r="AD3" s="4" t="s">
        <v>15</v>
      </c>
      <c r="AE3" s="2">
        <v>5</v>
      </c>
      <c r="AF3" s="46">
        <v>15</v>
      </c>
      <c r="AG3" s="3"/>
      <c r="AH3" s="2"/>
      <c r="AI3" s="3">
        <v>15</v>
      </c>
      <c r="AJ3" s="8">
        <v>12</v>
      </c>
      <c r="AK3" s="11">
        <v>2.5</v>
      </c>
      <c r="AL3" s="11">
        <v>11</v>
      </c>
      <c r="AM3" s="42"/>
      <c r="AN3" s="28">
        <v>122</v>
      </c>
      <c r="AO3" s="3">
        <v>36</v>
      </c>
      <c r="AP3" s="4">
        <v>6.9</v>
      </c>
      <c r="AQ3" s="4" t="s">
        <v>15</v>
      </c>
      <c r="AR3" s="2">
        <v>5</v>
      </c>
      <c r="AS3" s="46">
        <v>6.6</v>
      </c>
      <c r="AT3" s="3"/>
      <c r="AU3" s="2"/>
      <c r="AV3" s="3">
        <v>6.6</v>
      </c>
      <c r="AW3" s="8">
        <v>7</v>
      </c>
      <c r="AX3" s="11">
        <v>2.9</v>
      </c>
      <c r="AY3" s="11">
        <v>11</v>
      </c>
      <c r="AZ3" s="2"/>
    </row>
    <row r="4" spans="1:52" ht="12.75">
      <c r="A4" s="28">
        <v>2</v>
      </c>
      <c r="B4" s="3">
        <v>130</v>
      </c>
      <c r="C4" s="4">
        <v>15.7</v>
      </c>
      <c r="D4" s="4" t="s">
        <v>15</v>
      </c>
      <c r="E4" s="2">
        <v>7.3</v>
      </c>
      <c r="F4" s="46">
        <v>12.9</v>
      </c>
      <c r="G4" s="3"/>
      <c r="H4" s="2"/>
      <c r="I4" s="3">
        <v>12.9</v>
      </c>
      <c r="J4" s="8">
        <v>18</v>
      </c>
      <c r="K4" s="11">
        <v>1.4</v>
      </c>
      <c r="L4" s="11">
        <v>11</v>
      </c>
      <c r="M4" s="42"/>
      <c r="N4" s="28">
        <v>19</v>
      </c>
      <c r="O4" s="3">
        <v>179</v>
      </c>
      <c r="P4" s="4">
        <v>16.6</v>
      </c>
      <c r="Q4" s="4" t="s">
        <v>15</v>
      </c>
      <c r="R4" s="2">
        <v>1.5</v>
      </c>
      <c r="S4" s="46">
        <v>12.8</v>
      </c>
      <c r="T4" s="3"/>
      <c r="U4" s="2"/>
      <c r="V4" s="3">
        <v>12.8</v>
      </c>
      <c r="W4" s="8">
        <v>26</v>
      </c>
      <c r="X4" s="11">
        <v>3.1</v>
      </c>
      <c r="Y4" s="11">
        <v>11</v>
      </c>
      <c r="Z4" s="42"/>
      <c r="AA4" s="48">
        <v>5</v>
      </c>
      <c r="AB4" s="3">
        <v>155</v>
      </c>
      <c r="AC4" s="4">
        <v>18.3</v>
      </c>
      <c r="AD4" s="4" t="s">
        <v>15</v>
      </c>
      <c r="AE4" s="2">
        <v>7.6</v>
      </c>
      <c r="AF4" s="46">
        <v>16.7</v>
      </c>
      <c r="AG4" s="3"/>
      <c r="AH4" s="2"/>
      <c r="AI4" s="3">
        <v>16.7</v>
      </c>
      <c r="AJ4" s="8">
        <v>5</v>
      </c>
      <c r="AK4" s="11">
        <v>3.2</v>
      </c>
      <c r="AL4" s="11">
        <v>11</v>
      </c>
      <c r="AM4" s="42"/>
      <c r="AN4" s="28">
        <v>128</v>
      </c>
      <c r="AO4" s="3">
        <v>56</v>
      </c>
      <c r="AP4" s="4">
        <v>12.2</v>
      </c>
      <c r="AQ4" s="4" t="s">
        <v>15</v>
      </c>
      <c r="AR4" s="2">
        <v>4.9</v>
      </c>
      <c r="AS4" s="46">
        <v>9.8</v>
      </c>
      <c r="AT4" s="3"/>
      <c r="AU4" s="2"/>
      <c r="AV4" s="3">
        <v>9.8</v>
      </c>
      <c r="AW4" s="8">
        <v>14</v>
      </c>
      <c r="AX4" s="11"/>
      <c r="AY4" s="11">
        <v>11</v>
      </c>
      <c r="AZ4" s="2"/>
    </row>
    <row r="5" spans="1:52" ht="12.75">
      <c r="A5" s="28">
        <v>20</v>
      </c>
      <c r="B5" s="3">
        <v>139</v>
      </c>
      <c r="C5" s="4">
        <v>15.5</v>
      </c>
      <c r="D5" s="4" t="s">
        <v>15</v>
      </c>
      <c r="E5" s="2">
        <v>8.1</v>
      </c>
      <c r="F5" s="46">
        <v>13.5</v>
      </c>
      <c r="G5" s="3"/>
      <c r="H5" s="2"/>
      <c r="I5" s="3">
        <v>13.5</v>
      </c>
      <c r="J5" s="8">
        <v>11</v>
      </c>
      <c r="K5" s="11">
        <v>2</v>
      </c>
      <c r="L5" s="11">
        <v>11</v>
      </c>
      <c r="M5" s="42"/>
      <c r="N5" s="28">
        <v>32</v>
      </c>
      <c r="O5" s="3">
        <v>71</v>
      </c>
      <c r="P5" s="4">
        <v>6.7</v>
      </c>
      <c r="Q5" s="4" t="s">
        <v>15</v>
      </c>
      <c r="R5" s="2">
        <v>1</v>
      </c>
      <c r="S5" s="46">
        <v>5.3</v>
      </c>
      <c r="T5" s="3"/>
      <c r="U5" s="2"/>
      <c r="V5" s="3">
        <v>5.3</v>
      </c>
      <c r="W5" s="8">
        <v>10</v>
      </c>
      <c r="X5" s="11">
        <v>0.55</v>
      </c>
      <c r="Y5" s="11">
        <v>11</v>
      </c>
      <c r="Z5" s="42"/>
      <c r="AA5" s="48">
        <v>21</v>
      </c>
      <c r="AB5" s="3">
        <v>141</v>
      </c>
      <c r="AC5" s="4">
        <v>15.6</v>
      </c>
      <c r="AD5" s="4" t="s">
        <v>15</v>
      </c>
      <c r="AE5" s="2">
        <v>5.6</v>
      </c>
      <c r="AF5" s="46">
        <v>15.6</v>
      </c>
      <c r="AG5" s="3"/>
      <c r="AH5" s="2"/>
      <c r="AI5" s="3">
        <v>15.6</v>
      </c>
      <c r="AJ5" s="8">
        <v>0</v>
      </c>
      <c r="AK5" s="11">
        <v>1.9</v>
      </c>
      <c r="AL5" s="11">
        <v>11</v>
      </c>
      <c r="AM5" s="42"/>
      <c r="AN5" s="28">
        <v>183</v>
      </c>
      <c r="AO5" s="3">
        <v>32</v>
      </c>
      <c r="AP5" s="4">
        <v>5.8</v>
      </c>
      <c r="AQ5" s="4" t="s">
        <v>15</v>
      </c>
      <c r="AR5" s="2">
        <v>2.6</v>
      </c>
      <c r="AS5" s="46">
        <v>5.5</v>
      </c>
      <c r="AT5" s="3"/>
      <c r="AU5" s="2"/>
      <c r="AV5" s="3">
        <v>5.5</v>
      </c>
      <c r="AW5" s="8">
        <v>2</v>
      </c>
      <c r="AX5" s="11">
        <v>0.3</v>
      </c>
      <c r="AY5" s="11">
        <v>11</v>
      </c>
      <c r="AZ5" s="2"/>
    </row>
    <row r="6" spans="1:52" ht="12.75">
      <c r="A6" s="28">
        <v>25</v>
      </c>
      <c r="B6" s="3">
        <v>175</v>
      </c>
      <c r="C6" s="4">
        <v>14.5</v>
      </c>
      <c r="D6" s="4" t="s">
        <v>15</v>
      </c>
      <c r="E6" s="2">
        <v>7.6</v>
      </c>
      <c r="F6" s="46">
        <v>16.7</v>
      </c>
      <c r="G6" s="3"/>
      <c r="H6" s="2"/>
      <c r="I6" s="3">
        <v>16.7</v>
      </c>
      <c r="J6" s="8">
        <v>13</v>
      </c>
      <c r="K6" s="11">
        <v>3.2</v>
      </c>
      <c r="L6" s="11">
        <v>11</v>
      </c>
      <c r="M6" s="42"/>
      <c r="N6" s="28">
        <v>30</v>
      </c>
      <c r="O6" s="3">
        <v>64</v>
      </c>
      <c r="P6" s="4">
        <v>8.4</v>
      </c>
      <c r="Q6" s="4" t="s">
        <v>15</v>
      </c>
      <c r="R6" s="2">
        <v>1.2</v>
      </c>
      <c r="S6" s="46">
        <v>5.5</v>
      </c>
      <c r="T6" s="3"/>
      <c r="U6" s="2"/>
      <c r="V6" s="3">
        <v>5.5</v>
      </c>
      <c r="W6" s="8">
        <v>14</v>
      </c>
      <c r="X6" s="11">
        <v>1.5</v>
      </c>
      <c r="Y6" s="11">
        <v>11</v>
      </c>
      <c r="Z6" s="42"/>
      <c r="AA6" s="48">
        <v>18</v>
      </c>
      <c r="AB6" s="3">
        <v>40</v>
      </c>
      <c r="AC6" s="4">
        <v>11</v>
      </c>
      <c r="AD6" s="4" t="s">
        <v>15</v>
      </c>
      <c r="AE6" s="2">
        <v>3.5</v>
      </c>
      <c r="AF6" s="46">
        <v>6.9</v>
      </c>
      <c r="AG6" s="3"/>
      <c r="AH6" s="2"/>
      <c r="AI6" s="3">
        <v>6.9</v>
      </c>
      <c r="AJ6" s="8">
        <v>9</v>
      </c>
      <c r="AK6" s="11">
        <v>2.1</v>
      </c>
      <c r="AL6" s="11">
        <v>11</v>
      </c>
      <c r="AM6" s="42"/>
      <c r="AN6" s="28">
        <v>196</v>
      </c>
      <c r="AO6" s="3">
        <v>82</v>
      </c>
      <c r="AP6" s="4">
        <v>12.5</v>
      </c>
      <c r="AQ6" s="4" t="s">
        <v>15</v>
      </c>
      <c r="AR6" s="2">
        <v>5.3</v>
      </c>
      <c r="AS6" s="46">
        <v>11.2</v>
      </c>
      <c r="AT6" s="3"/>
      <c r="AU6" s="2"/>
      <c r="AV6" s="3">
        <v>11.2</v>
      </c>
      <c r="AW6" s="8">
        <v>12</v>
      </c>
      <c r="AX6" s="11">
        <v>1.95</v>
      </c>
      <c r="AY6" s="11">
        <v>11</v>
      </c>
      <c r="AZ6" s="2"/>
    </row>
    <row r="7" spans="1:52" ht="12.75">
      <c r="A7" s="28">
        <v>17</v>
      </c>
      <c r="B7" s="3">
        <v>271</v>
      </c>
      <c r="C7" s="4">
        <v>17.7</v>
      </c>
      <c r="D7" s="4" t="s">
        <v>15</v>
      </c>
      <c r="E7" s="2">
        <v>8.1</v>
      </c>
      <c r="F7" s="46">
        <v>18.4</v>
      </c>
      <c r="G7" s="3"/>
      <c r="H7" s="2"/>
      <c r="I7" s="3">
        <v>18.4</v>
      </c>
      <c r="J7" s="8">
        <v>14</v>
      </c>
      <c r="K7" s="11">
        <v>2.2</v>
      </c>
      <c r="L7" s="11">
        <v>11</v>
      </c>
      <c r="M7" s="42"/>
      <c r="N7" s="28">
        <v>28</v>
      </c>
      <c r="O7" s="3">
        <v>47</v>
      </c>
      <c r="P7" s="4">
        <v>5.7</v>
      </c>
      <c r="Q7" s="4" t="s">
        <v>15</v>
      </c>
      <c r="R7" s="2">
        <v>0.7</v>
      </c>
      <c r="S7" s="46">
        <v>4.2</v>
      </c>
      <c r="T7" s="3"/>
      <c r="U7" s="2"/>
      <c r="V7" s="3">
        <v>4.2</v>
      </c>
      <c r="W7" s="8">
        <v>12</v>
      </c>
      <c r="X7" s="11">
        <v>0.7</v>
      </c>
      <c r="Y7" s="11">
        <v>11</v>
      </c>
      <c r="Z7" s="42"/>
      <c r="AA7" s="48">
        <v>36</v>
      </c>
      <c r="AB7" s="3">
        <v>207</v>
      </c>
      <c r="AC7" s="4">
        <v>17.5</v>
      </c>
      <c r="AD7" s="4" t="s">
        <v>15</v>
      </c>
      <c r="AE7" s="2">
        <v>8.7</v>
      </c>
      <c r="AF7" s="46">
        <v>19.5</v>
      </c>
      <c r="AG7" s="3"/>
      <c r="AH7" s="2"/>
      <c r="AI7" s="3">
        <v>19.5</v>
      </c>
      <c r="AJ7" s="8">
        <v>19</v>
      </c>
      <c r="AK7" s="11">
        <v>3</v>
      </c>
      <c r="AL7" s="11">
        <v>11</v>
      </c>
      <c r="AM7" s="42"/>
      <c r="AN7" s="28">
        <v>322</v>
      </c>
      <c r="AO7" s="3">
        <v>142</v>
      </c>
      <c r="AP7" s="4">
        <v>16.4</v>
      </c>
      <c r="AQ7" s="4" t="s">
        <v>15</v>
      </c>
      <c r="AR7" s="2">
        <v>7.6</v>
      </c>
      <c r="AS7" s="46">
        <v>15.1</v>
      </c>
      <c r="AT7" s="3"/>
      <c r="AU7" s="2"/>
      <c r="AV7" s="3">
        <v>15.1</v>
      </c>
      <c r="AW7" s="8">
        <v>14</v>
      </c>
      <c r="AX7" s="11">
        <v>2.35</v>
      </c>
      <c r="AY7" s="11">
        <v>11</v>
      </c>
      <c r="AZ7" s="2"/>
    </row>
    <row r="8" spans="1:52" ht="12.75">
      <c r="A8" s="28">
        <v>26</v>
      </c>
      <c r="B8" s="3">
        <v>271</v>
      </c>
      <c r="C8" s="4">
        <v>18.8</v>
      </c>
      <c r="D8" s="4" t="s">
        <v>15</v>
      </c>
      <c r="E8" s="2">
        <v>8.7</v>
      </c>
      <c r="F8" s="46">
        <v>18.7</v>
      </c>
      <c r="G8" s="3"/>
      <c r="H8" s="2"/>
      <c r="I8" s="3">
        <v>18.7</v>
      </c>
      <c r="J8" s="8">
        <v>16</v>
      </c>
      <c r="K8" s="11">
        <v>1.7</v>
      </c>
      <c r="L8" s="11">
        <v>11</v>
      </c>
      <c r="M8" s="42"/>
      <c r="N8" s="28">
        <v>38</v>
      </c>
      <c r="O8" s="3">
        <v>50</v>
      </c>
      <c r="P8" s="4">
        <v>5.9</v>
      </c>
      <c r="Q8" s="4" t="s">
        <v>15</v>
      </c>
      <c r="R8" s="2">
        <v>0.7</v>
      </c>
      <c r="S8" s="46">
        <v>3.5</v>
      </c>
      <c r="T8" s="3"/>
      <c r="U8" s="2"/>
      <c r="V8" s="3">
        <v>3.5</v>
      </c>
      <c r="W8" s="8">
        <v>16</v>
      </c>
      <c r="X8" s="11">
        <v>1</v>
      </c>
      <c r="Y8" s="11">
        <v>11</v>
      </c>
      <c r="Z8" s="42"/>
      <c r="AA8" s="48">
        <v>56</v>
      </c>
      <c r="AB8" s="3">
        <v>40</v>
      </c>
      <c r="AC8" s="4">
        <v>9.5</v>
      </c>
      <c r="AD8" s="4" t="s">
        <v>15</v>
      </c>
      <c r="AE8" s="2">
        <v>3.3</v>
      </c>
      <c r="AF8" s="46">
        <v>7.2</v>
      </c>
      <c r="AG8" s="3"/>
      <c r="AH8" s="2"/>
      <c r="AI8" s="3">
        <v>7.2</v>
      </c>
      <c r="AJ8" s="8">
        <v>5</v>
      </c>
      <c r="AK8" s="11">
        <v>2.7</v>
      </c>
      <c r="AL8" s="11">
        <v>11</v>
      </c>
      <c r="AM8" s="42"/>
      <c r="AN8" s="28">
        <v>24</v>
      </c>
      <c r="AO8" s="3">
        <v>75</v>
      </c>
      <c r="AP8" s="4">
        <v>11.2</v>
      </c>
      <c r="AQ8" s="4" t="s">
        <v>15</v>
      </c>
      <c r="AR8" s="2">
        <v>4.9</v>
      </c>
      <c r="AS8" s="46">
        <v>9.4</v>
      </c>
      <c r="AT8" s="3"/>
      <c r="AU8" s="2"/>
      <c r="AV8" s="3">
        <v>9.4</v>
      </c>
      <c r="AW8" s="8">
        <v>21</v>
      </c>
      <c r="AX8" s="11">
        <v>3.15</v>
      </c>
      <c r="AY8" s="11">
        <v>11</v>
      </c>
      <c r="AZ8" s="2"/>
    </row>
    <row r="9" spans="1:52" ht="12.75">
      <c r="A9" s="28">
        <v>27</v>
      </c>
      <c r="B9" s="3">
        <v>127</v>
      </c>
      <c r="C9" s="4">
        <v>15.2</v>
      </c>
      <c r="D9" s="4" t="s">
        <v>15</v>
      </c>
      <c r="E9" s="2">
        <v>5.8</v>
      </c>
      <c r="F9" s="46">
        <v>13.2</v>
      </c>
      <c r="G9" s="3"/>
      <c r="H9" s="2"/>
      <c r="I9" s="3">
        <v>13.2</v>
      </c>
      <c r="J9" s="8">
        <v>4</v>
      </c>
      <c r="K9" s="11">
        <v>1.7</v>
      </c>
      <c r="L9" s="11">
        <v>11</v>
      </c>
      <c r="M9" s="42"/>
      <c r="N9" s="28">
        <v>42</v>
      </c>
      <c r="O9" s="3">
        <v>60</v>
      </c>
      <c r="P9" s="4">
        <v>6.3</v>
      </c>
      <c r="Q9" s="4" t="s">
        <v>15</v>
      </c>
      <c r="R9" s="2">
        <v>1.4</v>
      </c>
      <c r="S9" s="46">
        <v>4.8</v>
      </c>
      <c r="T9" s="3"/>
      <c r="U9" s="2"/>
      <c r="V9" s="3">
        <v>4.8</v>
      </c>
      <c r="W9" s="8">
        <v>16</v>
      </c>
      <c r="X9" s="11">
        <v>1.05</v>
      </c>
      <c r="Y9" s="11">
        <v>11</v>
      </c>
      <c r="Z9" s="42"/>
      <c r="AA9" s="48">
        <v>55</v>
      </c>
      <c r="AB9" s="3">
        <v>41</v>
      </c>
      <c r="AC9" s="4">
        <v>8.8</v>
      </c>
      <c r="AD9" s="4" t="s">
        <v>15</v>
      </c>
      <c r="AE9" s="2">
        <v>4</v>
      </c>
      <c r="AF9" s="46">
        <v>7.7</v>
      </c>
      <c r="AG9" s="3"/>
      <c r="AH9" s="2"/>
      <c r="AI9" s="3">
        <v>7.7</v>
      </c>
      <c r="AJ9" s="8">
        <v>6</v>
      </c>
      <c r="AK9" s="11">
        <v>2.2</v>
      </c>
      <c r="AL9" s="11">
        <v>11</v>
      </c>
      <c r="AM9" s="42"/>
      <c r="AN9" s="28">
        <v>37</v>
      </c>
      <c r="AO9" s="3">
        <v>114</v>
      </c>
      <c r="AP9" s="4">
        <v>13.7</v>
      </c>
      <c r="AQ9" s="4" t="s">
        <v>15</v>
      </c>
      <c r="AR9" s="2">
        <v>7.8</v>
      </c>
      <c r="AS9" s="46">
        <v>14.4</v>
      </c>
      <c r="AT9" s="3"/>
      <c r="AU9" s="2"/>
      <c r="AV9" s="3">
        <v>14.4</v>
      </c>
      <c r="AW9" s="8">
        <v>21</v>
      </c>
      <c r="AX9" s="11">
        <v>1.9</v>
      </c>
      <c r="AY9" s="11">
        <v>11</v>
      </c>
      <c r="AZ9" s="2"/>
    </row>
    <row r="10" spans="1:52" ht="12.75">
      <c r="A10" s="28">
        <v>34</v>
      </c>
      <c r="B10" s="3">
        <v>232</v>
      </c>
      <c r="C10" s="4">
        <v>16.5</v>
      </c>
      <c r="D10" s="4" t="s">
        <v>15</v>
      </c>
      <c r="E10" s="2">
        <v>8.6</v>
      </c>
      <c r="F10" s="46">
        <v>16.3</v>
      </c>
      <c r="G10" s="3"/>
      <c r="H10" s="19"/>
      <c r="I10" s="3">
        <v>16.3</v>
      </c>
      <c r="J10" s="8">
        <v>21</v>
      </c>
      <c r="K10" s="11">
        <v>2.05</v>
      </c>
      <c r="L10" s="11">
        <v>11</v>
      </c>
      <c r="M10" s="42"/>
      <c r="N10" s="28">
        <v>44</v>
      </c>
      <c r="O10" s="3">
        <v>89</v>
      </c>
      <c r="P10" s="4">
        <v>13</v>
      </c>
      <c r="Q10" s="4" t="s">
        <v>15</v>
      </c>
      <c r="R10" s="2">
        <v>0.9</v>
      </c>
      <c r="S10" s="46">
        <v>7.1</v>
      </c>
      <c r="T10" s="3"/>
      <c r="U10" s="2"/>
      <c r="V10" s="3">
        <v>7.1</v>
      </c>
      <c r="W10" s="8">
        <v>22</v>
      </c>
      <c r="X10" s="11">
        <v>1.85</v>
      </c>
      <c r="Y10" s="11">
        <v>11</v>
      </c>
      <c r="Z10" s="42"/>
      <c r="AA10" s="48">
        <v>40</v>
      </c>
      <c r="AB10" s="3">
        <v>33</v>
      </c>
      <c r="AC10" s="4">
        <v>7.3</v>
      </c>
      <c r="AD10" s="4" t="s">
        <v>15</v>
      </c>
      <c r="AE10" s="2">
        <v>3.5</v>
      </c>
      <c r="AF10" s="46">
        <v>5.6</v>
      </c>
      <c r="AG10" s="3"/>
      <c r="AH10" s="2"/>
      <c r="AI10" s="3">
        <v>5.6</v>
      </c>
      <c r="AJ10" s="8">
        <v>5</v>
      </c>
      <c r="AK10" s="11">
        <v>1.35</v>
      </c>
      <c r="AL10" s="11">
        <v>11</v>
      </c>
      <c r="AM10" s="42"/>
      <c r="AN10" s="28">
        <v>195</v>
      </c>
      <c r="AO10" s="3">
        <v>40</v>
      </c>
      <c r="AP10" s="4">
        <v>7.6</v>
      </c>
      <c r="AQ10" s="4" t="s">
        <v>15</v>
      </c>
      <c r="AR10" s="2">
        <v>3</v>
      </c>
      <c r="AS10" s="46">
        <v>5.8</v>
      </c>
      <c r="AT10" s="3"/>
      <c r="AU10" s="2"/>
      <c r="AV10" s="3">
        <v>5.8</v>
      </c>
      <c r="AW10" s="8">
        <v>5</v>
      </c>
      <c r="AX10" s="11">
        <v>0.3</v>
      </c>
      <c r="AY10" s="11">
        <v>11</v>
      </c>
      <c r="AZ10" s="2"/>
    </row>
    <row r="11" spans="1:52" ht="12.75">
      <c r="A11" s="28">
        <v>29</v>
      </c>
      <c r="B11" s="3">
        <v>158</v>
      </c>
      <c r="C11" s="4">
        <v>14.9</v>
      </c>
      <c r="D11" s="4" t="s">
        <v>15</v>
      </c>
      <c r="E11" s="2">
        <v>8.5</v>
      </c>
      <c r="F11" s="46">
        <v>16</v>
      </c>
      <c r="G11" s="3"/>
      <c r="H11" s="2"/>
      <c r="I11" s="3">
        <v>16</v>
      </c>
      <c r="J11" s="8">
        <v>9</v>
      </c>
      <c r="K11" s="11">
        <v>3</v>
      </c>
      <c r="L11" s="11">
        <v>11</v>
      </c>
      <c r="M11" s="42"/>
      <c r="N11" s="28">
        <v>177</v>
      </c>
      <c r="O11" s="3">
        <v>57</v>
      </c>
      <c r="P11" s="4">
        <v>6.3</v>
      </c>
      <c r="Q11" s="4" t="s">
        <v>15</v>
      </c>
      <c r="R11" s="2">
        <v>1.3</v>
      </c>
      <c r="S11" s="46">
        <v>4.1</v>
      </c>
      <c r="T11" s="3"/>
      <c r="U11" s="2"/>
      <c r="V11" s="3">
        <v>4.1</v>
      </c>
      <c r="W11" s="8">
        <v>14</v>
      </c>
      <c r="X11" s="11">
        <v>0.7</v>
      </c>
      <c r="Y11" s="11">
        <v>11</v>
      </c>
      <c r="Z11" s="42"/>
      <c r="AA11" s="48">
        <v>39</v>
      </c>
      <c r="AB11" s="3">
        <v>34</v>
      </c>
      <c r="AC11" s="4">
        <v>7.9</v>
      </c>
      <c r="AD11" s="4" t="s">
        <v>15</v>
      </c>
      <c r="AE11" s="2">
        <v>3.2</v>
      </c>
      <c r="AF11" s="46">
        <v>5.7</v>
      </c>
      <c r="AG11" s="3"/>
      <c r="AH11" s="2"/>
      <c r="AI11" s="3">
        <v>5.7</v>
      </c>
      <c r="AJ11" s="8">
        <v>7</v>
      </c>
      <c r="AK11" s="11">
        <v>1</v>
      </c>
      <c r="AL11" s="11">
        <v>11</v>
      </c>
      <c r="AM11" s="42"/>
      <c r="AN11" s="28">
        <v>185</v>
      </c>
      <c r="AO11" s="3">
        <v>39</v>
      </c>
      <c r="AP11" s="4">
        <v>8.1</v>
      </c>
      <c r="AQ11" s="4" t="s">
        <v>15</v>
      </c>
      <c r="AR11" s="2">
        <v>3.9</v>
      </c>
      <c r="AS11" s="46">
        <v>6.3</v>
      </c>
      <c r="AT11" s="3"/>
      <c r="AU11" s="2"/>
      <c r="AV11" s="3">
        <v>6.3</v>
      </c>
      <c r="AW11" s="8">
        <v>9</v>
      </c>
      <c r="AX11" s="11">
        <v>2.1</v>
      </c>
      <c r="AY11" s="11">
        <v>11</v>
      </c>
      <c r="AZ11" s="2"/>
    </row>
    <row r="12" spans="1:52" ht="12.75">
      <c r="A12" s="28">
        <v>41</v>
      </c>
      <c r="B12" s="3">
        <v>242</v>
      </c>
      <c r="C12" s="4">
        <v>17.8</v>
      </c>
      <c r="D12" s="4" t="s">
        <v>15</v>
      </c>
      <c r="E12" s="2">
        <v>8.7</v>
      </c>
      <c r="F12" s="46">
        <v>17.6</v>
      </c>
      <c r="G12" s="3"/>
      <c r="H12" s="2"/>
      <c r="I12" s="3">
        <v>17.6</v>
      </c>
      <c r="J12" s="8">
        <v>21</v>
      </c>
      <c r="K12" s="11">
        <v>2.5</v>
      </c>
      <c r="L12" s="11">
        <v>11</v>
      </c>
      <c r="M12" s="42"/>
      <c r="N12" s="28">
        <v>179</v>
      </c>
      <c r="O12" s="3">
        <v>54</v>
      </c>
      <c r="P12" s="4">
        <v>6.8</v>
      </c>
      <c r="Q12" s="4" t="s">
        <v>15</v>
      </c>
      <c r="R12" s="2">
        <v>0.9</v>
      </c>
      <c r="S12" s="46">
        <v>3.9</v>
      </c>
      <c r="T12" s="3"/>
      <c r="U12" s="2"/>
      <c r="V12" s="3">
        <v>3.9</v>
      </c>
      <c r="W12" s="8">
        <v>9</v>
      </c>
      <c r="X12" s="11">
        <v>0</v>
      </c>
      <c r="Y12" s="11">
        <v>11</v>
      </c>
      <c r="Z12" s="42"/>
      <c r="AA12" s="48">
        <v>43</v>
      </c>
      <c r="AB12" s="3">
        <v>39</v>
      </c>
      <c r="AC12" s="4">
        <v>6.6</v>
      </c>
      <c r="AD12" s="4" t="s">
        <v>15</v>
      </c>
      <c r="AE12" s="2">
        <v>2.8</v>
      </c>
      <c r="AF12" s="46">
        <v>5.2</v>
      </c>
      <c r="AG12" s="3"/>
      <c r="AH12" s="2"/>
      <c r="AI12" s="3">
        <v>5.2</v>
      </c>
      <c r="AJ12" s="8">
        <v>6</v>
      </c>
      <c r="AK12" s="11">
        <v>1.4</v>
      </c>
      <c r="AL12" s="11">
        <v>11</v>
      </c>
      <c r="AM12" s="42"/>
      <c r="AN12" s="28">
        <v>109</v>
      </c>
      <c r="AO12" s="3">
        <v>31</v>
      </c>
      <c r="AP12" s="4">
        <v>3.8</v>
      </c>
      <c r="AQ12" s="4" t="s">
        <v>15</v>
      </c>
      <c r="AR12" s="2">
        <v>1.3</v>
      </c>
      <c r="AS12" s="46">
        <v>2.6</v>
      </c>
      <c r="AT12" s="3"/>
      <c r="AU12" s="2"/>
      <c r="AV12" s="3">
        <v>2.6</v>
      </c>
      <c r="AW12" s="8">
        <v>2</v>
      </c>
      <c r="AX12" s="11">
        <v>0.6</v>
      </c>
      <c r="AY12" s="11">
        <v>11</v>
      </c>
      <c r="AZ12" s="2"/>
    </row>
    <row r="13" spans="1:52" ht="12.75">
      <c r="A13" s="28">
        <v>54</v>
      </c>
      <c r="B13" s="3">
        <v>181</v>
      </c>
      <c r="C13" s="4">
        <v>16.7</v>
      </c>
      <c r="D13" s="4" t="s">
        <v>15</v>
      </c>
      <c r="E13" s="2">
        <v>8.8</v>
      </c>
      <c r="F13" s="46">
        <v>15.8</v>
      </c>
      <c r="G13" s="3"/>
      <c r="H13" s="2"/>
      <c r="I13" s="3">
        <v>15.8</v>
      </c>
      <c r="J13" s="8">
        <v>15</v>
      </c>
      <c r="K13" s="11">
        <v>1.8</v>
      </c>
      <c r="L13" s="11">
        <v>11</v>
      </c>
      <c r="M13" s="42"/>
      <c r="N13" s="28">
        <v>180</v>
      </c>
      <c r="O13" s="3">
        <v>100</v>
      </c>
      <c r="P13" s="4">
        <v>9.6</v>
      </c>
      <c r="Q13" s="4" t="s">
        <v>15</v>
      </c>
      <c r="R13" s="2">
        <v>2.4</v>
      </c>
      <c r="S13" s="46">
        <v>8.2</v>
      </c>
      <c r="T13" s="3"/>
      <c r="U13" s="2"/>
      <c r="V13" s="3">
        <v>8.2</v>
      </c>
      <c r="W13" s="8">
        <v>15</v>
      </c>
      <c r="X13" s="11">
        <v>0.1999999999999993</v>
      </c>
      <c r="Y13" s="11">
        <v>11</v>
      </c>
      <c r="Z13" s="42"/>
      <c r="AA13" s="48">
        <v>186</v>
      </c>
      <c r="AB13" s="3">
        <v>142</v>
      </c>
      <c r="AC13" s="4">
        <v>18.9</v>
      </c>
      <c r="AD13" s="4" t="s">
        <v>15</v>
      </c>
      <c r="AE13" s="2">
        <v>9.6</v>
      </c>
      <c r="AF13" s="46">
        <v>18.3</v>
      </c>
      <c r="AG13" s="3"/>
      <c r="AH13" s="2"/>
      <c r="AI13" s="3">
        <v>18.3</v>
      </c>
      <c r="AJ13" s="8">
        <v>14</v>
      </c>
      <c r="AK13" s="11">
        <v>2.55</v>
      </c>
      <c r="AL13" s="11">
        <v>11</v>
      </c>
      <c r="AM13" s="42"/>
      <c r="AN13" s="28">
        <v>112</v>
      </c>
      <c r="AO13" s="3">
        <v>52</v>
      </c>
      <c r="AP13" s="4">
        <v>5.6</v>
      </c>
      <c r="AQ13" s="4" t="s">
        <v>15</v>
      </c>
      <c r="AR13" s="2">
        <v>4.1</v>
      </c>
      <c r="AS13" s="46">
        <v>7.1</v>
      </c>
      <c r="AT13" s="3"/>
      <c r="AU13" s="2"/>
      <c r="AV13" s="3">
        <v>7.1</v>
      </c>
      <c r="AW13" s="8">
        <v>12</v>
      </c>
      <c r="AX13" s="11">
        <v>1.35</v>
      </c>
      <c r="AY13" s="11">
        <v>11</v>
      </c>
      <c r="AZ13" s="2"/>
    </row>
    <row r="14" spans="1:52" ht="12.75">
      <c r="A14" s="28">
        <v>53</v>
      </c>
      <c r="B14" s="3">
        <v>129</v>
      </c>
      <c r="C14" s="4">
        <v>16.3</v>
      </c>
      <c r="D14" s="4" t="s">
        <v>15</v>
      </c>
      <c r="E14" s="2">
        <v>8.3</v>
      </c>
      <c r="F14" s="46">
        <v>13.7</v>
      </c>
      <c r="G14" s="3"/>
      <c r="H14" s="2"/>
      <c r="I14" s="3">
        <v>13.7</v>
      </c>
      <c r="J14" s="8">
        <v>14</v>
      </c>
      <c r="K14" s="11">
        <v>1.3</v>
      </c>
      <c r="L14" s="11">
        <v>11</v>
      </c>
      <c r="M14" s="42"/>
      <c r="N14" s="28">
        <v>197</v>
      </c>
      <c r="O14" s="3">
        <v>54</v>
      </c>
      <c r="P14" s="4">
        <v>6</v>
      </c>
      <c r="Q14" s="4" t="s">
        <v>15</v>
      </c>
      <c r="R14" s="2">
        <v>1.3</v>
      </c>
      <c r="S14" s="46">
        <v>4.4</v>
      </c>
      <c r="T14" s="3"/>
      <c r="U14" s="2"/>
      <c r="V14" s="3">
        <v>4.4</v>
      </c>
      <c r="W14" s="8">
        <v>14</v>
      </c>
      <c r="X14" s="11">
        <v>0.6000000000000005</v>
      </c>
      <c r="Y14" s="11">
        <v>11</v>
      </c>
      <c r="Z14" s="42"/>
      <c r="AA14" s="48">
        <v>189</v>
      </c>
      <c r="AB14" s="3">
        <v>168</v>
      </c>
      <c r="AC14" s="4">
        <v>20.2</v>
      </c>
      <c r="AD14" s="4" t="s">
        <v>15</v>
      </c>
      <c r="AE14" s="2">
        <v>9.5</v>
      </c>
      <c r="AF14" s="46">
        <v>19.3</v>
      </c>
      <c r="AG14" s="3"/>
      <c r="AH14" s="2"/>
      <c r="AI14" s="3">
        <v>19.3</v>
      </c>
      <c r="AJ14" s="8">
        <v>12</v>
      </c>
      <c r="AK14" s="11">
        <v>2.4</v>
      </c>
      <c r="AL14" s="11">
        <v>11</v>
      </c>
      <c r="AM14" s="42"/>
      <c r="AN14" s="28">
        <v>111</v>
      </c>
      <c r="AO14" s="3">
        <v>58</v>
      </c>
      <c r="AP14" s="4">
        <v>9</v>
      </c>
      <c r="AQ14" s="4" t="s">
        <v>15</v>
      </c>
      <c r="AR14" s="2">
        <v>4.5</v>
      </c>
      <c r="AS14" s="46">
        <v>7.7</v>
      </c>
      <c r="AT14" s="3"/>
      <c r="AU14" s="2"/>
      <c r="AV14" s="3">
        <v>7.7</v>
      </c>
      <c r="AW14" s="8">
        <v>18</v>
      </c>
      <c r="AX14" s="11">
        <v>1.7</v>
      </c>
      <c r="AY14" s="11">
        <v>11</v>
      </c>
      <c r="AZ14" s="2"/>
    </row>
    <row r="15" spans="1:52" ht="12.75">
      <c r="A15" s="28">
        <v>45</v>
      </c>
      <c r="B15" s="3">
        <v>184</v>
      </c>
      <c r="C15" s="4">
        <v>16.5</v>
      </c>
      <c r="D15" s="4" t="s">
        <v>15</v>
      </c>
      <c r="E15" s="2">
        <v>7.1</v>
      </c>
      <c r="F15" s="46">
        <v>16</v>
      </c>
      <c r="G15" s="3"/>
      <c r="H15" s="2"/>
      <c r="I15" s="3">
        <v>16</v>
      </c>
      <c r="J15" s="8">
        <v>20</v>
      </c>
      <c r="K15" s="11">
        <v>2.7</v>
      </c>
      <c r="L15" s="11">
        <v>11</v>
      </c>
      <c r="M15" s="42"/>
      <c r="N15" s="28">
        <v>187</v>
      </c>
      <c r="O15" s="3">
        <v>51</v>
      </c>
      <c r="P15" s="4">
        <v>6.5</v>
      </c>
      <c r="Q15" s="4" t="s">
        <v>15</v>
      </c>
      <c r="R15" s="2">
        <v>1</v>
      </c>
      <c r="S15" s="46">
        <v>5.7</v>
      </c>
      <c r="T15" s="3"/>
      <c r="U15" s="2"/>
      <c r="V15" s="3">
        <v>5.7</v>
      </c>
      <c r="W15" s="8">
        <v>13</v>
      </c>
      <c r="X15" s="11">
        <v>1</v>
      </c>
      <c r="Y15" s="11">
        <v>11</v>
      </c>
      <c r="Z15" s="42"/>
      <c r="AA15" s="48">
        <v>329</v>
      </c>
      <c r="AB15" s="3">
        <v>127</v>
      </c>
      <c r="AC15" s="4">
        <v>16.5</v>
      </c>
      <c r="AD15" s="4" t="s">
        <v>15</v>
      </c>
      <c r="AE15" s="2">
        <v>8.5</v>
      </c>
      <c r="AF15" s="46">
        <v>16.3</v>
      </c>
      <c r="AG15" s="3"/>
      <c r="AH15" s="2"/>
      <c r="AI15" s="3">
        <v>16.3</v>
      </c>
      <c r="AJ15" s="8">
        <v>16</v>
      </c>
      <c r="AK15" s="11">
        <v>1.1</v>
      </c>
      <c r="AL15" s="11">
        <v>11</v>
      </c>
      <c r="AM15" s="42"/>
      <c r="AN15" s="28">
        <v>114</v>
      </c>
      <c r="AO15" s="3">
        <v>57</v>
      </c>
      <c r="AP15" s="4">
        <v>9.9</v>
      </c>
      <c r="AQ15" s="4" t="s">
        <v>15</v>
      </c>
      <c r="AR15" s="2">
        <v>5.3</v>
      </c>
      <c r="AS15" s="46">
        <v>9.3</v>
      </c>
      <c r="AT15" s="3"/>
      <c r="AU15" s="2"/>
      <c r="AV15" s="3">
        <v>9.3</v>
      </c>
      <c r="AW15" s="8">
        <v>14</v>
      </c>
      <c r="AX15" s="11">
        <v>1.8</v>
      </c>
      <c r="AY15" s="11">
        <v>11</v>
      </c>
      <c r="AZ15" s="2"/>
    </row>
    <row r="16" spans="1:52" ht="12.75">
      <c r="A16" s="28">
        <v>176</v>
      </c>
      <c r="B16" s="3">
        <v>206</v>
      </c>
      <c r="C16" s="4">
        <v>17.4</v>
      </c>
      <c r="D16" s="4" t="s">
        <v>15</v>
      </c>
      <c r="E16" s="2">
        <v>8.5</v>
      </c>
      <c r="F16" s="46">
        <v>17.5</v>
      </c>
      <c r="G16" s="3"/>
      <c r="H16" s="2"/>
      <c r="I16" s="3">
        <v>17.5</v>
      </c>
      <c r="J16" s="8">
        <v>24</v>
      </c>
      <c r="K16" s="11">
        <v>2.5</v>
      </c>
      <c r="L16" s="11">
        <v>11</v>
      </c>
      <c r="M16" s="42"/>
      <c r="N16" s="28">
        <v>188</v>
      </c>
      <c r="O16" s="3">
        <v>67</v>
      </c>
      <c r="P16" s="4">
        <v>7.8</v>
      </c>
      <c r="Q16" s="4" t="s">
        <v>15</v>
      </c>
      <c r="R16" s="2">
        <v>0.6</v>
      </c>
      <c r="S16" s="46">
        <v>5.3</v>
      </c>
      <c r="T16" s="3"/>
      <c r="U16" s="2"/>
      <c r="V16" s="3">
        <v>5.3</v>
      </c>
      <c r="W16" s="8">
        <v>18</v>
      </c>
      <c r="X16" s="11">
        <v>0.55</v>
      </c>
      <c r="Y16" s="11">
        <v>11</v>
      </c>
      <c r="Z16" s="42"/>
      <c r="AA16" s="48">
        <v>330</v>
      </c>
      <c r="AB16" s="3">
        <v>166</v>
      </c>
      <c r="AC16" s="4">
        <v>19.7</v>
      </c>
      <c r="AD16" s="4" t="s">
        <v>15</v>
      </c>
      <c r="AE16" s="2">
        <v>9.6</v>
      </c>
      <c r="AF16" s="46">
        <v>17.6</v>
      </c>
      <c r="AG16" s="3"/>
      <c r="AH16" s="2"/>
      <c r="AI16" s="3">
        <v>17.6</v>
      </c>
      <c r="AJ16" s="8">
        <v>14</v>
      </c>
      <c r="AK16" s="11">
        <v>2.1</v>
      </c>
      <c r="AL16" s="11">
        <v>11</v>
      </c>
      <c r="AM16" s="42"/>
      <c r="AN16" s="28">
        <v>116</v>
      </c>
      <c r="AO16" s="3">
        <v>51</v>
      </c>
      <c r="AP16" s="4">
        <v>10</v>
      </c>
      <c r="AQ16" s="4" t="s">
        <v>15</v>
      </c>
      <c r="AR16" s="2">
        <v>4.5</v>
      </c>
      <c r="AS16" s="46">
        <v>7.6</v>
      </c>
      <c r="AT16" s="3"/>
      <c r="AU16" s="2"/>
      <c r="AV16" s="3">
        <v>7.6</v>
      </c>
      <c r="AW16" s="8">
        <v>13</v>
      </c>
      <c r="AX16" s="11">
        <v>1.85</v>
      </c>
      <c r="AY16" s="11">
        <v>11</v>
      </c>
      <c r="AZ16" s="2"/>
    </row>
    <row r="17" spans="1:52" ht="12.75">
      <c r="A17" s="28">
        <v>182</v>
      </c>
      <c r="B17" s="3">
        <v>226</v>
      </c>
      <c r="C17" s="4">
        <v>16.8</v>
      </c>
      <c r="D17" s="4" t="s">
        <v>15</v>
      </c>
      <c r="E17" s="2">
        <v>9.9</v>
      </c>
      <c r="F17" s="46">
        <v>18</v>
      </c>
      <c r="G17" s="3"/>
      <c r="H17" s="2"/>
      <c r="I17" s="3">
        <v>18</v>
      </c>
      <c r="J17" s="8">
        <v>14</v>
      </c>
      <c r="K17" s="11">
        <v>2.25</v>
      </c>
      <c r="L17" s="11">
        <v>11</v>
      </c>
      <c r="M17" s="42"/>
      <c r="N17" s="28">
        <v>192</v>
      </c>
      <c r="O17" s="3">
        <v>111</v>
      </c>
      <c r="P17" s="4">
        <v>11.6</v>
      </c>
      <c r="Q17" s="4" t="s">
        <v>15</v>
      </c>
      <c r="R17" s="2">
        <v>2.9</v>
      </c>
      <c r="S17" s="46">
        <v>11.2</v>
      </c>
      <c r="T17" s="3"/>
      <c r="U17" s="2"/>
      <c r="V17" s="3">
        <v>11.2</v>
      </c>
      <c r="W17" s="8">
        <v>3</v>
      </c>
      <c r="X17" s="11">
        <v>0.1999999999999993</v>
      </c>
      <c r="Y17" s="11">
        <v>11</v>
      </c>
      <c r="Z17" s="42"/>
      <c r="AA17" s="48">
        <v>65</v>
      </c>
      <c r="AB17" s="3">
        <v>37</v>
      </c>
      <c r="AC17" s="4">
        <v>8.2</v>
      </c>
      <c r="AD17" s="4" t="s">
        <v>15</v>
      </c>
      <c r="AE17" s="2">
        <v>3.1</v>
      </c>
      <c r="AF17" s="46">
        <v>6.9</v>
      </c>
      <c r="AG17" s="3"/>
      <c r="AH17" s="2"/>
      <c r="AI17" s="3">
        <v>6.9</v>
      </c>
      <c r="AJ17" s="8">
        <v>8</v>
      </c>
      <c r="AK17" s="11">
        <v>0.7</v>
      </c>
      <c r="AL17" s="11">
        <v>11</v>
      </c>
      <c r="AM17" s="42"/>
      <c r="AN17" s="28">
        <v>22</v>
      </c>
      <c r="AO17" s="3">
        <v>97</v>
      </c>
      <c r="AP17" s="4">
        <v>11.5</v>
      </c>
      <c r="AQ17" s="4" t="s">
        <v>15</v>
      </c>
      <c r="AR17" s="2">
        <v>3.9</v>
      </c>
      <c r="AS17" s="46">
        <v>9.9</v>
      </c>
      <c r="AT17" s="3"/>
      <c r="AU17" s="2"/>
      <c r="AV17" s="3">
        <v>9.9</v>
      </c>
      <c r="AW17" s="8">
        <v>6</v>
      </c>
      <c r="AX17" s="11">
        <v>1.9</v>
      </c>
      <c r="AY17" s="11">
        <v>11</v>
      </c>
      <c r="AZ17" s="2"/>
    </row>
    <row r="18" spans="1:52" ht="12.75">
      <c r="A18" s="28">
        <v>200</v>
      </c>
      <c r="B18" s="3">
        <v>228</v>
      </c>
      <c r="C18" s="4">
        <v>17.6</v>
      </c>
      <c r="D18" s="4" t="s">
        <v>15</v>
      </c>
      <c r="E18" s="2">
        <v>8.3</v>
      </c>
      <c r="F18" s="46">
        <v>17.1</v>
      </c>
      <c r="G18" s="3"/>
      <c r="H18" s="2"/>
      <c r="I18" s="3">
        <v>17.1</v>
      </c>
      <c r="J18" s="8">
        <v>24</v>
      </c>
      <c r="K18" s="11"/>
      <c r="L18" s="11">
        <v>11</v>
      </c>
      <c r="M18" s="42"/>
      <c r="N18" s="28">
        <v>191</v>
      </c>
      <c r="O18" s="3">
        <v>154</v>
      </c>
      <c r="P18" s="4">
        <v>16.7</v>
      </c>
      <c r="Q18" s="4" t="s">
        <v>15</v>
      </c>
      <c r="R18" s="2">
        <v>4</v>
      </c>
      <c r="S18" s="46">
        <v>16.7</v>
      </c>
      <c r="T18" s="3"/>
      <c r="U18" s="2"/>
      <c r="V18" s="3">
        <v>16.7</v>
      </c>
      <c r="W18" s="8">
        <v>5</v>
      </c>
      <c r="X18" s="11">
        <v>1.5</v>
      </c>
      <c r="Y18" s="11">
        <v>11</v>
      </c>
      <c r="Z18" s="42"/>
      <c r="AA18" s="48">
        <v>61</v>
      </c>
      <c r="AB18" s="3">
        <v>70</v>
      </c>
      <c r="AC18" s="4">
        <v>10.5</v>
      </c>
      <c r="AD18" s="4" t="s">
        <v>15</v>
      </c>
      <c r="AE18" s="2">
        <v>6.3</v>
      </c>
      <c r="AF18" s="46">
        <v>10.2</v>
      </c>
      <c r="AG18" s="3"/>
      <c r="AH18" s="2"/>
      <c r="AI18" s="3">
        <v>10.2</v>
      </c>
      <c r="AJ18" s="8">
        <v>9</v>
      </c>
      <c r="AK18" s="11">
        <v>1.4</v>
      </c>
      <c r="AL18" s="11">
        <v>11</v>
      </c>
      <c r="AM18" s="42"/>
      <c r="AN18" s="28"/>
      <c r="AO18" s="3"/>
      <c r="AP18" s="4"/>
      <c r="AQ18" s="4"/>
      <c r="AR18" s="2"/>
      <c r="AS18" s="46"/>
      <c r="AT18" s="3"/>
      <c r="AU18" s="2"/>
      <c r="AV18" s="3"/>
      <c r="AW18" s="8"/>
      <c r="AX18" s="11"/>
      <c r="AY18" s="11"/>
      <c r="AZ18" s="2"/>
    </row>
    <row r="19" spans="1:52" ht="12.75">
      <c r="A19" s="28">
        <v>181</v>
      </c>
      <c r="B19" s="3">
        <v>149</v>
      </c>
      <c r="C19" s="4">
        <v>16.5</v>
      </c>
      <c r="D19" s="4" t="s">
        <v>15</v>
      </c>
      <c r="E19" s="2">
        <v>9.3</v>
      </c>
      <c r="F19" s="46">
        <v>14.7</v>
      </c>
      <c r="G19" s="3"/>
      <c r="H19" s="2"/>
      <c r="I19" s="3">
        <v>14.7</v>
      </c>
      <c r="J19" s="8">
        <v>19</v>
      </c>
      <c r="K19" s="11">
        <v>1.7</v>
      </c>
      <c r="L19" s="11">
        <v>11</v>
      </c>
      <c r="M19" s="42"/>
      <c r="N19" s="28">
        <v>193</v>
      </c>
      <c r="O19" s="3">
        <v>176</v>
      </c>
      <c r="P19" s="4">
        <v>18.5</v>
      </c>
      <c r="Q19" s="4" t="s">
        <v>15</v>
      </c>
      <c r="R19" s="2">
        <v>3.1</v>
      </c>
      <c r="S19" s="46">
        <v>17.2</v>
      </c>
      <c r="T19" s="3"/>
      <c r="U19" s="2"/>
      <c r="V19" s="3">
        <v>17.2</v>
      </c>
      <c r="W19" s="8">
        <v>22</v>
      </c>
      <c r="X19" s="11">
        <v>2.3</v>
      </c>
      <c r="Y19" s="11">
        <v>11</v>
      </c>
      <c r="Z19" s="42"/>
      <c r="AA19" s="48">
        <v>166</v>
      </c>
      <c r="AB19" s="3">
        <v>123</v>
      </c>
      <c r="AC19" s="4">
        <v>13.5</v>
      </c>
      <c r="AD19" s="4" t="s">
        <v>15</v>
      </c>
      <c r="AE19" s="2">
        <v>4.9</v>
      </c>
      <c r="AF19" s="46">
        <v>14.4</v>
      </c>
      <c r="AG19" s="3"/>
      <c r="AH19" s="2"/>
      <c r="AI19" s="3">
        <v>14.4</v>
      </c>
      <c r="AJ19" s="8">
        <v>92</v>
      </c>
      <c r="AK19" s="11">
        <v>8.4</v>
      </c>
      <c r="AL19" s="11">
        <v>11</v>
      </c>
      <c r="AM19" s="42"/>
      <c r="AN19" s="28"/>
      <c r="AO19" s="3"/>
      <c r="AP19" s="4"/>
      <c r="AQ19" s="4"/>
      <c r="AR19" s="2"/>
      <c r="AS19" s="46"/>
      <c r="AT19" s="3"/>
      <c r="AU19" s="2"/>
      <c r="AV19" s="3"/>
      <c r="AW19" s="8"/>
      <c r="AX19" s="11"/>
      <c r="AY19" s="11"/>
      <c r="AZ19" s="2"/>
    </row>
    <row r="20" spans="1:52" ht="12.75">
      <c r="A20" s="28">
        <v>184</v>
      </c>
      <c r="B20" s="3">
        <v>233</v>
      </c>
      <c r="C20" s="4">
        <v>19.9</v>
      </c>
      <c r="D20" s="4" t="s">
        <v>15</v>
      </c>
      <c r="E20" s="2">
        <v>9.8</v>
      </c>
      <c r="F20" s="46">
        <v>17.2</v>
      </c>
      <c r="G20" s="3"/>
      <c r="H20" s="2"/>
      <c r="I20" s="3">
        <v>17.2</v>
      </c>
      <c r="J20" s="8">
        <v>11</v>
      </c>
      <c r="K20" s="11">
        <v>2.95</v>
      </c>
      <c r="L20" s="11">
        <v>11</v>
      </c>
      <c r="M20" s="42"/>
      <c r="N20" s="28">
        <v>190</v>
      </c>
      <c r="O20" s="3">
        <v>184</v>
      </c>
      <c r="P20" s="4">
        <v>16.8</v>
      </c>
      <c r="Q20" s="4" t="s">
        <v>15</v>
      </c>
      <c r="R20" s="2">
        <v>3.3</v>
      </c>
      <c r="S20" s="46">
        <v>16.7</v>
      </c>
      <c r="T20" s="3"/>
      <c r="U20" s="2"/>
      <c r="V20" s="3">
        <v>16.7</v>
      </c>
      <c r="W20" s="8">
        <v>14</v>
      </c>
      <c r="X20" s="11">
        <v>1.7</v>
      </c>
      <c r="Y20" s="11">
        <v>11</v>
      </c>
      <c r="Z20" s="42"/>
      <c r="AA20" s="48">
        <v>137</v>
      </c>
      <c r="AB20" s="3">
        <v>55</v>
      </c>
      <c r="AC20" s="4">
        <v>8.2</v>
      </c>
      <c r="AD20" s="4" t="s">
        <v>15</v>
      </c>
      <c r="AE20" s="2">
        <v>2.9</v>
      </c>
      <c r="AF20" s="46">
        <v>7.5</v>
      </c>
      <c r="AG20" s="3"/>
      <c r="AH20" s="2"/>
      <c r="AI20" s="3">
        <v>7.5</v>
      </c>
      <c r="AJ20" s="8">
        <v>10</v>
      </c>
      <c r="AK20" s="11">
        <v>1.9</v>
      </c>
      <c r="AL20" s="11">
        <v>11</v>
      </c>
      <c r="AM20" s="42"/>
      <c r="AN20" s="28"/>
      <c r="AO20" s="3"/>
      <c r="AP20" s="4"/>
      <c r="AQ20" s="4"/>
      <c r="AR20" s="2"/>
      <c r="AS20" s="46"/>
      <c r="AT20" s="3"/>
      <c r="AU20" s="2"/>
      <c r="AV20" s="3"/>
      <c r="AW20" s="8"/>
      <c r="AX20" s="11"/>
      <c r="AY20" s="11"/>
      <c r="AZ20" s="2"/>
    </row>
    <row r="21" spans="1:52" ht="12.75">
      <c r="A21" s="28">
        <v>327</v>
      </c>
      <c r="B21" s="3">
        <v>194</v>
      </c>
      <c r="C21" s="4">
        <v>17.9</v>
      </c>
      <c r="D21" s="4" t="s">
        <v>15</v>
      </c>
      <c r="E21" s="2">
        <v>9.5</v>
      </c>
      <c r="F21" s="46">
        <v>17.8</v>
      </c>
      <c r="G21" s="3"/>
      <c r="H21" s="2"/>
      <c r="I21" s="3">
        <v>17.8</v>
      </c>
      <c r="J21" s="8">
        <v>19</v>
      </c>
      <c r="K21" s="11">
        <v>2.3</v>
      </c>
      <c r="L21" s="11">
        <v>11</v>
      </c>
      <c r="M21" s="42"/>
      <c r="N21" s="28">
        <v>326</v>
      </c>
      <c r="O21" s="3">
        <v>216</v>
      </c>
      <c r="P21" s="4">
        <v>18.9</v>
      </c>
      <c r="Q21" s="4" t="s">
        <v>15</v>
      </c>
      <c r="R21" s="2">
        <v>4.9</v>
      </c>
      <c r="S21" s="46">
        <v>21</v>
      </c>
      <c r="T21" s="3"/>
      <c r="U21" s="2"/>
      <c r="V21" s="3">
        <v>21</v>
      </c>
      <c r="W21" s="8">
        <v>12</v>
      </c>
      <c r="X21" s="11">
        <v>2.25</v>
      </c>
      <c r="Y21" s="11">
        <v>11</v>
      </c>
      <c r="Z21" s="42"/>
      <c r="AA21" s="48">
        <v>138</v>
      </c>
      <c r="AB21" s="3">
        <v>42</v>
      </c>
      <c r="AC21" s="4">
        <v>7.8</v>
      </c>
      <c r="AD21" s="4" t="s">
        <v>15</v>
      </c>
      <c r="AE21" s="2">
        <v>2.3</v>
      </c>
      <c r="AF21" s="46">
        <v>6.8</v>
      </c>
      <c r="AG21" s="3"/>
      <c r="AH21" s="2"/>
      <c r="AI21" s="3">
        <v>6.8</v>
      </c>
      <c r="AJ21" s="8">
        <v>14</v>
      </c>
      <c r="AK21" s="11">
        <v>1.05</v>
      </c>
      <c r="AL21" s="11">
        <v>11</v>
      </c>
      <c r="AM21" s="42"/>
      <c r="AN21" s="28"/>
      <c r="AO21" s="3"/>
      <c r="AP21" s="4"/>
      <c r="AQ21" s="4"/>
      <c r="AR21" s="2"/>
      <c r="AS21" s="46"/>
      <c r="AT21" s="3"/>
      <c r="AU21" s="2"/>
      <c r="AV21" s="3"/>
      <c r="AW21" s="8"/>
      <c r="AX21" s="11"/>
      <c r="AY21" s="11"/>
      <c r="AZ21" s="2"/>
    </row>
    <row r="22" spans="1:52" ht="12.75">
      <c r="A22" s="28">
        <v>9</v>
      </c>
      <c r="B22" s="3">
        <v>221</v>
      </c>
      <c r="C22" s="4">
        <v>17.6</v>
      </c>
      <c r="D22" s="4" t="s">
        <v>15</v>
      </c>
      <c r="E22" s="2">
        <v>9.2</v>
      </c>
      <c r="F22" s="46">
        <v>16.1</v>
      </c>
      <c r="G22" s="3"/>
      <c r="H22" s="2"/>
      <c r="I22" s="3">
        <v>16.1</v>
      </c>
      <c r="J22" s="8">
        <v>10</v>
      </c>
      <c r="K22" s="11">
        <v>1.7</v>
      </c>
      <c r="L22" s="11">
        <v>11</v>
      </c>
      <c r="M22" s="42"/>
      <c r="N22" s="28">
        <v>328</v>
      </c>
      <c r="O22" s="3">
        <v>47</v>
      </c>
      <c r="P22" s="4">
        <v>15.4</v>
      </c>
      <c r="Q22" s="4" t="s">
        <v>15</v>
      </c>
      <c r="R22" s="2">
        <v>1.1</v>
      </c>
      <c r="S22" s="46">
        <v>4.2</v>
      </c>
      <c r="T22" s="3"/>
      <c r="U22" s="2"/>
      <c r="V22" s="3">
        <v>4.2</v>
      </c>
      <c r="W22" s="8">
        <v>9</v>
      </c>
      <c r="X22" s="11">
        <v>0.95</v>
      </c>
      <c r="Y22" s="11">
        <v>11</v>
      </c>
      <c r="Z22" s="42"/>
      <c r="AA22" s="48">
        <v>158</v>
      </c>
      <c r="AB22" s="3">
        <v>40</v>
      </c>
      <c r="AC22" s="4">
        <v>8</v>
      </c>
      <c r="AD22" s="4" t="s">
        <v>15</v>
      </c>
      <c r="AE22" s="2">
        <v>3.9</v>
      </c>
      <c r="AF22" s="46">
        <v>6.3</v>
      </c>
      <c r="AG22" s="3"/>
      <c r="AH22" s="2"/>
      <c r="AI22" s="3">
        <v>6.3</v>
      </c>
      <c r="AJ22" s="8">
        <v>5</v>
      </c>
      <c r="AK22" s="11">
        <v>1.05</v>
      </c>
      <c r="AL22" s="11">
        <v>11</v>
      </c>
      <c r="AM22" s="42"/>
      <c r="AN22" s="28"/>
      <c r="AO22" s="3"/>
      <c r="AP22" s="4"/>
      <c r="AQ22" s="4"/>
      <c r="AR22" s="2"/>
      <c r="AS22" s="46"/>
      <c r="AT22" s="3"/>
      <c r="AU22" s="2"/>
      <c r="AV22" s="3"/>
      <c r="AW22" s="8"/>
      <c r="AX22" s="11"/>
      <c r="AY22" s="11"/>
      <c r="AZ22" s="2"/>
    </row>
    <row r="23" spans="1:52" ht="12.75">
      <c r="A23" s="28">
        <v>8</v>
      </c>
      <c r="B23" s="3">
        <v>185</v>
      </c>
      <c r="C23" s="4">
        <v>16.4</v>
      </c>
      <c r="D23" s="4" t="s">
        <v>15</v>
      </c>
      <c r="E23" s="2">
        <v>9.5</v>
      </c>
      <c r="F23" s="46">
        <v>14.3</v>
      </c>
      <c r="G23" s="3"/>
      <c r="H23" s="2"/>
      <c r="I23" s="3">
        <v>14.3</v>
      </c>
      <c r="J23" s="8">
        <v>12</v>
      </c>
      <c r="K23" s="11">
        <v>1.8</v>
      </c>
      <c r="L23" s="11">
        <v>11</v>
      </c>
      <c r="M23" s="42"/>
      <c r="N23" s="28">
        <v>331</v>
      </c>
      <c r="O23" s="3">
        <v>135</v>
      </c>
      <c r="P23" s="4">
        <v>13.6</v>
      </c>
      <c r="Q23" s="4" t="s">
        <v>15</v>
      </c>
      <c r="R23" s="2">
        <v>1.3</v>
      </c>
      <c r="S23" s="46">
        <v>12.2</v>
      </c>
      <c r="T23" s="3"/>
      <c r="U23" s="2"/>
      <c r="V23" s="3">
        <v>12.2</v>
      </c>
      <c r="W23" s="8">
        <v>18</v>
      </c>
      <c r="X23" s="11">
        <v>1.2</v>
      </c>
      <c r="Y23" s="11">
        <v>11</v>
      </c>
      <c r="Z23" s="42"/>
      <c r="AA23" s="48">
        <v>210</v>
      </c>
      <c r="AB23" s="3">
        <v>37</v>
      </c>
      <c r="AC23" s="4">
        <v>9.2</v>
      </c>
      <c r="AD23" s="4" t="s">
        <v>15</v>
      </c>
      <c r="AE23" s="2">
        <v>4</v>
      </c>
      <c r="AF23" s="46">
        <v>7.2</v>
      </c>
      <c r="AG23" s="3"/>
      <c r="AH23" s="2"/>
      <c r="AI23" s="3">
        <v>7.2</v>
      </c>
      <c r="AJ23" s="8">
        <v>9</v>
      </c>
      <c r="AK23" s="11">
        <v>1.45</v>
      </c>
      <c r="AL23" s="11">
        <v>11</v>
      </c>
      <c r="AM23" s="42"/>
      <c r="AN23" s="28"/>
      <c r="AO23" s="3"/>
      <c r="AP23" s="4"/>
      <c r="AQ23" s="4"/>
      <c r="AR23" s="2"/>
      <c r="AS23" s="46"/>
      <c r="AT23" s="3"/>
      <c r="AU23" s="2"/>
      <c r="AV23" s="3"/>
      <c r="AW23" s="8"/>
      <c r="AX23" s="11"/>
      <c r="AY23" s="11"/>
      <c r="AZ23" s="2"/>
    </row>
    <row r="24" spans="1:52" ht="12.75">
      <c r="A24" s="28">
        <v>11</v>
      </c>
      <c r="B24" s="3">
        <v>188</v>
      </c>
      <c r="C24" s="4">
        <v>17.7</v>
      </c>
      <c r="D24" s="4" t="s">
        <v>15</v>
      </c>
      <c r="E24" s="2">
        <v>7.6</v>
      </c>
      <c r="F24" s="46">
        <v>16.4</v>
      </c>
      <c r="G24" s="3"/>
      <c r="H24" s="2"/>
      <c r="I24" s="3">
        <v>16.4</v>
      </c>
      <c r="J24" s="8">
        <v>11</v>
      </c>
      <c r="K24" s="11">
        <v>4.2</v>
      </c>
      <c r="L24" s="11">
        <v>11</v>
      </c>
      <c r="M24" s="42"/>
      <c r="N24" s="28">
        <v>332</v>
      </c>
      <c r="O24" s="3">
        <v>188</v>
      </c>
      <c r="P24" s="4">
        <v>16.3</v>
      </c>
      <c r="Q24" s="4" t="s">
        <v>15</v>
      </c>
      <c r="R24" s="2">
        <v>1.5</v>
      </c>
      <c r="S24" s="46">
        <v>17.7</v>
      </c>
      <c r="T24" s="3"/>
      <c r="U24" s="2"/>
      <c r="V24" s="3">
        <v>17.7</v>
      </c>
      <c r="W24" s="8">
        <v>19</v>
      </c>
      <c r="X24" s="11">
        <v>1.95</v>
      </c>
      <c r="Y24" s="11">
        <v>11</v>
      </c>
      <c r="Z24" s="42"/>
      <c r="AA24" s="48">
        <v>143</v>
      </c>
      <c r="AB24" s="3">
        <v>37</v>
      </c>
      <c r="AC24" s="4">
        <v>7.2</v>
      </c>
      <c r="AD24" s="4" t="s">
        <v>15</v>
      </c>
      <c r="AE24" s="2">
        <v>3</v>
      </c>
      <c r="AF24" s="46">
        <v>6</v>
      </c>
      <c r="AG24" s="3"/>
      <c r="AH24" s="2"/>
      <c r="AI24" s="3">
        <v>6</v>
      </c>
      <c r="AJ24" s="8">
        <v>7</v>
      </c>
      <c r="AK24" s="11">
        <v>1.7</v>
      </c>
      <c r="AL24" s="11">
        <v>11</v>
      </c>
      <c r="AM24" s="42"/>
      <c r="AN24" s="28"/>
      <c r="AO24" s="3"/>
      <c r="AP24" s="4"/>
      <c r="AQ24" s="4"/>
      <c r="AR24" s="2"/>
      <c r="AS24" s="46"/>
      <c r="AT24" s="3"/>
      <c r="AU24" s="2"/>
      <c r="AV24" s="3"/>
      <c r="AW24" s="8"/>
      <c r="AX24" s="11"/>
      <c r="AY24" s="11"/>
      <c r="AZ24" s="2"/>
    </row>
    <row r="25" spans="1:52" ht="12.75">
      <c r="A25" s="28">
        <v>82</v>
      </c>
      <c r="B25" s="3">
        <v>228</v>
      </c>
      <c r="C25" s="4">
        <v>18.8</v>
      </c>
      <c r="D25" s="4" t="s">
        <v>15</v>
      </c>
      <c r="E25" s="2">
        <v>7.7</v>
      </c>
      <c r="F25" s="46">
        <v>18.1</v>
      </c>
      <c r="G25" s="3"/>
      <c r="H25" s="2"/>
      <c r="I25" s="3">
        <v>18.1</v>
      </c>
      <c r="J25" s="8">
        <v>29</v>
      </c>
      <c r="K25" s="11">
        <v>2.85</v>
      </c>
      <c r="L25" s="11">
        <v>11</v>
      </c>
      <c r="M25" s="42"/>
      <c r="N25" s="28">
        <v>10</v>
      </c>
      <c r="O25" s="3">
        <v>58</v>
      </c>
      <c r="P25" s="4">
        <v>5.5</v>
      </c>
      <c r="Q25" s="4" t="s">
        <v>15</v>
      </c>
      <c r="R25" s="2">
        <v>0.5</v>
      </c>
      <c r="S25" s="46">
        <v>4.1</v>
      </c>
      <c r="T25" s="3"/>
      <c r="U25" s="2"/>
      <c r="V25" s="3">
        <v>4.1</v>
      </c>
      <c r="W25" s="8">
        <v>25</v>
      </c>
      <c r="X25" s="11">
        <v>1.35</v>
      </c>
      <c r="Y25" s="11">
        <v>11</v>
      </c>
      <c r="Z25" s="42"/>
      <c r="AA25" s="48">
        <v>262</v>
      </c>
      <c r="AB25" s="3">
        <v>32</v>
      </c>
      <c r="AC25" s="4">
        <v>5.5</v>
      </c>
      <c r="AD25" s="4" t="s">
        <v>15</v>
      </c>
      <c r="AE25" s="2">
        <v>2.6</v>
      </c>
      <c r="AF25" s="46">
        <v>4.3</v>
      </c>
      <c r="AG25" s="3"/>
      <c r="AH25" s="2"/>
      <c r="AI25" s="20">
        <v>4.3</v>
      </c>
      <c r="AJ25" s="8">
        <v>6</v>
      </c>
      <c r="AK25" s="11">
        <v>0.04999999999999982</v>
      </c>
      <c r="AL25" s="11">
        <v>11</v>
      </c>
      <c r="AM25" s="42"/>
      <c r="AN25" s="28"/>
      <c r="AO25" s="3"/>
      <c r="AP25" s="4"/>
      <c r="AQ25" s="4"/>
      <c r="AR25" s="2"/>
      <c r="AS25" s="46"/>
      <c r="AT25" s="3"/>
      <c r="AU25" s="2"/>
      <c r="AV25" s="3"/>
      <c r="AW25" s="8"/>
      <c r="AX25" s="11"/>
      <c r="AY25" s="11"/>
      <c r="AZ25" s="2"/>
    </row>
    <row r="26" spans="1:52" ht="12.75">
      <c r="A26" s="28">
        <v>16</v>
      </c>
      <c r="B26" s="3">
        <v>217</v>
      </c>
      <c r="C26" s="4">
        <v>17.1</v>
      </c>
      <c r="D26" s="4" t="s">
        <v>15</v>
      </c>
      <c r="E26" s="2">
        <v>6.4</v>
      </c>
      <c r="F26" s="46">
        <v>17.2</v>
      </c>
      <c r="G26" s="3"/>
      <c r="H26" s="2"/>
      <c r="I26" s="3">
        <v>17.2</v>
      </c>
      <c r="J26" s="8">
        <v>5</v>
      </c>
      <c r="K26" s="11">
        <v>2.7</v>
      </c>
      <c r="L26" s="11">
        <v>11</v>
      </c>
      <c r="M26" s="42"/>
      <c r="N26" s="28">
        <v>81</v>
      </c>
      <c r="O26" s="3">
        <v>47</v>
      </c>
      <c r="P26" s="4">
        <v>5.8</v>
      </c>
      <c r="Q26" s="4" t="s">
        <v>15</v>
      </c>
      <c r="R26" s="2">
        <v>0.5</v>
      </c>
      <c r="S26" s="46">
        <v>4.3</v>
      </c>
      <c r="T26" s="3"/>
      <c r="U26" s="2"/>
      <c r="V26" s="3">
        <v>4.3</v>
      </c>
      <c r="W26" s="8">
        <v>15</v>
      </c>
      <c r="X26" s="11">
        <v>0.5</v>
      </c>
      <c r="Y26" s="11">
        <v>11</v>
      </c>
      <c r="Z26" s="42"/>
      <c r="AA26" s="48">
        <v>275</v>
      </c>
      <c r="AB26" s="3">
        <v>49</v>
      </c>
      <c r="AC26" s="4">
        <v>6.9</v>
      </c>
      <c r="AD26" s="4" t="s">
        <v>15</v>
      </c>
      <c r="AE26" s="2">
        <v>3.8</v>
      </c>
      <c r="AF26" s="46">
        <v>7.5</v>
      </c>
      <c r="AG26" s="3"/>
      <c r="AH26" s="2"/>
      <c r="AI26" s="3">
        <v>7.5</v>
      </c>
      <c r="AJ26" s="8">
        <v>9</v>
      </c>
      <c r="AK26" s="11">
        <v>1.5</v>
      </c>
      <c r="AL26" s="11">
        <v>11</v>
      </c>
      <c r="AM26" s="42"/>
      <c r="AN26" s="28"/>
      <c r="AO26" s="3"/>
      <c r="AP26" s="4"/>
      <c r="AQ26" s="4"/>
      <c r="AR26" s="2"/>
      <c r="AS26" s="46"/>
      <c r="AT26" s="3"/>
      <c r="AU26" s="2"/>
      <c r="AV26" s="3"/>
      <c r="AW26" s="8"/>
      <c r="AX26" s="11"/>
      <c r="AY26" s="11"/>
      <c r="AZ26" s="2"/>
    </row>
    <row r="27" spans="1:39" ht="12.75">
      <c r="A27" s="28">
        <v>12</v>
      </c>
      <c r="B27" s="3">
        <v>170</v>
      </c>
      <c r="C27" s="4">
        <v>16.5</v>
      </c>
      <c r="D27" s="4" t="s">
        <v>15</v>
      </c>
      <c r="E27" s="2">
        <v>6.4</v>
      </c>
      <c r="F27" s="46">
        <v>14.8</v>
      </c>
      <c r="G27" s="3"/>
      <c r="H27" s="2"/>
      <c r="I27" s="3">
        <v>14.8</v>
      </c>
      <c r="J27" s="8">
        <v>19</v>
      </c>
      <c r="K27" s="11">
        <v>1.5</v>
      </c>
      <c r="L27" s="11">
        <v>11</v>
      </c>
      <c r="M27" s="42"/>
      <c r="N27" s="28">
        <v>14</v>
      </c>
      <c r="O27" s="3">
        <v>62</v>
      </c>
      <c r="P27" s="4">
        <v>5.6</v>
      </c>
      <c r="Q27" s="4" t="s">
        <v>15</v>
      </c>
      <c r="R27" s="2">
        <v>0.7</v>
      </c>
      <c r="S27" s="46">
        <v>5</v>
      </c>
      <c r="T27" s="3"/>
      <c r="U27" s="2"/>
      <c r="V27" s="3">
        <v>5</v>
      </c>
      <c r="W27" s="8">
        <v>18</v>
      </c>
      <c r="X27" s="11">
        <v>1.75</v>
      </c>
      <c r="Y27" s="11">
        <v>11</v>
      </c>
      <c r="Z27" s="42"/>
      <c r="AA27" s="48">
        <v>359</v>
      </c>
      <c r="AB27" s="3">
        <v>49</v>
      </c>
      <c r="AC27" s="4">
        <v>8.5</v>
      </c>
      <c r="AD27" s="4" t="s">
        <v>15</v>
      </c>
      <c r="AE27" s="2">
        <v>2.7</v>
      </c>
      <c r="AF27" s="46">
        <v>6.8</v>
      </c>
      <c r="AG27" s="3"/>
      <c r="AH27" s="2"/>
      <c r="AI27" s="3">
        <v>6.8</v>
      </c>
      <c r="AJ27" s="8">
        <v>11</v>
      </c>
      <c r="AK27" s="11">
        <v>1.3</v>
      </c>
      <c r="AL27" s="11">
        <v>11</v>
      </c>
      <c r="AM27" s="42"/>
    </row>
    <row r="28" spans="1:39" ht="12.75">
      <c r="A28" s="28">
        <v>15</v>
      </c>
      <c r="B28" s="3">
        <v>190</v>
      </c>
      <c r="C28" s="4">
        <v>15.3</v>
      </c>
      <c r="D28" s="4" t="s">
        <v>15</v>
      </c>
      <c r="E28" s="2">
        <v>9</v>
      </c>
      <c r="F28" s="46">
        <v>15.8</v>
      </c>
      <c r="G28" s="3"/>
      <c r="H28" s="2"/>
      <c r="I28" s="3">
        <v>15.8</v>
      </c>
      <c r="J28" s="8">
        <v>21</v>
      </c>
      <c r="K28" s="11">
        <v>1.8</v>
      </c>
      <c r="L28" s="11">
        <v>11</v>
      </c>
      <c r="M28" s="42"/>
      <c r="N28" s="28">
        <v>13</v>
      </c>
      <c r="O28" s="3">
        <v>56</v>
      </c>
      <c r="P28" s="4">
        <v>6.9</v>
      </c>
      <c r="Q28" s="4" t="s">
        <v>15</v>
      </c>
      <c r="R28" s="2">
        <v>1</v>
      </c>
      <c r="S28" s="46">
        <v>4.7</v>
      </c>
      <c r="T28" s="3"/>
      <c r="U28" s="2"/>
      <c r="V28" s="3">
        <v>4.7</v>
      </c>
      <c r="W28" s="8">
        <v>15</v>
      </c>
      <c r="X28" s="11">
        <v>1</v>
      </c>
      <c r="Y28" s="11">
        <v>11</v>
      </c>
      <c r="Z28" s="42"/>
      <c r="AA28" s="48">
        <v>33</v>
      </c>
      <c r="AB28" s="3">
        <v>33</v>
      </c>
      <c r="AC28" s="4">
        <v>6.8</v>
      </c>
      <c r="AD28" s="4" t="s">
        <v>15</v>
      </c>
      <c r="AE28" s="2">
        <v>4</v>
      </c>
      <c r="AF28" s="46">
        <v>6.7</v>
      </c>
      <c r="AG28" s="3"/>
      <c r="AH28" s="2"/>
      <c r="AI28" s="3">
        <v>6.7</v>
      </c>
      <c r="AJ28" s="8">
        <v>5</v>
      </c>
      <c r="AK28" s="11">
        <v>0.9</v>
      </c>
      <c r="AL28" s="11">
        <v>11</v>
      </c>
      <c r="AM28" s="42"/>
    </row>
    <row r="29" spans="1:39" ht="12.75">
      <c r="A29" s="28">
        <v>79</v>
      </c>
      <c r="B29" s="3">
        <v>144</v>
      </c>
      <c r="C29" s="4">
        <v>12.7</v>
      </c>
      <c r="D29" s="4" t="s">
        <v>15</v>
      </c>
      <c r="E29" s="2">
        <v>6.7</v>
      </c>
      <c r="F29" s="46">
        <v>14.7</v>
      </c>
      <c r="G29" s="3"/>
      <c r="H29" s="2"/>
      <c r="I29" s="3">
        <v>14.7</v>
      </c>
      <c r="J29" s="8">
        <v>16</v>
      </c>
      <c r="K29" s="11">
        <v>2.8</v>
      </c>
      <c r="L29" s="11">
        <v>11</v>
      </c>
      <c r="M29" s="42"/>
      <c r="N29" s="28">
        <v>70</v>
      </c>
      <c r="O29" s="3">
        <v>105</v>
      </c>
      <c r="P29" s="4">
        <v>11.2</v>
      </c>
      <c r="Q29" s="4" t="s">
        <v>15</v>
      </c>
      <c r="R29" s="2">
        <v>0.8</v>
      </c>
      <c r="S29" s="46">
        <v>8.9</v>
      </c>
      <c r="T29" s="3"/>
      <c r="U29" s="2"/>
      <c r="V29" s="3">
        <v>8.9</v>
      </c>
      <c r="W29" s="8">
        <v>18</v>
      </c>
      <c r="X29" s="11">
        <v>2.15</v>
      </c>
      <c r="Y29" s="11">
        <v>11</v>
      </c>
      <c r="Z29" s="42"/>
      <c r="AA29" s="48">
        <v>31</v>
      </c>
      <c r="AB29" s="3">
        <v>36</v>
      </c>
      <c r="AC29" s="4">
        <v>8.5</v>
      </c>
      <c r="AD29" s="4" t="s">
        <v>15</v>
      </c>
      <c r="AE29" s="2">
        <v>4.1</v>
      </c>
      <c r="AF29" s="46">
        <v>7.3</v>
      </c>
      <c r="AG29" s="3"/>
      <c r="AH29" s="2"/>
      <c r="AI29" s="3">
        <v>7.3</v>
      </c>
      <c r="AJ29" s="8">
        <v>6</v>
      </c>
      <c r="AK29" s="11">
        <v>1.4</v>
      </c>
      <c r="AL29" s="11">
        <v>11</v>
      </c>
      <c r="AM29" s="42"/>
    </row>
    <row r="30" spans="1:39" ht="12.75">
      <c r="A30" s="28">
        <v>69</v>
      </c>
      <c r="B30" s="3">
        <v>267</v>
      </c>
      <c r="C30" s="4">
        <v>16.8</v>
      </c>
      <c r="D30" s="4" t="s">
        <v>15</v>
      </c>
      <c r="E30" s="2">
        <v>8.3</v>
      </c>
      <c r="F30" s="46">
        <v>16.3</v>
      </c>
      <c r="G30" s="3"/>
      <c r="H30" s="2"/>
      <c r="I30" s="3">
        <v>16.3</v>
      </c>
      <c r="J30" s="8">
        <v>29</v>
      </c>
      <c r="K30" s="11">
        <v>3.1</v>
      </c>
      <c r="L30" s="11">
        <v>11</v>
      </c>
      <c r="M30" s="42"/>
      <c r="N30" s="28">
        <v>68</v>
      </c>
      <c r="O30" s="3">
        <v>58</v>
      </c>
      <c r="P30" s="4">
        <v>6.4</v>
      </c>
      <c r="Q30" s="4" t="s">
        <v>15</v>
      </c>
      <c r="R30" s="2">
        <v>1</v>
      </c>
      <c r="S30" s="46">
        <v>4.6</v>
      </c>
      <c r="T30" s="3"/>
      <c r="U30" s="2"/>
      <c r="V30" s="3">
        <v>4.6</v>
      </c>
      <c r="W30" s="8">
        <v>13</v>
      </c>
      <c r="X30" s="11">
        <v>1.35</v>
      </c>
      <c r="Y30" s="11">
        <v>11</v>
      </c>
      <c r="Z30" s="42"/>
      <c r="AA30" s="48">
        <v>35</v>
      </c>
      <c r="AB30" s="3">
        <v>46</v>
      </c>
      <c r="AC30" s="4">
        <v>8.1</v>
      </c>
      <c r="AD30" s="4" t="s">
        <v>15</v>
      </c>
      <c r="AE30" s="2">
        <v>2.5</v>
      </c>
      <c r="AF30" s="46">
        <v>7.2</v>
      </c>
      <c r="AG30" s="3"/>
      <c r="AH30" s="2"/>
      <c r="AI30" s="3">
        <v>7.2</v>
      </c>
      <c r="AJ30" s="8">
        <v>9</v>
      </c>
      <c r="AK30" s="11">
        <v>1.3</v>
      </c>
      <c r="AL30" s="11">
        <v>11</v>
      </c>
      <c r="AM30" s="42"/>
    </row>
    <row r="31" spans="1:39" ht="12.75">
      <c r="A31" s="28">
        <v>67</v>
      </c>
      <c r="B31" s="3">
        <v>178</v>
      </c>
      <c r="C31" s="4">
        <v>16.9</v>
      </c>
      <c r="D31" s="4" t="s">
        <v>15</v>
      </c>
      <c r="E31" s="2">
        <v>8.3</v>
      </c>
      <c r="F31" s="46">
        <v>15.2</v>
      </c>
      <c r="G31" s="3"/>
      <c r="H31" s="2"/>
      <c r="I31" s="3">
        <v>15.2</v>
      </c>
      <c r="J31" s="8">
        <v>18</v>
      </c>
      <c r="K31" s="11">
        <v>1.8</v>
      </c>
      <c r="L31" s="11">
        <v>11</v>
      </c>
      <c r="M31" s="42"/>
      <c r="N31" s="28">
        <v>66</v>
      </c>
      <c r="O31" s="3">
        <v>55</v>
      </c>
      <c r="P31" s="4">
        <v>6.3</v>
      </c>
      <c r="Q31" s="4" t="s">
        <v>15</v>
      </c>
      <c r="R31" s="2">
        <v>0.6</v>
      </c>
      <c r="S31" s="46">
        <v>5.2</v>
      </c>
      <c r="T31" s="3"/>
      <c r="U31" s="2"/>
      <c r="V31" s="3">
        <v>5.2</v>
      </c>
      <c r="W31" s="8">
        <v>22</v>
      </c>
      <c r="X31" s="11">
        <v>1.95</v>
      </c>
      <c r="Y31" s="11">
        <v>11</v>
      </c>
      <c r="Z31" s="42"/>
      <c r="AA31" s="48">
        <v>171</v>
      </c>
      <c r="AB31" s="3">
        <v>38</v>
      </c>
      <c r="AC31" s="4">
        <v>9.8</v>
      </c>
      <c r="AD31" s="4" t="s">
        <v>15</v>
      </c>
      <c r="AE31" s="2">
        <v>2.1</v>
      </c>
      <c r="AF31" s="46">
        <v>5.3</v>
      </c>
      <c r="AG31" s="3"/>
      <c r="AH31" s="2"/>
      <c r="AI31" s="3">
        <v>5.3</v>
      </c>
      <c r="AJ31" s="8">
        <v>5</v>
      </c>
      <c r="AK31" s="11">
        <v>0.6</v>
      </c>
      <c r="AL31" s="11">
        <v>11</v>
      </c>
      <c r="AM31" s="42"/>
    </row>
    <row r="32" spans="1:39" ht="12.75">
      <c r="A32" s="28">
        <v>64</v>
      </c>
      <c r="B32" s="3">
        <v>154</v>
      </c>
      <c r="C32" s="4">
        <v>15.2</v>
      </c>
      <c r="D32" s="4" t="s">
        <v>15</v>
      </c>
      <c r="E32" s="2">
        <v>6.6</v>
      </c>
      <c r="F32" s="46">
        <v>14.8</v>
      </c>
      <c r="G32" s="3"/>
      <c r="H32" s="2"/>
      <c r="I32" s="3">
        <v>14.8</v>
      </c>
      <c r="J32" s="8">
        <v>18</v>
      </c>
      <c r="K32" s="11">
        <v>2.8</v>
      </c>
      <c r="L32" s="11">
        <v>11</v>
      </c>
      <c r="M32" s="42"/>
      <c r="N32" s="28">
        <v>59</v>
      </c>
      <c r="O32" s="3">
        <v>44</v>
      </c>
      <c r="P32" s="4">
        <v>5</v>
      </c>
      <c r="Q32" s="4" t="s">
        <v>15</v>
      </c>
      <c r="R32" s="2">
        <v>0.75</v>
      </c>
      <c r="S32" s="46">
        <v>3.6</v>
      </c>
      <c r="T32" s="3"/>
      <c r="U32" s="2"/>
      <c r="V32" s="3">
        <v>3.6</v>
      </c>
      <c r="W32" s="8">
        <v>12</v>
      </c>
      <c r="X32" s="11">
        <v>1</v>
      </c>
      <c r="Y32" s="11">
        <v>11</v>
      </c>
      <c r="Z32" s="42"/>
      <c r="AA32" s="48">
        <v>172</v>
      </c>
      <c r="AB32" s="3">
        <v>37</v>
      </c>
      <c r="AC32" s="4">
        <v>9</v>
      </c>
      <c r="AD32" s="4" t="s">
        <v>15</v>
      </c>
      <c r="AE32" s="2">
        <v>3.5</v>
      </c>
      <c r="AF32" s="46">
        <v>6.2</v>
      </c>
      <c r="AG32" s="3"/>
      <c r="AH32" s="2"/>
      <c r="AI32" s="3">
        <v>6.2</v>
      </c>
      <c r="AJ32" s="8">
        <v>5</v>
      </c>
      <c r="AK32" s="11">
        <v>0.45</v>
      </c>
      <c r="AL32" s="11">
        <v>11</v>
      </c>
      <c r="AM32" s="42"/>
    </row>
    <row r="33" spans="1:39" ht="12.75">
      <c r="A33" s="28">
        <v>57</v>
      </c>
      <c r="B33" s="3">
        <v>240</v>
      </c>
      <c r="C33" s="4">
        <v>18.3</v>
      </c>
      <c r="D33" s="4" t="s">
        <v>15</v>
      </c>
      <c r="E33" s="2">
        <v>9.3</v>
      </c>
      <c r="F33" s="46">
        <v>18.8</v>
      </c>
      <c r="G33" s="3"/>
      <c r="H33" s="2"/>
      <c r="I33" s="3">
        <v>18.8</v>
      </c>
      <c r="J33" s="8">
        <v>12</v>
      </c>
      <c r="K33" s="11">
        <v>1.8</v>
      </c>
      <c r="L33" s="11">
        <v>11</v>
      </c>
      <c r="M33" s="42"/>
      <c r="N33" s="28">
        <v>174</v>
      </c>
      <c r="O33" s="3">
        <v>205</v>
      </c>
      <c r="P33" s="4">
        <v>15.6</v>
      </c>
      <c r="Q33" s="4" t="s">
        <v>15</v>
      </c>
      <c r="R33" s="2">
        <v>1.6</v>
      </c>
      <c r="S33" s="46">
        <v>15.4</v>
      </c>
      <c r="T33" s="3"/>
      <c r="U33" s="2"/>
      <c r="V33" s="3">
        <v>15.4</v>
      </c>
      <c r="W33" s="8">
        <v>17</v>
      </c>
      <c r="X33" s="11">
        <v>1.65</v>
      </c>
      <c r="Y33" s="11">
        <v>11</v>
      </c>
      <c r="Z33" s="42"/>
      <c r="AA33" s="48">
        <v>173</v>
      </c>
      <c r="AB33" s="3">
        <v>46</v>
      </c>
      <c r="AC33" s="4">
        <v>8.3</v>
      </c>
      <c r="AD33" s="4" t="s">
        <v>15</v>
      </c>
      <c r="AE33" s="2">
        <v>4</v>
      </c>
      <c r="AF33" s="46">
        <v>7.7</v>
      </c>
      <c r="AG33" s="3"/>
      <c r="AH33" s="2"/>
      <c r="AI33" s="3">
        <v>7.7</v>
      </c>
      <c r="AJ33" s="8">
        <v>6</v>
      </c>
      <c r="AK33" s="11">
        <v>1.5</v>
      </c>
      <c r="AL33" s="11">
        <v>11</v>
      </c>
      <c r="AM33" s="42"/>
    </row>
    <row r="34" spans="1:39" ht="12.75">
      <c r="A34" s="28">
        <v>58</v>
      </c>
      <c r="B34" s="3">
        <v>166</v>
      </c>
      <c r="C34" s="4">
        <v>14.6</v>
      </c>
      <c r="D34" s="4" t="s">
        <v>15</v>
      </c>
      <c r="E34" s="2">
        <v>7.6</v>
      </c>
      <c r="F34" s="46">
        <v>15.4</v>
      </c>
      <c r="G34" s="3"/>
      <c r="H34" s="2"/>
      <c r="I34" s="3">
        <v>15.4</v>
      </c>
      <c r="J34" s="8">
        <v>17</v>
      </c>
      <c r="K34" s="11">
        <v>2.4</v>
      </c>
      <c r="L34" s="11">
        <v>11</v>
      </c>
      <c r="M34" s="42"/>
      <c r="N34" s="28">
        <v>204</v>
      </c>
      <c r="O34" s="3">
        <v>66</v>
      </c>
      <c r="P34" s="4">
        <v>8.1</v>
      </c>
      <c r="Q34" s="4" t="s">
        <v>15</v>
      </c>
      <c r="R34" s="2">
        <v>1.2</v>
      </c>
      <c r="S34" s="46">
        <v>5.5</v>
      </c>
      <c r="T34" s="3"/>
      <c r="U34" s="2"/>
      <c r="V34" s="3">
        <v>5.5</v>
      </c>
      <c r="W34" s="8">
        <v>15</v>
      </c>
      <c r="X34" s="11">
        <v>1.75</v>
      </c>
      <c r="Y34" s="11">
        <v>11</v>
      </c>
      <c r="Z34" s="42"/>
      <c r="AA34" s="48">
        <v>46</v>
      </c>
      <c r="AB34" s="3">
        <v>40</v>
      </c>
      <c r="AC34" s="4">
        <v>6.2</v>
      </c>
      <c r="AD34" s="4" t="s">
        <v>15</v>
      </c>
      <c r="AE34" s="2">
        <v>2.6</v>
      </c>
      <c r="AF34" s="46">
        <v>6.3</v>
      </c>
      <c r="AG34" s="3"/>
      <c r="AH34" s="2"/>
      <c r="AI34" s="3">
        <v>6.3</v>
      </c>
      <c r="AJ34" s="8">
        <v>9</v>
      </c>
      <c r="AK34" s="11">
        <v>1.3</v>
      </c>
      <c r="AL34" s="11">
        <v>11</v>
      </c>
      <c r="AM34" s="42"/>
    </row>
    <row r="35" spans="1:39" ht="12.75">
      <c r="A35" s="28">
        <v>165</v>
      </c>
      <c r="B35" s="3">
        <v>200</v>
      </c>
      <c r="C35" s="4">
        <v>17.8</v>
      </c>
      <c r="D35" s="4" t="s">
        <v>15</v>
      </c>
      <c r="E35" s="2">
        <v>7.5</v>
      </c>
      <c r="F35" s="46">
        <v>16.8</v>
      </c>
      <c r="G35" s="3"/>
      <c r="H35" s="2"/>
      <c r="I35" s="3">
        <v>16.8</v>
      </c>
      <c r="J35" s="8">
        <v>18</v>
      </c>
      <c r="K35" s="11">
        <v>3.1</v>
      </c>
      <c r="L35" s="11">
        <v>11</v>
      </c>
      <c r="M35" s="42"/>
      <c r="N35" s="28">
        <v>310</v>
      </c>
      <c r="O35" s="3">
        <v>70</v>
      </c>
      <c r="P35" s="4">
        <v>6.5</v>
      </c>
      <c r="Q35" s="4" t="s">
        <v>15</v>
      </c>
      <c r="R35" s="2">
        <v>1.2</v>
      </c>
      <c r="S35" s="46">
        <v>6</v>
      </c>
      <c r="T35" s="3"/>
      <c r="U35" s="2"/>
      <c r="V35" s="3">
        <v>6</v>
      </c>
      <c r="W35" s="8">
        <v>19</v>
      </c>
      <c r="X35" s="11">
        <v>1.75</v>
      </c>
      <c r="Y35" s="11">
        <v>11</v>
      </c>
      <c r="Z35" s="42"/>
      <c r="AA35" s="48">
        <v>178</v>
      </c>
      <c r="AB35" s="3">
        <v>110</v>
      </c>
      <c r="AC35" s="4">
        <v>15.1</v>
      </c>
      <c r="AD35" s="4" t="s">
        <v>15</v>
      </c>
      <c r="AE35" s="2">
        <v>6.8</v>
      </c>
      <c r="AF35" s="46">
        <v>13.4</v>
      </c>
      <c r="AG35" s="3"/>
      <c r="AH35" s="2"/>
      <c r="AI35" s="3">
        <v>13.4</v>
      </c>
      <c r="AJ35" s="8">
        <v>8</v>
      </c>
      <c r="AK35" s="11">
        <v>0.15</v>
      </c>
      <c r="AL35" s="11">
        <v>11</v>
      </c>
      <c r="AM35" s="42"/>
    </row>
    <row r="36" spans="1:39" ht="12.75">
      <c r="A36" s="28">
        <v>170</v>
      </c>
      <c r="B36" s="3">
        <v>200</v>
      </c>
      <c r="C36" s="4">
        <v>16.7</v>
      </c>
      <c r="D36" s="4" t="s">
        <v>15</v>
      </c>
      <c r="E36" s="2">
        <v>8</v>
      </c>
      <c r="F36" s="46">
        <v>15.7</v>
      </c>
      <c r="G36" s="3"/>
      <c r="H36" s="2"/>
      <c r="I36" s="3">
        <v>15.7</v>
      </c>
      <c r="J36" s="8">
        <v>8</v>
      </c>
      <c r="K36" s="11">
        <v>1.7</v>
      </c>
      <c r="L36" s="11">
        <v>11</v>
      </c>
      <c r="M36" s="42"/>
      <c r="N36" s="28">
        <v>321</v>
      </c>
      <c r="O36" s="3">
        <v>70</v>
      </c>
      <c r="P36" s="4">
        <v>7.6</v>
      </c>
      <c r="Q36" s="4" t="s">
        <v>15</v>
      </c>
      <c r="R36" s="2">
        <v>1.1</v>
      </c>
      <c r="S36" s="46">
        <v>5.8</v>
      </c>
      <c r="T36" s="3"/>
      <c r="U36" s="19"/>
      <c r="V36" s="21">
        <v>5.8</v>
      </c>
      <c r="W36" s="8">
        <v>22</v>
      </c>
      <c r="X36" s="11">
        <v>1.9</v>
      </c>
      <c r="Y36" s="11">
        <v>11</v>
      </c>
      <c r="Z36" s="42"/>
      <c r="AA36" s="48">
        <v>198</v>
      </c>
      <c r="AB36" s="3">
        <v>33</v>
      </c>
      <c r="AC36" s="4">
        <v>7.5</v>
      </c>
      <c r="AD36" s="4" t="s">
        <v>15</v>
      </c>
      <c r="AE36" s="2">
        <v>2.3</v>
      </c>
      <c r="AF36" s="46">
        <v>6.2</v>
      </c>
      <c r="AG36" s="3"/>
      <c r="AH36" s="2"/>
      <c r="AI36" s="3">
        <v>6.2</v>
      </c>
      <c r="AJ36" s="8">
        <v>6</v>
      </c>
      <c r="AK36" s="11">
        <v>1.45</v>
      </c>
      <c r="AL36" s="11">
        <v>11</v>
      </c>
      <c r="AM36" s="42"/>
    </row>
    <row r="37" spans="1:39" ht="12.75">
      <c r="A37" s="28">
        <v>167</v>
      </c>
      <c r="B37" s="3">
        <v>209</v>
      </c>
      <c r="C37" s="4">
        <v>16.7</v>
      </c>
      <c r="D37" s="4" t="s">
        <v>15</v>
      </c>
      <c r="E37" s="2">
        <v>7.6</v>
      </c>
      <c r="F37" s="46">
        <v>16.6</v>
      </c>
      <c r="G37" s="3"/>
      <c r="H37" s="2"/>
      <c r="I37" s="3">
        <v>16.6</v>
      </c>
      <c r="J37" s="8">
        <v>5</v>
      </c>
      <c r="K37" s="11">
        <v>2.6</v>
      </c>
      <c r="L37" s="11">
        <v>11</v>
      </c>
      <c r="M37" s="42"/>
      <c r="N37" s="28">
        <v>85</v>
      </c>
      <c r="O37" s="3">
        <v>53</v>
      </c>
      <c r="P37" s="4">
        <v>8.3</v>
      </c>
      <c r="Q37" s="4" t="s">
        <v>15</v>
      </c>
      <c r="R37" s="2">
        <v>1</v>
      </c>
      <c r="S37" s="46">
        <v>5.8</v>
      </c>
      <c r="T37" s="3"/>
      <c r="U37" s="2"/>
      <c r="V37" s="3">
        <v>5.8</v>
      </c>
      <c r="W37" s="8">
        <v>8</v>
      </c>
      <c r="X37" s="11">
        <v>-3.8</v>
      </c>
      <c r="Y37" s="11">
        <v>11</v>
      </c>
      <c r="Z37" s="42"/>
      <c r="AA37" s="48">
        <v>194</v>
      </c>
      <c r="AB37" s="3">
        <v>33</v>
      </c>
      <c r="AC37" s="4">
        <v>6.1</v>
      </c>
      <c r="AD37" s="4" t="s">
        <v>15</v>
      </c>
      <c r="AE37" s="2">
        <v>2.7</v>
      </c>
      <c r="AF37" s="46">
        <v>5.6</v>
      </c>
      <c r="AG37" s="3"/>
      <c r="AH37" s="2"/>
      <c r="AI37" s="3">
        <v>5.6</v>
      </c>
      <c r="AJ37" s="8">
        <v>0</v>
      </c>
      <c r="AK37" s="11">
        <v>0.35</v>
      </c>
      <c r="AL37" s="11">
        <v>11</v>
      </c>
      <c r="AM37" s="42"/>
    </row>
    <row r="38" spans="1:39" ht="12.75">
      <c r="A38" s="28">
        <v>168</v>
      </c>
      <c r="B38" s="3">
        <v>152</v>
      </c>
      <c r="C38" s="4">
        <v>14.1</v>
      </c>
      <c r="D38" s="4" t="s">
        <v>15</v>
      </c>
      <c r="E38" s="2">
        <v>9.2</v>
      </c>
      <c r="F38" s="46">
        <v>15.3</v>
      </c>
      <c r="G38" s="3"/>
      <c r="H38" s="2"/>
      <c r="I38" s="3">
        <v>15.3</v>
      </c>
      <c r="J38" s="8">
        <v>13</v>
      </c>
      <c r="K38" s="11">
        <v>2.55</v>
      </c>
      <c r="L38" s="11">
        <v>11</v>
      </c>
      <c r="M38" s="42"/>
      <c r="N38" s="28">
        <v>86</v>
      </c>
      <c r="O38" s="3">
        <v>52</v>
      </c>
      <c r="P38" s="4">
        <v>5.7</v>
      </c>
      <c r="Q38" s="4" t="s">
        <v>15</v>
      </c>
      <c r="R38" s="2">
        <v>1.5</v>
      </c>
      <c r="S38" s="46">
        <v>4.3</v>
      </c>
      <c r="T38" s="3"/>
      <c r="U38" s="2"/>
      <c r="V38" s="3">
        <v>4.3</v>
      </c>
      <c r="W38" s="8">
        <v>8</v>
      </c>
      <c r="X38" s="11">
        <v>1.05</v>
      </c>
      <c r="Y38" s="11">
        <v>11</v>
      </c>
      <c r="Z38" s="42"/>
      <c r="AA38" s="48">
        <v>62</v>
      </c>
      <c r="AB38" s="3">
        <v>40</v>
      </c>
      <c r="AC38" s="4">
        <v>8.6</v>
      </c>
      <c r="AD38" s="4" t="s">
        <v>15</v>
      </c>
      <c r="AE38" s="2">
        <v>3.7</v>
      </c>
      <c r="AF38" s="46">
        <v>6.7</v>
      </c>
      <c r="AG38" s="3"/>
      <c r="AH38" s="2"/>
      <c r="AI38" s="3">
        <v>6.7</v>
      </c>
      <c r="AJ38" s="8">
        <v>8</v>
      </c>
      <c r="AK38" s="11">
        <v>0.7</v>
      </c>
      <c r="AL38" s="11">
        <v>11</v>
      </c>
      <c r="AM38" s="42"/>
    </row>
    <row r="39" spans="1:39" ht="12.75">
      <c r="A39" s="28">
        <v>478</v>
      </c>
      <c r="B39" s="3"/>
      <c r="C39" s="4"/>
      <c r="D39" s="4"/>
      <c r="E39" s="2"/>
      <c r="F39" s="46"/>
      <c r="G39" s="3"/>
      <c r="H39" s="2"/>
      <c r="I39" s="3"/>
      <c r="J39" s="8"/>
      <c r="K39" s="11"/>
      <c r="L39" s="11">
        <v>21</v>
      </c>
      <c r="M39" s="42"/>
      <c r="N39" s="28">
        <v>89</v>
      </c>
      <c r="O39" s="3">
        <v>46</v>
      </c>
      <c r="P39" s="4">
        <v>5</v>
      </c>
      <c r="Q39" s="4" t="s">
        <v>15</v>
      </c>
      <c r="R39" s="2">
        <v>0.7</v>
      </c>
      <c r="S39" s="46">
        <v>4.7</v>
      </c>
      <c r="T39" s="3"/>
      <c r="U39" s="2"/>
      <c r="V39" s="3">
        <v>4.7</v>
      </c>
      <c r="W39" s="8">
        <v>16</v>
      </c>
      <c r="X39" s="11">
        <v>2.1</v>
      </c>
      <c r="Y39" s="11">
        <v>11</v>
      </c>
      <c r="Z39" s="42"/>
      <c r="AA39" s="48">
        <v>60</v>
      </c>
      <c r="AB39" s="3">
        <v>122</v>
      </c>
      <c r="AC39" s="4">
        <v>16.9</v>
      </c>
      <c r="AD39" s="4" t="s">
        <v>15</v>
      </c>
      <c r="AE39" s="2">
        <v>7.3</v>
      </c>
      <c r="AF39" s="46">
        <v>14.5</v>
      </c>
      <c r="AG39" s="3"/>
      <c r="AH39" s="2"/>
      <c r="AI39" s="3">
        <v>14.5</v>
      </c>
      <c r="AJ39" s="8">
        <v>12</v>
      </c>
      <c r="AK39" s="11">
        <v>1.5</v>
      </c>
      <c r="AL39" s="11">
        <v>11</v>
      </c>
      <c r="AM39" s="42"/>
    </row>
    <row r="40" spans="1:39" ht="12.75">
      <c r="A40" s="28">
        <v>205</v>
      </c>
      <c r="B40" s="3">
        <v>250</v>
      </c>
      <c r="C40" s="4">
        <v>18.4</v>
      </c>
      <c r="D40" s="4" t="s">
        <v>15</v>
      </c>
      <c r="E40" s="2">
        <v>8.7</v>
      </c>
      <c r="F40" s="46">
        <v>17.7</v>
      </c>
      <c r="G40" s="3"/>
      <c r="H40" s="2"/>
      <c r="I40" s="3">
        <v>17.7</v>
      </c>
      <c r="J40" s="8">
        <v>12</v>
      </c>
      <c r="K40" s="11">
        <v>2.2</v>
      </c>
      <c r="L40" s="11">
        <v>11</v>
      </c>
      <c r="M40" s="42"/>
      <c r="N40" s="28">
        <v>77</v>
      </c>
      <c r="O40" s="3">
        <v>45</v>
      </c>
      <c r="P40" s="4">
        <v>5</v>
      </c>
      <c r="Q40" s="4" t="s">
        <v>15</v>
      </c>
      <c r="R40" s="2">
        <v>0.7</v>
      </c>
      <c r="S40" s="46">
        <v>4</v>
      </c>
      <c r="T40" s="3"/>
      <c r="U40" s="2"/>
      <c r="V40" s="3">
        <v>4</v>
      </c>
      <c r="W40" s="8">
        <v>14</v>
      </c>
      <c r="X40" s="11">
        <v>1.7</v>
      </c>
      <c r="Y40" s="11">
        <v>11</v>
      </c>
      <c r="Z40" s="42"/>
      <c r="AA40" s="48">
        <v>169</v>
      </c>
      <c r="AB40" s="3">
        <v>45</v>
      </c>
      <c r="AC40" s="4">
        <v>7.3</v>
      </c>
      <c r="AD40" s="4" t="s">
        <v>15</v>
      </c>
      <c r="AE40" s="2">
        <v>2.7</v>
      </c>
      <c r="AF40" s="46">
        <v>6.4</v>
      </c>
      <c r="AG40" s="3"/>
      <c r="AH40" s="2"/>
      <c r="AI40" s="3">
        <v>6.4</v>
      </c>
      <c r="AJ40" s="8">
        <v>12</v>
      </c>
      <c r="AK40" s="11">
        <v>1.6</v>
      </c>
      <c r="AL40" s="11">
        <v>11</v>
      </c>
      <c r="AM40" s="42"/>
    </row>
    <row r="41" spans="1:39" ht="12.75">
      <c r="A41" s="28">
        <v>202</v>
      </c>
      <c r="B41" s="3">
        <v>182</v>
      </c>
      <c r="C41" s="4">
        <v>14.3</v>
      </c>
      <c r="D41" s="4" t="s">
        <v>15</v>
      </c>
      <c r="E41" s="2">
        <v>8.6</v>
      </c>
      <c r="F41" s="46">
        <v>16.1</v>
      </c>
      <c r="G41" s="3"/>
      <c r="H41" s="2"/>
      <c r="I41" s="3">
        <v>16.1</v>
      </c>
      <c r="J41" s="8">
        <v>23</v>
      </c>
      <c r="K41" s="11">
        <v>1.85</v>
      </c>
      <c r="L41" s="11">
        <v>11</v>
      </c>
      <c r="M41" s="42"/>
      <c r="N41" s="28">
        <v>135</v>
      </c>
      <c r="O41" s="3">
        <v>60</v>
      </c>
      <c r="P41" s="4">
        <v>5.7</v>
      </c>
      <c r="Q41" s="4" t="s">
        <v>15</v>
      </c>
      <c r="R41" s="2">
        <v>0.7</v>
      </c>
      <c r="S41" s="46">
        <v>4.8</v>
      </c>
      <c r="T41" s="3"/>
      <c r="U41" s="2"/>
      <c r="V41" s="3">
        <v>4.8</v>
      </c>
      <c r="W41" s="8">
        <v>27</v>
      </c>
      <c r="X41" s="11">
        <v>1.7</v>
      </c>
      <c r="Y41" s="11">
        <v>11</v>
      </c>
      <c r="Z41" s="42"/>
      <c r="AA41" s="48">
        <v>333</v>
      </c>
      <c r="AB41" s="3">
        <v>182</v>
      </c>
      <c r="AC41" s="4">
        <v>16.3</v>
      </c>
      <c r="AD41" s="4" t="s">
        <v>15</v>
      </c>
      <c r="AE41" s="2">
        <v>8.8</v>
      </c>
      <c r="AF41" s="46">
        <v>18.2</v>
      </c>
      <c r="AG41" s="3"/>
      <c r="AH41" s="2"/>
      <c r="AI41" s="3">
        <v>18.2</v>
      </c>
      <c r="AJ41" s="8">
        <v>0</v>
      </c>
      <c r="AK41" s="11">
        <v>3.8</v>
      </c>
      <c r="AL41" s="11">
        <v>11</v>
      </c>
      <c r="AM41" s="42"/>
    </row>
    <row r="42" spans="1:39" ht="12.75">
      <c r="A42" s="28">
        <v>206</v>
      </c>
      <c r="B42" s="3">
        <v>161</v>
      </c>
      <c r="C42" s="4">
        <v>15.9</v>
      </c>
      <c r="D42" s="4" t="s">
        <v>15</v>
      </c>
      <c r="E42" s="2">
        <v>9.7</v>
      </c>
      <c r="F42" s="46">
        <v>16.5</v>
      </c>
      <c r="G42" s="3"/>
      <c r="H42" s="2"/>
      <c r="I42" s="3">
        <v>16.5</v>
      </c>
      <c r="J42" s="8">
        <v>10</v>
      </c>
      <c r="K42" s="11">
        <v>2.25</v>
      </c>
      <c r="L42" s="11">
        <v>11</v>
      </c>
      <c r="M42" s="42"/>
      <c r="N42" s="28">
        <v>155</v>
      </c>
      <c r="O42" s="3">
        <v>117</v>
      </c>
      <c r="P42" s="4">
        <v>12.6</v>
      </c>
      <c r="Q42" s="4" t="s">
        <v>15</v>
      </c>
      <c r="R42" s="2">
        <v>3.3</v>
      </c>
      <c r="S42" s="46">
        <v>11</v>
      </c>
      <c r="T42" s="3"/>
      <c r="U42" s="2"/>
      <c r="V42" s="3">
        <v>11</v>
      </c>
      <c r="W42" s="8">
        <v>14</v>
      </c>
      <c r="X42" s="11">
        <v>1.2</v>
      </c>
      <c r="Y42" s="11">
        <v>11</v>
      </c>
      <c r="Z42" s="42"/>
      <c r="AA42" s="48">
        <v>105</v>
      </c>
      <c r="AB42" s="3">
        <v>82</v>
      </c>
      <c r="AC42" s="4">
        <v>11.3</v>
      </c>
      <c r="AD42" s="4" t="s">
        <v>15</v>
      </c>
      <c r="AE42" s="2">
        <v>5.8</v>
      </c>
      <c r="AF42" s="46">
        <v>9.8</v>
      </c>
      <c r="AG42" s="3"/>
      <c r="AH42" s="2"/>
      <c r="AI42" s="3">
        <v>9.8</v>
      </c>
      <c r="AJ42" s="8">
        <v>7</v>
      </c>
      <c r="AK42" s="11">
        <v>1.9</v>
      </c>
      <c r="AL42" s="11">
        <v>11</v>
      </c>
      <c r="AM42" s="42"/>
    </row>
    <row r="43" spans="1:39" ht="12.75">
      <c r="A43" s="28">
        <v>203</v>
      </c>
      <c r="B43" s="3">
        <v>211</v>
      </c>
      <c r="C43" s="4">
        <v>16.5</v>
      </c>
      <c r="D43" s="4" t="s">
        <v>15</v>
      </c>
      <c r="E43" s="2">
        <v>10.4</v>
      </c>
      <c r="F43" s="46">
        <v>19</v>
      </c>
      <c r="G43" s="3"/>
      <c r="H43" s="2"/>
      <c r="I43" s="3">
        <v>19</v>
      </c>
      <c r="J43" s="8">
        <v>16</v>
      </c>
      <c r="K43" s="11">
        <v>2.8</v>
      </c>
      <c r="L43" s="11">
        <v>11</v>
      </c>
      <c r="M43" s="42"/>
      <c r="N43" s="28">
        <v>164</v>
      </c>
      <c r="O43" s="3">
        <v>117</v>
      </c>
      <c r="P43" s="4">
        <v>13.1</v>
      </c>
      <c r="Q43" s="4" t="s">
        <v>15</v>
      </c>
      <c r="R43" s="2">
        <v>1</v>
      </c>
      <c r="S43" s="46">
        <v>10.3</v>
      </c>
      <c r="T43" s="3"/>
      <c r="U43" s="2"/>
      <c r="V43" s="3">
        <v>10.3</v>
      </c>
      <c r="W43" s="8">
        <v>23</v>
      </c>
      <c r="X43" s="11">
        <v>2.3</v>
      </c>
      <c r="Y43" s="11">
        <v>11</v>
      </c>
      <c r="Z43" s="42"/>
      <c r="AA43" s="48">
        <v>124</v>
      </c>
      <c r="AB43" s="3">
        <v>145</v>
      </c>
      <c r="AC43" s="4">
        <v>15.4</v>
      </c>
      <c r="AD43" s="4" t="s">
        <v>15</v>
      </c>
      <c r="AE43" s="2">
        <v>4.6</v>
      </c>
      <c r="AF43" s="46">
        <v>12.6</v>
      </c>
      <c r="AG43" s="3"/>
      <c r="AH43" s="2"/>
      <c r="AI43" s="3">
        <v>12.6</v>
      </c>
      <c r="AJ43" s="8">
        <v>16</v>
      </c>
      <c r="AK43" s="11">
        <v>0.85</v>
      </c>
      <c r="AL43" s="11">
        <v>11</v>
      </c>
      <c r="AM43" s="42"/>
    </row>
    <row r="44" spans="1:39" ht="12.75">
      <c r="A44" s="28">
        <v>309</v>
      </c>
      <c r="B44" s="3">
        <v>221</v>
      </c>
      <c r="C44" s="4">
        <v>16.5</v>
      </c>
      <c r="D44" s="4" t="s">
        <v>15</v>
      </c>
      <c r="E44" s="2">
        <v>10</v>
      </c>
      <c r="F44" s="46">
        <v>17.8</v>
      </c>
      <c r="G44" s="3"/>
      <c r="H44" s="2"/>
      <c r="I44" s="3">
        <v>17.8</v>
      </c>
      <c r="J44" s="8">
        <v>13</v>
      </c>
      <c r="K44" s="11">
        <v>3.4</v>
      </c>
      <c r="L44" s="11">
        <v>11</v>
      </c>
      <c r="M44" s="42"/>
      <c r="N44" s="28">
        <v>157</v>
      </c>
      <c r="O44" s="3">
        <v>36</v>
      </c>
      <c r="P44" s="4">
        <v>5.1</v>
      </c>
      <c r="Q44" s="4" t="s">
        <v>15</v>
      </c>
      <c r="R44" s="2">
        <v>0.8</v>
      </c>
      <c r="S44" s="46">
        <v>3.1</v>
      </c>
      <c r="T44" s="3"/>
      <c r="U44" s="2"/>
      <c r="V44" s="3">
        <v>3.1</v>
      </c>
      <c r="W44" s="8">
        <v>11</v>
      </c>
      <c r="X44" s="11">
        <v>0.9</v>
      </c>
      <c r="Y44" s="11">
        <v>11</v>
      </c>
      <c r="Z44" s="42"/>
      <c r="AA44" s="48">
        <v>123</v>
      </c>
      <c r="AB44" s="3">
        <v>44</v>
      </c>
      <c r="AC44" s="4">
        <v>8.1</v>
      </c>
      <c r="AD44" s="4" t="s">
        <v>15</v>
      </c>
      <c r="AE44" s="2">
        <v>4.1</v>
      </c>
      <c r="AF44" s="46">
        <v>7.1</v>
      </c>
      <c r="AG44" s="3"/>
      <c r="AH44" s="2"/>
      <c r="AI44" s="3">
        <v>7.1</v>
      </c>
      <c r="AJ44" s="8">
        <v>6</v>
      </c>
      <c r="AK44" s="11">
        <v>1.5</v>
      </c>
      <c r="AL44" s="11">
        <v>11</v>
      </c>
      <c r="AM44" s="42"/>
    </row>
    <row r="45" spans="1:39" ht="12.75">
      <c r="A45" s="28">
        <v>199</v>
      </c>
      <c r="B45" s="3">
        <v>248</v>
      </c>
      <c r="C45" s="4">
        <v>16.4</v>
      </c>
      <c r="D45" s="4" t="s">
        <v>15</v>
      </c>
      <c r="E45" s="2">
        <v>10.3</v>
      </c>
      <c r="F45" s="46">
        <v>18.4</v>
      </c>
      <c r="G45" s="3"/>
      <c r="H45" s="2"/>
      <c r="I45" s="3">
        <v>18.4</v>
      </c>
      <c r="J45" s="8">
        <v>18</v>
      </c>
      <c r="K45" s="11">
        <v>2.1</v>
      </c>
      <c r="L45" s="11">
        <v>11</v>
      </c>
      <c r="M45" s="42"/>
      <c r="N45" s="28">
        <v>163</v>
      </c>
      <c r="O45" s="3">
        <v>143</v>
      </c>
      <c r="P45" s="4">
        <v>16.9</v>
      </c>
      <c r="Q45" s="4" t="s">
        <v>15</v>
      </c>
      <c r="R45" s="2">
        <v>2.1</v>
      </c>
      <c r="S45" s="46">
        <v>14.3</v>
      </c>
      <c r="T45" s="3"/>
      <c r="U45" s="2"/>
      <c r="V45" s="3">
        <v>14.3</v>
      </c>
      <c r="W45" s="8">
        <v>16</v>
      </c>
      <c r="X45" s="11">
        <v>2</v>
      </c>
      <c r="Y45" s="11">
        <v>11</v>
      </c>
      <c r="Z45" s="42"/>
      <c r="AA45" s="48">
        <v>126</v>
      </c>
      <c r="AB45" s="3">
        <v>121</v>
      </c>
      <c r="AC45" s="4">
        <v>14.7</v>
      </c>
      <c r="AD45" s="4" t="s">
        <v>15</v>
      </c>
      <c r="AE45" s="2">
        <v>4.6</v>
      </c>
      <c r="AF45" s="46">
        <v>12.1</v>
      </c>
      <c r="AG45" s="3"/>
      <c r="AH45" s="2"/>
      <c r="AI45" s="3">
        <v>12.1</v>
      </c>
      <c r="AJ45" s="8">
        <v>-3</v>
      </c>
      <c r="AK45" s="11">
        <v>1.35</v>
      </c>
      <c r="AL45" s="11">
        <v>11</v>
      </c>
      <c r="AM45" s="42"/>
    </row>
    <row r="46" spans="1:39" ht="12.75">
      <c r="A46" s="28">
        <v>308</v>
      </c>
      <c r="B46" s="3">
        <v>212</v>
      </c>
      <c r="C46" s="4">
        <v>17.2</v>
      </c>
      <c r="D46" s="4" t="s">
        <v>15</v>
      </c>
      <c r="E46" s="2">
        <v>8.6</v>
      </c>
      <c r="F46" s="46">
        <v>19.7</v>
      </c>
      <c r="G46" s="3"/>
      <c r="H46" s="2"/>
      <c r="I46" s="3">
        <v>19.7</v>
      </c>
      <c r="J46" s="8">
        <v>10</v>
      </c>
      <c r="K46" s="11">
        <v>2.95</v>
      </c>
      <c r="L46" s="11">
        <v>11</v>
      </c>
      <c r="M46" s="42"/>
      <c r="N46" s="28">
        <v>215</v>
      </c>
      <c r="O46" s="3">
        <v>54</v>
      </c>
      <c r="P46" s="4">
        <v>8.8</v>
      </c>
      <c r="Q46" s="4" t="s">
        <v>15</v>
      </c>
      <c r="R46" s="2">
        <v>1.1</v>
      </c>
      <c r="S46" s="46">
        <v>6.7</v>
      </c>
      <c r="T46" s="3"/>
      <c r="U46" s="2"/>
      <c r="V46" s="3">
        <v>6.7</v>
      </c>
      <c r="W46" s="8">
        <v>9</v>
      </c>
      <c r="X46" s="11">
        <v>1.9</v>
      </c>
      <c r="Y46" s="11">
        <v>11</v>
      </c>
      <c r="Z46" s="42"/>
      <c r="AA46" s="48">
        <v>145</v>
      </c>
      <c r="AB46" s="3">
        <v>40</v>
      </c>
      <c r="AC46" s="4">
        <v>5.2</v>
      </c>
      <c r="AD46" s="4" t="s">
        <v>15</v>
      </c>
      <c r="AE46" s="2">
        <v>2.5</v>
      </c>
      <c r="AF46" s="46">
        <v>4</v>
      </c>
      <c r="AG46" s="3"/>
      <c r="AH46" s="2"/>
      <c r="AI46" s="3">
        <v>4</v>
      </c>
      <c r="AJ46" s="8">
        <v>14</v>
      </c>
      <c r="AK46" s="11">
        <v>1.8</v>
      </c>
      <c r="AL46" s="11">
        <v>11</v>
      </c>
      <c r="AM46" s="42"/>
    </row>
    <row r="47" spans="1:39" ht="12.75">
      <c r="A47" s="28">
        <v>311</v>
      </c>
      <c r="B47" s="3">
        <v>176</v>
      </c>
      <c r="C47" s="4">
        <v>16.8</v>
      </c>
      <c r="D47" s="4" t="s">
        <v>15</v>
      </c>
      <c r="E47" s="2">
        <v>10.2</v>
      </c>
      <c r="F47" s="46">
        <v>18.2</v>
      </c>
      <c r="G47" s="3"/>
      <c r="H47" s="2"/>
      <c r="I47" s="3">
        <v>18.2</v>
      </c>
      <c r="J47" s="8">
        <v>18</v>
      </c>
      <c r="K47" s="11">
        <v>2.6</v>
      </c>
      <c r="L47" s="11">
        <v>11</v>
      </c>
      <c r="M47" s="42"/>
      <c r="N47" s="28">
        <v>211</v>
      </c>
      <c r="O47" s="3">
        <v>141</v>
      </c>
      <c r="P47" s="4">
        <v>17.3</v>
      </c>
      <c r="Q47" s="4" t="s">
        <v>15</v>
      </c>
      <c r="R47" s="2">
        <v>2.8</v>
      </c>
      <c r="S47" s="46">
        <v>13.3</v>
      </c>
      <c r="T47" s="3"/>
      <c r="U47" s="2"/>
      <c r="V47" s="3">
        <v>13.3</v>
      </c>
      <c r="W47" s="8">
        <v>19</v>
      </c>
      <c r="X47" s="11">
        <v>2.3</v>
      </c>
      <c r="Y47" s="11">
        <v>11</v>
      </c>
      <c r="Z47" s="42"/>
      <c r="AA47" s="48">
        <v>146</v>
      </c>
      <c r="AB47" s="3">
        <v>55</v>
      </c>
      <c r="AC47" s="4">
        <v>8.7</v>
      </c>
      <c r="AD47" s="4" t="s">
        <v>15</v>
      </c>
      <c r="AE47" s="2">
        <v>4.8</v>
      </c>
      <c r="AF47" s="46">
        <v>8.8</v>
      </c>
      <c r="AG47" s="3"/>
      <c r="AH47" s="2"/>
      <c r="AI47" s="3">
        <v>8.8</v>
      </c>
      <c r="AJ47" s="8">
        <v>10</v>
      </c>
      <c r="AK47" s="11">
        <v>1.8</v>
      </c>
      <c r="AL47" s="11">
        <v>11</v>
      </c>
      <c r="AM47" s="42"/>
    </row>
    <row r="48" spans="1:39" ht="12.75">
      <c r="A48" s="28">
        <v>324</v>
      </c>
      <c r="B48" s="3">
        <v>240</v>
      </c>
      <c r="C48" s="4">
        <v>16.8</v>
      </c>
      <c r="D48" s="4" t="s">
        <v>15</v>
      </c>
      <c r="E48" s="2">
        <v>8.3</v>
      </c>
      <c r="F48" s="46">
        <v>19.7</v>
      </c>
      <c r="G48" s="3"/>
      <c r="H48" s="2"/>
      <c r="I48" s="3">
        <v>19.7</v>
      </c>
      <c r="J48" s="8">
        <v>17</v>
      </c>
      <c r="K48" s="11">
        <v>2.3</v>
      </c>
      <c r="L48" s="11">
        <v>11</v>
      </c>
      <c r="M48" s="42"/>
      <c r="N48" s="28">
        <v>213</v>
      </c>
      <c r="O48" s="3">
        <v>152</v>
      </c>
      <c r="P48" s="4">
        <v>17</v>
      </c>
      <c r="Q48" s="4" t="s">
        <v>15</v>
      </c>
      <c r="R48" s="2">
        <v>1.4</v>
      </c>
      <c r="S48" s="46">
        <v>13.3</v>
      </c>
      <c r="T48" s="3"/>
      <c r="U48" s="2"/>
      <c r="V48" s="3">
        <v>13.3</v>
      </c>
      <c r="W48" s="8">
        <v>21</v>
      </c>
      <c r="X48" s="11">
        <v>2.1</v>
      </c>
      <c r="Y48" s="11">
        <v>11</v>
      </c>
      <c r="Z48" s="42"/>
      <c r="AA48" s="48">
        <v>242</v>
      </c>
      <c r="AB48" s="3">
        <v>61</v>
      </c>
      <c r="AC48" s="4">
        <v>11.3</v>
      </c>
      <c r="AD48" s="4" t="s">
        <v>15</v>
      </c>
      <c r="AE48" s="2">
        <v>2.9</v>
      </c>
      <c r="AF48" s="46">
        <v>11.2</v>
      </c>
      <c r="AG48" s="3"/>
      <c r="AH48" s="2"/>
      <c r="AI48" s="3">
        <v>11.2</v>
      </c>
      <c r="AJ48" s="8">
        <v>5</v>
      </c>
      <c r="AK48" s="11">
        <v>2.7</v>
      </c>
      <c r="AL48" s="11">
        <v>11</v>
      </c>
      <c r="AM48" s="42"/>
    </row>
    <row r="49" spans="1:39" ht="12.75">
      <c r="A49" s="28">
        <v>325</v>
      </c>
      <c r="B49" s="3">
        <v>245</v>
      </c>
      <c r="C49" s="4">
        <v>19.4</v>
      </c>
      <c r="D49" s="4" t="s">
        <v>15</v>
      </c>
      <c r="E49" s="2">
        <v>10.8</v>
      </c>
      <c r="F49" s="46">
        <v>19.8</v>
      </c>
      <c r="G49" s="3"/>
      <c r="H49" s="2"/>
      <c r="I49" s="3">
        <v>19.8</v>
      </c>
      <c r="J49" s="8">
        <v>10</v>
      </c>
      <c r="K49" s="11">
        <v>3.8</v>
      </c>
      <c r="L49" s="11">
        <v>11</v>
      </c>
      <c r="M49" s="42"/>
      <c r="N49" s="28">
        <v>217</v>
      </c>
      <c r="O49" s="3">
        <v>60</v>
      </c>
      <c r="P49" s="4">
        <v>6.8</v>
      </c>
      <c r="Q49" s="4" t="s">
        <v>15</v>
      </c>
      <c r="R49" s="2">
        <v>1.1</v>
      </c>
      <c r="S49" s="46">
        <v>5.2</v>
      </c>
      <c r="T49" s="3"/>
      <c r="U49" s="2"/>
      <c r="V49" s="3">
        <v>5.2</v>
      </c>
      <c r="W49" s="8">
        <v>14</v>
      </c>
      <c r="X49" s="11">
        <v>1.4</v>
      </c>
      <c r="Y49" s="11">
        <v>11</v>
      </c>
      <c r="Z49" s="42"/>
      <c r="AA49" s="48">
        <v>229</v>
      </c>
      <c r="AB49" s="3">
        <v>42</v>
      </c>
      <c r="AC49" s="4">
        <v>7.5</v>
      </c>
      <c r="AD49" s="4" t="s">
        <v>15</v>
      </c>
      <c r="AE49" s="2">
        <v>3</v>
      </c>
      <c r="AF49" s="46">
        <v>7.3</v>
      </c>
      <c r="AG49" s="3"/>
      <c r="AH49" s="2"/>
      <c r="AI49" s="3">
        <v>7.3</v>
      </c>
      <c r="AJ49" s="8">
        <v>8</v>
      </c>
      <c r="AK49" s="11">
        <v>1.6</v>
      </c>
      <c r="AL49" s="11">
        <v>11</v>
      </c>
      <c r="AM49" s="42"/>
    </row>
    <row r="50" spans="1:39" ht="12.75">
      <c r="A50" s="28">
        <v>313</v>
      </c>
      <c r="B50" s="3">
        <v>153</v>
      </c>
      <c r="C50" s="4">
        <v>16.3</v>
      </c>
      <c r="D50" s="4" t="s">
        <v>15</v>
      </c>
      <c r="E50" s="2">
        <v>9.3</v>
      </c>
      <c r="F50" s="46">
        <v>18.8</v>
      </c>
      <c r="G50" s="3"/>
      <c r="H50" s="2"/>
      <c r="I50" s="3">
        <v>18.8</v>
      </c>
      <c r="J50" s="8">
        <v>17</v>
      </c>
      <c r="K50" s="11">
        <v>2.3</v>
      </c>
      <c r="L50" s="11">
        <v>11</v>
      </c>
      <c r="M50" s="42"/>
      <c r="N50" s="28">
        <v>232</v>
      </c>
      <c r="O50" s="3">
        <v>101</v>
      </c>
      <c r="P50" s="4">
        <v>11.7</v>
      </c>
      <c r="Q50" s="4" t="s">
        <v>15</v>
      </c>
      <c r="R50" s="2">
        <v>1.2</v>
      </c>
      <c r="S50" s="46">
        <v>9.2</v>
      </c>
      <c r="T50" s="3"/>
      <c r="U50" s="2"/>
      <c r="V50" s="3">
        <v>9.2</v>
      </c>
      <c r="W50" s="8">
        <v>19</v>
      </c>
      <c r="X50" s="11">
        <v>1.2</v>
      </c>
      <c r="Y50" s="11">
        <v>11</v>
      </c>
      <c r="Z50" s="42"/>
      <c r="AA50" s="48">
        <v>108</v>
      </c>
      <c r="AB50" s="3">
        <v>88</v>
      </c>
      <c r="AC50" s="4">
        <v>12.6</v>
      </c>
      <c r="AD50" s="4" t="s">
        <v>15</v>
      </c>
      <c r="AE50" s="2">
        <v>6.7</v>
      </c>
      <c r="AF50" s="46">
        <v>11</v>
      </c>
      <c r="AG50" s="3"/>
      <c r="AH50" s="2"/>
      <c r="AI50" s="3">
        <v>11</v>
      </c>
      <c r="AJ50" s="8">
        <v>10</v>
      </c>
      <c r="AK50" s="11">
        <v>2</v>
      </c>
      <c r="AL50" s="11">
        <v>11</v>
      </c>
      <c r="AM50" s="42"/>
    </row>
    <row r="51" spans="1:39" ht="12.75">
      <c r="A51" s="28">
        <v>323</v>
      </c>
      <c r="B51" s="3">
        <v>196</v>
      </c>
      <c r="C51" s="4">
        <v>22.6</v>
      </c>
      <c r="D51" s="4" t="s">
        <v>15</v>
      </c>
      <c r="E51" s="2">
        <v>11.7</v>
      </c>
      <c r="F51" s="46">
        <v>18.3</v>
      </c>
      <c r="G51" s="3"/>
      <c r="H51" s="2"/>
      <c r="I51" s="3">
        <v>18.3</v>
      </c>
      <c r="J51" s="8">
        <v>9</v>
      </c>
      <c r="K51" s="11">
        <v>3.8</v>
      </c>
      <c r="L51" s="11">
        <v>11</v>
      </c>
      <c r="M51" s="42"/>
      <c r="N51" s="28">
        <v>233</v>
      </c>
      <c r="O51" s="3">
        <v>52</v>
      </c>
      <c r="P51" s="4">
        <v>7.1</v>
      </c>
      <c r="Q51" s="4" t="s">
        <v>15</v>
      </c>
      <c r="R51" s="2">
        <v>0.8</v>
      </c>
      <c r="S51" s="46">
        <v>5.6</v>
      </c>
      <c r="T51" s="3"/>
      <c r="U51" s="2"/>
      <c r="V51" s="3">
        <v>5.6</v>
      </c>
      <c r="W51" s="8">
        <v>11</v>
      </c>
      <c r="X51" s="11">
        <v>0.8999999999999995</v>
      </c>
      <c r="Y51" s="11">
        <v>11</v>
      </c>
      <c r="Z51" s="42"/>
      <c r="AA51" s="48">
        <v>115</v>
      </c>
      <c r="AB51" s="3">
        <v>44</v>
      </c>
      <c r="AC51" s="4">
        <v>6.6</v>
      </c>
      <c r="AD51" s="4" t="s">
        <v>15</v>
      </c>
      <c r="AE51" s="2">
        <v>4</v>
      </c>
      <c r="AF51" s="46">
        <v>7.9</v>
      </c>
      <c r="AG51" s="3"/>
      <c r="AH51" s="2"/>
      <c r="AI51" s="3">
        <v>7.9</v>
      </c>
      <c r="AJ51" s="8">
        <v>8</v>
      </c>
      <c r="AK51" s="11">
        <v>2.5</v>
      </c>
      <c r="AL51" s="11">
        <v>11</v>
      </c>
      <c r="AM51" s="42"/>
    </row>
    <row r="52" spans="1:39" ht="12.75">
      <c r="A52" s="28">
        <v>320</v>
      </c>
      <c r="B52" s="3">
        <v>192</v>
      </c>
      <c r="C52" s="4">
        <v>20.2</v>
      </c>
      <c r="D52" s="4" t="s">
        <v>15</v>
      </c>
      <c r="E52" s="2">
        <v>9.7</v>
      </c>
      <c r="F52" s="46">
        <v>16.6</v>
      </c>
      <c r="G52" s="3"/>
      <c r="H52" s="2"/>
      <c r="I52" s="3">
        <v>16.6</v>
      </c>
      <c r="J52" s="8">
        <v>21</v>
      </c>
      <c r="K52" s="11">
        <v>2.1</v>
      </c>
      <c r="L52" s="11">
        <v>11</v>
      </c>
      <c r="M52" s="42"/>
      <c r="N52" s="28">
        <v>301</v>
      </c>
      <c r="O52" s="3">
        <v>63</v>
      </c>
      <c r="P52" s="4">
        <v>8</v>
      </c>
      <c r="Q52" s="4" t="s">
        <v>15</v>
      </c>
      <c r="R52" s="2">
        <v>0.6</v>
      </c>
      <c r="S52" s="46">
        <v>6.2</v>
      </c>
      <c r="T52" s="3"/>
      <c r="U52" s="2"/>
      <c r="V52" s="3">
        <v>6.2</v>
      </c>
      <c r="W52" s="8">
        <v>21</v>
      </c>
      <c r="X52" s="11">
        <v>2.7</v>
      </c>
      <c r="Y52" s="11">
        <v>11</v>
      </c>
      <c r="Z52" s="42"/>
      <c r="AA52" s="48">
        <v>121</v>
      </c>
      <c r="AB52" s="3">
        <v>54</v>
      </c>
      <c r="AC52" s="4">
        <v>11.8</v>
      </c>
      <c r="AD52" s="4" t="s">
        <v>15</v>
      </c>
      <c r="AE52" s="2">
        <v>5.3</v>
      </c>
      <c r="AF52" s="46">
        <v>10</v>
      </c>
      <c r="AG52" s="3"/>
      <c r="AH52" s="2"/>
      <c r="AI52" s="3">
        <v>10</v>
      </c>
      <c r="AJ52" s="8">
        <v>6</v>
      </c>
      <c r="AK52" s="11">
        <v>2.5</v>
      </c>
      <c r="AL52" s="11">
        <v>11</v>
      </c>
      <c r="AM52" s="42"/>
    </row>
    <row r="53" spans="1:39" ht="12.75">
      <c r="A53" s="28">
        <v>319</v>
      </c>
      <c r="B53" s="3">
        <v>209</v>
      </c>
      <c r="C53" s="4">
        <v>19.6</v>
      </c>
      <c r="D53" s="4" t="s">
        <v>15</v>
      </c>
      <c r="E53" s="2">
        <v>11</v>
      </c>
      <c r="F53" s="46">
        <v>18.1</v>
      </c>
      <c r="G53" s="3"/>
      <c r="H53" s="2"/>
      <c r="I53" s="3">
        <v>18.1</v>
      </c>
      <c r="J53" s="8">
        <v>24</v>
      </c>
      <c r="K53" s="11">
        <v>1.9</v>
      </c>
      <c r="L53" s="11">
        <v>11</v>
      </c>
      <c r="M53" s="42"/>
      <c r="N53" s="28">
        <v>302</v>
      </c>
      <c r="O53" s="3">
        <v>53</v>
      </c>
      <c r="P53" s="4">
        <v>7.2</v>
      </c>
      <c r="Q53" s="4" t="s">
        <v>15</v>
      </c>
      <c r="R53" s="2">
        <v>0.8</v>
      </c>
      <c r="S53" s="46">
        <v>5</v>
      </c>
      <c r="T53" s="3"/>
      <c r="U53" s="2"/>
      <c r="V53" s="3">
        <v>5</v>
      </c>
      <c r="W53" s="8">
        <v>16</v>
      </c>
      <c r="X53" s="11">
        <v>1.25</v>
      </c>
      <c r="Y53" s="11">
        <v>11</v>
      </c>
      <c r="Z53" s="42"/>
      <c r="AA53" s="48">
        <v>259</v>
      </c>
      <c r="AB53" s="3">
        <v>43</v>
      </c>
      <c r="AC53" s="4">
        <v>7.6</v>
      </c>
      <c r="AD53" s="4" t="s">
        <v>15</v>
      </c>
      <c r="AE53" s="2">
        <v>3</v>
      </c>
      <c r="AF53" s="46">
        <v>6.6</v>
      </c>
      <c r="AG53" s="3"/>
      <c r="AH53" s="2"/>
      <c r="AI53" s="3">
        <v>6.6</v>
      </c>
      <c r="AJ53" s="8">
        <v>10</v>
      </c>
      <c r="AK53" s="11">
        <v>1.7</v>
      </c>
      <c r="AL53" s="11">
        <v>11</v>
      </c>
      <c r="AM53" s="42"/>
    </row>
    <row r="54" spans="1:39" ht="12.75">
      <c r="A54" s="28">
        <v>94</v>
      </c>
      <c r="B54" s="3">
        <v>194</v>
      </c>
      <c r="C54" s="4">
        <v>16.8</v>
      </c>
      <c r="D54" s="4" t="s">
        <v>15</v>
      </c>
      <c r="E54" s="2">
        <v>8.8</v>
      </c>
      <c r="F54" s="46">
        <v>16.1</v>
      </c>
      <c r="G54" s="3"/>
      <c r="H54" s="2"/>
      <c r="I54" s="3">
        <v>16.1</v>
      </c>
      <c r="J54" s="8">
        <v>11</v>
      </c>
      <c r="K54" s="11">
        <v>3.1</v>
      </c>
      <c r="L54" s="11">
        <v>11</v>
      </c>
      <c r="M54" s="42"/>
      <c r="N54" s="28">
        <v>334</v>
      </c>
      <c r="O54" s="3">
        <v>54</v>
      </c>
      <c r="P54" s="4">
        <v>6.2</v>
      </c>
      <c r="Q54" s="4" t="s">
        <v>15</v>
      </c>
      <c r="R54" s="2">
        <v>0.8</v>
      </c>
      <c r="S54" s="46">
        <v>4.6</v>
      </c>
      <c r="T54" s="3"/>
      <c r="U54" s="2"/>
      <c r="V54" s="3">
        <v>4.6</v>
      </c>
      <c r="W54" s="8">
        <v>23</v>
      </c>
      <c r="X54" s="11">
        <v>1.1</v>
      </c>
      <c r="Y54" s="11">
        <v>11</v>
      </c>
      <c r="Z54" s="42"/>
      <c r="AA54" s="48">
        <v>120</v>
      </c>
      <c r="AB54" s="3">
        <v>40</v>
      </c>
      <c r="AC54" s="4">
        <v>7.7</v>
      </c>
      <c r="AD54" s="4" t="s">
        <v>15</v>
      </c>
      <c r="AE54" s="2">
        <v>2.3</v>
      </c>
      <c r="AF54" s="46">
        <v>5.3</v>
      </c>
      <c r="AG54" s="3"/>
      <c r="AH54" s="2"/>
      <c r="AI54" s="3">
        <v>5.3</v>
      </c>
      <c r="AJ54" s="8">
        <v>8</v>
      </c>
      <c r="AK54" s="11">
        <v>1.05</v>
      </c>
      <c r="AL54" s="11">
        <v>11</v>
      </c>
      <c r="AM54" s="42"/>
    </row>
    <row r="55" spans="1:39" ht="12.75">
      <c r="A55" s="28">
        <v>95</v>
      </c>
      <c r="B55" s="3">
        <v>146</v>
      </c>
      <c r="C55" s="4">
        <v>16.2</v>
      </c>
      <c r="D55" s="4" t="s">
        <v>15</v>
      </c>
      <c r="E55" s="2">
        <v>7.1</v>
      </c>
      <c r="F55" s="46">
        <v>13.8</v>
      </c>
      <c r="G55" s="3"/>
      <c r="H55" s="2"/>
      <c r="I55" s="3">
        <v>13.8</v>
      </c>
      <c r="J55" s="8">
        <v>20</v>
      </c>
      <c r="K55" s="11">
        <v>2.3</v>
      </c>
      <c r="L55" s="11">
        <v>11</v>
      </c>
      <c r="M55" s="42"/>
      <c r="N55" s="28">
        <v>335</v>
      </c>
      <c r="O55" s="3">
        <v>52</v>
      </c>
      <c r="P55" s="4">
        <v>4.5</v>
      </c>
      <c r="Q55" s="4" t="s">
        <v>15</v>
      </c>
      <c r="R55" s="2">
        <v>0.9</v>
      </c>
      <c r="S55" s="46">
        <v>3.4</v>
      </c>
      <c r="T55" s="3"/>
      <c r="U55" s="2"/>
      <c r="V55" s="3">
        <v>3.4</v>
      </c>
      <c r="W55" s="8">
        <v>14</v>
      </c>
      <c r="X55" s="11">
        <v>0.5</v>
      </c>
      <c r="Y55" s="11">
        <v>11</v>
      </c>
      <c r="Z55" s="42"/>
      <c r="AA55" s="48">
        <v>278</v>
      </c>
      <c r="AB55" s="3">
        <v>49</v>
      </c>
      <c r="AC55" s="4">
        <v>8.6</v>
      </c>
      <c r="AD55" s="4" t="s">
        <v>15</v>
      </c>
      <c r="AE55" s="2">
        <v>2.7</v>
      </c>
      <c r="AF55" s="46">
        <v>7.7</v>
      </c>
      <c r="AG55" s="3"/>
      <c r="AH55" s="2"/>
      <c r="AI55" s="3">
        <v>7.7</v>
      </c>
      <c r="AJ55" s="8">
        <v>9</v>
      </c>
      <c r="AK55" s="11">
        <v>0.95</v>
      </c>
      <c r="AL55" s="11">
        <v>11</v>
      </c>
      <c r="AM55" s="42"/>
    </row>
    <row r="56" spans="1:39" ht="12.75">
      <c r="A56" s="28">
        <v>93</v>
      </c>
      <c r="B56" s="3">
        <v>163</v>
      </c>
      <c r="C56" s="4">
        <v>16</v>
      </c>
      <c r="D56" s="4" t="s">
        <v>15</v>
      </c>
      <c r="E56" s="2">
        <v>9.6</v>
      </c>
      <c r="F56" s="46">
        <v>16.3</v>
      </c>
      <c r="G56" s="3"/>
      <c r="H56" s="2"/>
      <c r="I56" s="3">
        <v>16.3</v>
      </c>
      <c r="J56" s="8">
        <v>2</v>
      </c>
      <c r="K56" s="11"/>
      <c r="L56" s="11">
        <v>11</v>
      </c>
      <c r="M56" s="42"/>
      <c r="N56" s="28">
        <v>316</v>
      </c>
      <c r="O56" s="3">
        <v>74</v>
      </c>
      <c r="P56" s="4">
        <v>7.2</v>
      </c>
      <c r="Q56" s="4" t="s">
        <v>15</v>
      </c>
      <c r="R56" s="2">
        <v>1</v>
      </c>
      <c r="S56" s="46">
        <v>5.5</v>
      </c>
      <c r="T56" s="3"/>
      <c r="U56" s="2"/>
      <c r="V56" s="3">
        <v>5.5</v>
      </c>
      <c r="W56" s="8">
        <v>22</v>
      </c>
      <c r="X56" s="11">
        <v>1.5</v>
      </c>
      <c r="Y56" s="11">
        <v>11</v>
      </c>
      <c r="Z56" s="42"/>
      <c r="AA56" s="48">
        <v>281</v>
      </c>
      <c r="AB56" s="3">
        <v>44</v>
      </c>
      <c r="AC56" s="4">
        <v>8.1</v>
      </c>
      <c r="AD56" s="4" t="s">
        <v>15</v>
      </c>
      <c r="AE56" s="2">
        <v>3.1</v>
      </c>
      <c r="AF56" s="46">
        <v>7.5</v>
      </c>
      <c r="AG56" s="3"/>
      <c r="AH56" s="2"/>
      <c r="AI56" s="3">
        <v>7.5</v>
      </c>
      <c r="AJ56" s="8">
        <v>2</v>
      </c>
      <c r="AK56" s="11">
        <v>1.3</v>
      </c>
      <c r="AL56" s="11">
        <v>11</v>
      </c>
      <c r="AM56" s="42"/>
    </row>
    <row r="57" spans="1:39" ht="12.75">
      <c r="A57" s="28">
        <v>91</v>
      </c>
      <c r="B57" s="3">
        <v>226</v>
      </c>
      <c r="C57" s="4">
        <v>19</v>
      </c>
      <c r="D57" s="4" t="s">
        <v>15</v>
      </c>
      <c r="E57" s="2">
        <v>7.1</v>
      </c>
      <c r="F57" s="46">
        <v>18.1</v>
      </c>
      <c r="G57" s="3"/>
      <c r="H57" s="2"/>
      <c r="I57" s="3">
        <v>18.1</v>
      </c>
      <c r="J57" s="8">
        <v>27</v>
      </c>
      <c r="K57" s="11">
        <v>2.6</v>
      </c>
      <c r="L57" s="11">
        <v>11</v>
      </c>
      <c r="M57" s="42"/>
      <c r="N57" s="28">
        <v>318</v>
      </c>
      <c r="O57" s="3">
        <v>53</v>
      </c>
      <c r="P57" s="4">
        <v>6.5</v>
      </c>
      <c r="Q57" s="4" t="s">
        <v>15</v>
      </c>
      <c r="R57" s="2">
        <v>0.7</v>
      </c>
      <c r="S57" s="46">
        <v>4.1</v>
      </c>
      <c r="T57" s="3"/>
      <c r="U57" s="2"/>
      <c r="V57" s="3">
        <v>4.1</v>
      </c>
      <c r="W57" s="8">
        <v>5</v>
      </c>
      <c r="X57" s="11">
        <v>0.7</v>
      </c>
      <c r="Y57" s="11">
        <v>11</v>
      </c>
      <c r="Z57" s="42"/>
      <c r="AA57" s="48">
        <v>283</v>
      </c>
      <c r="AB57" s="3">
        <v>39</v>
      </c>
      <c r="AC57" s="4">
        <v>7.4</v>
      </c>
      <c r="AD57" s="4" t="s">
        <v>15</v>
      </c>
      <c r="AE57" s="2">
        <v>3.1</v>
      </c>
      <c r="AF57" s="46">
        <v>6.7</v>
      </c>
      <c r="AG57" s="3"/>
      <c r="AH57" s="2"/>
      <c r="AI57" s="3">
        <v>6.7</v>
      </c>
      <c r="AJ57" s="8">
        <v>4</v>
      </c>
      <c r="AK57" s="11">
        <v>0.4</v>
      </c>
      <c r="AL57" s="11">
        <v>11</v>
      </c>
      <c r="AM57" s="42"/>
    </row>
    <row r="58" spans="1:39" ht="12.75">
      <c r="A58" s="28">
        <v>92</v>
      </c>
      <c r="B58" s="3">
        <v>199</v>
      </c>
      <c r="C58" s="4">
        <v>16.5</v>
      </c>
      <c r="D58" s="4" t="s">
        <v>15</v>
      </c>
      <c r="E58" s="2">
        <v>8.6</v>
      </c>
      <c r="F58" s="46">
        <v>16.3</v>
      </c>
      <c r="G58" s="3"/>
      <c r="H58" s="2"/>
      <c r="I58" s="3">
        <v>16.3</v>
      </c>
      <c r="J58" s="8">
        <v>18</v>
      </c>
      <c r="K58" s="11">
        <v>3.55</v>
      </c>
      <c r="L58" s="11">
        <v>11</v>
      </c>
      <c r="M58" s="42"/>
      <c r="N58" s="28">
        <v>106</v>
      </c>
      <c r="O58" s="3">
        <v>103</v>
      </c>
      <c r="P58" s="4">
        <v>11.6</v>
      </c>
      <c r="Q58" s="4" t="s">
        <v>15</v>
      </c>
      <c r="R58" s="2">
        <v>2.1</v>
      </c>
      <c r="S58" s="46">
        <v>8.8</v>
      </c>
      <c r="T58" s="3"/>
      <c r="U58" s="2"/>
      <c r="V58" s="3">
        <v>8.8</v>
      </c>
      <c r="W58" s="8">
        <v>19</v>
      </c>
      <c r="X58" s="11">
        <v>2.05</v>
      </c>
      <c r="Y58" s="11">
        <v>11</v>
      </c>
      <c r="Z58" s="42"/>
      <c r="AA58" s="48"/>
      <c r="AB58" s="3"/>
      <c r="AC58" s="4"/>
      <c r="AD58" s="4"/>
      <c r="AE58" s="2"/>
      <c r="AF58" s="46"/>
      <c r="AG58" s="3"/>
      <c r="AH58" s="2"/>
      <c r="AI58" s="3"/>
      <c r="AJ58" s="8"/>
      <c r="AK58" s="11"/>
      <c r="AL58" s="11"/>
      <c r="AM58" s="42"/>
    </row>
    <row r="59" spans="1:26" ht="12.75">
      <c r="A59" s="28">
        <v>90</v>
      </c>
      <c r="B59" s="3">
        <v>189</v>
      </c>
      <c r="C59" s="4">
        <v>17.3</v>
      </c>
      <c r="D59" s="4" t="s">
        <v>15</v>
      </c>
      <c r="E59" s="2">
        <v>8.6</v>
      </c>
      <c r="F59" s="46">
        <v>15.4</v>
      </c>
      <c r="G59" s="3"/>
      <c r="H59" s="2"/>
      <c r="I59" s="3">
        <v>15.4</v>
      </c>
      <c r="J59" s="8">
        <v>28</v>
      </c>
      <c r="K59" s="11">
        <v>2.4</v>
      </c>
      <c r="L59" s="11">
        <v>11</v>
      </c>
      <c r="M59" s="42"/>
      <c r="N59" s="28">
        <v>148</v>
      </c>
      <c r="O59" s="3">
        <v>190</v>
      </c>
      <c r="P59" s="4">
        <v>18.1</v>
      </c>
      <c r="Q59" s="4" t="s">
        <v>15</v>
      </c>
      <c r="R59" s="2">
        <v>1</v>
      </c>
      <c r="S59" s="46">
        <v>15</v>
      </c>
      <c r="T59" s="3"/>
      <c r="U59" s="2"/>
      <c r="V59" s="3">
        <v>15</v>
      </c>
      <c r="W59" s="8">
        <v>32</v>
      </c>
      <c r="X59" s="11">
        <v>2.5</v>
      </c>
      <c r="Y59" s="11">
        <v>11</v>
      </c>
      <c r="Z59" s="42"/>
    </row>
    <row r="60" spans="1:26" ht="12.75">
      <c r="A60" s="28">
        <v>88</v>
      </c>
      <c r="B60" s="3">
        <v>134</v>
      </c>
      <c r="C60" s="4">
        <v>15.1</v>
      </c>
      <c r="D60" s="4" t="s">
        <v>15</v>
      </c>
      <c r="E60" s="2">
        <v>8.8</v>
      </c>
      <c r="F60" s="46">
        <v>14</v>
      </c>
      <c r="G60" s="3"/>
      <c r="H60" s="2"/>
      <c r="I60" s="3">
        <v>14</v>
      </c>
      <c r="J60" s="8">
        <v>5</v>
      </c>
      <c r="K60" s="11">
        <v>1.5</v>
      </c>
      <c r="L60" s="11">
        <v>11</v>
      </c>
      <c r="M60" s="42"/>
      <c r="N60" s="28">
        <v>144</v>
      </c>
      <c r="O60" s="3">
        <v>75</v>
      </c>
      <c r="P60" s="4">
        <v>8.4</v>
      </c>
      <c r="Q60" s="4" t="s">
        <v>15</v>
      </c>
      <c r="R60" s="2">
        <v>1.8</v>
      </c>
      <c r="S60" s="46">
        <v>6.9</v>
      </c>
      <c r="T60" s="3"/>
      <c r="U60" s="2"/>
      <c r="V60" s="3">
        <v>6.9</v>
      </c>
      <c r="W60" s="8">
        <v>13</v>
      </c>
      <c r="X60" s="11">
        <v>-4.35</v>
      </c>
      <c r="Y60" s="11">
        <v>11</v>
      </c>
      <c r="Z60" s="42"/>
    </row>
    <row r="61" spans="1:26" ht="12.75">
      <c r="A61" s="28">
        <v>80</v>
      </c>
      <c r="B61" s="3">
        <v>238</v>
      </c>
      <c r="C61" s="4">
        <v>15.6</v>
      </c>
      <c r="D61" s="4" t="s">
        <v>15</v>
      </c>
      <c r="E61" s="2">
        <v>9.2</v>
      </c>
      <c r="F61" s="46">
        <v>17.8</v>
      </c>
      <c r="G61" s="3"/>
      <c r="H61" s="2"/>
      <c r="I61" s="3">
        <v>17.8</v>
      </c>
      <c r="J61" s="8">
        <v>19</v>
      </c>
      <c r="K61" s="11">
        <v>2.3</v>
      </c>
      <c r="L61" s="11">
        <v>11</v>
      </c>
      <c r="M61" s="42"/>
      <c r="N61" s="28">
        <v>147</v>
      </c>
      <c r="O61" s="3">
        <v>47</v>
      </c>
      <c r="P61" s="4">
        <v>6.2</v>
      </c>
      <c r="Q61" s="4" t="s">
        <v>15</v>
      </c>
      <c r="R61" s="2">
        <v>1</v>
      </c>
      <c r="S61" s="46">
        <v>4.4</v>
      </c>
      <c r="T61" s="3"/>
      <c r="U61" s="2"/>
      <c r="V61" s="3">
        <v>4.4</v>
      </c>
      <c r="W61" s="8">
        <v>15</v>
      </c>
      <c r="X61" s="11">
        <v>2.2</v>
      </c>
      <c r="Y61" s="11">
        <v>11</v>
      </c>
      <c r="Z61" s="42"/>
    </row>
    <row r="62" spans="1:26" ht="12.75">
      <c r="A62" s="28">
        <v>132</v>
      </c>
      <c r="B62" s="3">
        <v>195</v>
      </c>
      <c r="C62" s="4">
        <v>17.3</v>
      </c>
      <c r="D62" s="4" t="s">
        <v>15</v>
      </c>
      <c r="E62" s="2">
        <v>8.6</v>
      </c>
      <c r="F62" s="46">
        <v>17.9</v>
      </c>
      <c r="G62" s="3"/>
      <c r="H62" s="2"/>
      <c r="I62" s="3">
        <v>17.9</v>
      </c>
      <c r="J62" s="8">
        <v>23</v>
      </c>
      <c r="K62" s="11">
        <v>1.4</v>
      </c>
      <c r="L62" s="11">
        <v>11</v>
      </c>
      <c r="M62" s="42"/>
      <c r="N62" s="28">
        <v>151</v>
      </c>
      <c r="O62" s="3">
        <v>67</v>
      </c>
      <c r="P62" s="4">
        <v>7.3</v>
      </c>
      <c r="Q62" s="4" t="s">
        <v>15</v>
      </c>
      <c r="R62" s="2">
        <v>0.8</v>
      </c>
      <c r="S62" s="46">
        <v>5</v>
      </c>
      <c r="T62" s="3"/>
      <c r="U62" s="2"/>
      <c r="V62" s="3">
        <v>5</v>
      </c>
      <c r="W62" s="8">
        <v>20</v>
      </c>
      <c r="X62" s="11">
        <v>1.3</v>
      </c>
      <c r="Y62" s="11">
        <v>11</v>
      </c>
      <c r="Z62" s="42"/>
    </row>
    <row r="63" spans="1:26" ht="12.75">
      <c r="A63" s="28">
        <v>78</v>
      </c>
      <c r="B63" s="3">
        <v>209</v>
      </c>
      <c r="C63" s="4">
        <v>17</v>
      </c>
      <c r="D63" s="4" t="s">
        <v>15</v>
      </c>
      <c r="E63" s="2">
        <v>9.4</v>
      </c>
      <c r="F63" s="46">
        <v>16.8</v>
      </c>
      <c r="G63" s="3"/>
      <c r="H63" s="2"/>
      <c r="I63" s="3">
        <v>16.8</v>
      </c>
      <c r="J63" s="8">
        <v>31</v>
      </c>
      <c r="K63" s="11">
        <v>3.05</v>
      </c>
      <c r="L63" s="11">
        <v>11</v>
      </c>
      <c r="M63" s="42"/>
      <c r="N63" s="28">
        <v>222</v>
      </c>
      <c r="O63" s="3">
        <v>40</v>
      </c>
      <c r="P63" s="4">
        <v>5.6</v>
      </c>
      <c r="Q63" s="4" t="s">
        <v>15</v>
      </c>
      <c r="R63" s="2">
        <v>1.1</v>
      </c>
      <c r="S63" s="46">
        <v>3.9</v>
      </c>
      <c r="T63" s="3"/>
      <c r="U63" s="2"/>
      <c r="V63" s="3">
        <v>3.9</v>
      </c>
      <c r="W63" s="8">
        <v>10</v>
      </c>
      <c r="X63" s="11">
        <v>0.4</v>
      </c>
      <c r="Y63" s="11">
        <v>11</v>
      </c>
      <c r="Z63" s="42"/>
    </row>
    <row r="64" spans="1:26" ht="12.75">
      <c r="A64" s="28">
        <v>136</v>
      </c>
      <c r="B64" s="3">
        <v>190</v>
      </c>
      <c r="C64" s="4">
        <v>19</v>
      </c>
      <c r="D64" s="4" t="s">
        <v>15</v>
      </c>
      <c r="E64" s="2">
        <v>8.7</v>
      </c>
      <c r="F64" s="46">
        <v>17</v>
      </c>
      <c r="G64" s="3"/>
      <c r="H64" s="2"/>
      <c r="I64" s="3">
        <v>17</v>
      </c>
      <c r="J64" s="8">
        <v>23</v>
      </c>
      <c r="K64" s="11">
        <v>3</v>
      </c>
      <c r="L64" s="11">
        <v>11</v>
      </c>
      <c r="M64" s="42"/>
      <c r="N64" s="28">
        <v>220</v>
      </c>
      <c r="O64" s="3">
        <v>49</v>
      </c>
      <c r="P64" s="4">
        <v>5.5</v>
      </c>
      <c r="Q64" s="4" t="s">
        <v>15</v>
      </c>
      <c r="R64" s="2">
        <v>1.3</v>
      </c>
      <c r="S64" s="46">
        <v>5</v>
      </c>
      <c r="T64" s="3"/>
      <c r="U64" s="2"/>
      <c r="V64" s="3">
        <v>5</v>
      </c>
      <c r="W64" s="8">
        <v>10</v>
      </c>
      <c r="X64" s="11">
        <v>0.25</v>
      </c>
      <c r="Y64" s="11">
        <v>11</v>
      </c>
      <c r="Z64" s="42"/>
    </row>
    <row r="65" spans="1:26" ht="12.75">
      <c r="A65" s="28">
        <v>76</v>
      </c>
      <c r="B65" s="3">
        <v>168</v>
      </c>
      <c r="C65" s="4">
        <v>15.3</v>
      </c>
      <c r="D65" s="4" t="s">
        <v>15</v>
      </c>
      <c r="E65" s="2">
        <v>7.5</v>
      </c>
      <c r="F65" s="46">
        <v>14.7</v>
      </c>
      <c r="G65" s="3"/>
      <c r="H65" s="2"/>
      <c r="I65" s="3">
        <v>14.7</v>
      </c>
      <c r="J65" s="8">
        <v>17</v>
      </c>
      <c r="K65" s="11">
        <v>2.2</v>
      </c>
      <c r="L65" s="11">
        <v>11</v>
      </c>
      <c r="M65" s="42"/>
      <c r="N65" s="28">
        <v>224</v>
      </c>
      <c r="O65" s="3">
        <v>64</v>
      </c>
      <c r="P65" s="4">
        <v>8.3</v>
      </c>
      <c r="Q65" s="4" t="s">
        <v>15</v>
      </c>
      <c r="R65" s="2">
        <v>1.2</v>
      </c>
      <c r="S65" s="46">
        <v>5.7</v>
      </c>
      <c r="T65" s="3"/>
      <c r="U65" s="2"/>
      <c r="V65" s="3">
        <v>5.7</v>
      </c>
      <c r="W65" s="8">
        <v>14</v>
      </c>
      <c r="X65" s="11">
        <v>-0.55</v>
      </c>
      <c r="Y65" s="11">
        <v>11</v>
      </c>
      <c r="Z65" s="42"/>
    </row>
    <row r="66" spans="1:26" ht="12.75">
      <c r="A66" s="28">
        <v>133</v>
      </c>
      <c r="B66" s="3">
        <v>220</v>
      </c>
      <c r="C66" s="4">
        <v>17.8</v>
      </c>
      <c r="D66" s="4" t="s">
        <v>15</v>
      </c>
      <c r="E66" s="2">
        <v>6.7</v>
      </c>
      <c r="F66" s="46">
        <v>16.7</v>
      </c>
      <c r="G66" s="3"/>
      <c r="H66" s="2"/>
      <c r="I66" s="3">
        <v>16.7</v>
      </c>
      <c r="J66" s="8">
        <v>14</v>
      </c>
      <c r="K66" s="11">
        <v>1.5</v>
      </c>
      <c r="L66" s="11">
        <v>11</v>
      </c>
      <c r="M66" s="42"/>
      <c r="N66" s="28">
        <v>226</v>
      </c>
      <c r="O66" s="3">
        <v>122</v>
      </c>
      <c r="P66" s="4">
        <v>14</v>
      </c>
      <c r="Q66" s="4" t="s">
        <v>15</v>
      </c>
      <c r="R66" s="2">
        <v>1.8</v>
      </c>
      <c r="S66" s="46">
        <v>12</v>
      </c>
      <c r="T66" s="3"/>
      <c r="U66" s="2"/>
      <c r="V66" s="3">
        <v>12</v>
      </c>
      <c r="W66" s="8">
        <v>18</v>
      </c>
      <c r="X66" s="11">
        <v>2.5</v>
      </c>
      <c r="Y66" s="11">
        <v>11</v>
      </c>
      <c r="Z66" s="42"/>
    </row>
    <row r="67" spans="1:26" ht="12.75">
      <c r="A67" s="28">
        <v>74</v>
      </c>
      <c r="B67" s="3">
        <v>236</v>
      </c>
      <c r="C67" s="4">
        <v>17</v>
      </c>
      <c r="D67" s="4" t="s">
        <v>15</v>
      </c>
      <c r="E67" s="2">
        <v>6.7</v>
      </c>
      <c r="F67" s="46">
        <v>17.2</v>
      </c>
      <c r="G67" s="3"/>
      <c r="H67" s="2"/>
      <c r="I67" s="3">
        <v>17.2</v>
      </c>
      <c r="J67" s="8">
        <v>17</v>
      </c>
      <c r="K67" s="11">
        <v>4.2</v>
      </c>
      <c r="L67" s="11">
        <v>11</v>
      </c>
      <c r="M67" s="42"/>
      <c r="N67" s="28">
        <v>218</v>
      </c>
      <c r="O67" s="3">
        <v>94</v>
      </c>
      <c r="P67" s="4">
        <v>10.6</v>
      </c>
      <c r="Q67" s="4" t="s">
        <v>15</v>
      </c>
      <c r="R67" s="2">
        <v>1.2</v>
      </c>
      <c r="S67" s="46">
        <v>7.9</v>
      </c>
      <c r="T67" s="3"/>
      <c r="U67" s="2"/>
      <c r="V67" s="3">
        <v>7.9</v>
      </c>
      <c r="W67" s="8">
        <v>18</v>
      </c>
      <c r="X67" s="11">
        <v>1.4</v>
      </c>
      <c r="Y67" s="11">
        <v>11</v>
      </c>
      <c r="Z67" s="42"/>
    </row>
    <row r="68" spans="1:26" ht="12.75">
      <c r="A68" s="28">
        <v>73</v>
      </c>
      <c r="B68" s="3">
        <v>200</v>
      </c>
      <c r="C68" s="4">
        <v>18.3</v>
      </c>
      <c r="D68" s="4" t="s">
        <v>15</v>
      </c>
      <c r="E68" s="2">
        <v>9.3</v>
      </c>
      <c r="F68" s="46">
        <v>16.3</v>
      </c>
      <c r="G68" s="3"/>
      <c r="H68" s="2"/>
      <c r="I68" s="3">
        <v>16.3</v>
      </c>
      <c r="J68" s="8">
        <v>20</v>
      </c>
      <c r="K68" s="11">
        <v>3.3</v>
      </c>
      <c r="L68" s="11">
        <v>11</v>
      </c>
      <c r="M68" s="42"/>
      <c r="N68" s="28">
        <v>227</v>
      </c>
      <c r="O68" s="3">
        <v>75</v>
      </c>
      <c r="P68" s="4">
        <v>10.1</v>
      </c>
      <c r="Q68" s="4" t="s">
        <v>15</v>
      </c>
      <c r="R68" s="2">
        <v>1</v>
      </c>
      <c r="S68" s="46">
        <v>7.1</v>
      </c>
      <c r="T68" s="3"/>
      <c r="U68" s="2"/>
      <c r="V68" s="3">
        <v>7.1</v>
      </c>
      <c r="W68" s="8">
        <v>13</v>
      </c>
      <c r="X68" s="11">
        <v>1</v>
      </c>
      <c r="Y68" s="11">
        <v>11</v>
      </c>
      <c r="Z68" s="42"/>
    </row>
    <row r="69" spans="1:26" ht="12.75">
      <c r="A69" s="28">
        <v>160</v>
      </c>
      <c r="B69" s="3">
        <v>191</v>
      </c>
      <c r="C69" s="4">
        <v>17.5</v>
      </c>
      <c r="D69" s="4" t="s">
        <v>15</v>
      </c>
      <c r="E69" s="2">
        <v>10.5</v>
      </c>
      <c r="F69" s="46">
        <v>16.2</v>
      </c>
      <c r="G69" s="3"/>
      <c r="H69" s="2"/>
      <c r="I69" s="3">
        <v>16.2</v>
      </c>
      <c r="J69" s="8">
        <v>13</v>
      </c>
      <c r="K69" s="11">
        <v>2.45</v>
      </c>
      <c r="L69" s="11">
        <v>11</v>
      </c>
      <c r="M69" s="42"/>
      <c r="N69" s="28">
        <v>230</v>
      </c>
      <c r="O69" s="3">
        <v>97</v>
      </c>
      <c r="P69" s="4">
        <v>13</v>
      </c>
      <c r="Q69" s="4" t="s">
        <v>15</v>
      </c>
      <c r="R69" s="2">
        <v>1.4</v>
      </c>
      <c r="S69" s="46">
        <v>8.9</v>
      </c>
      <c r="T69" s="3"/>
      <c r="U69" s="2"/>
      <c r="V69" s="3">
        <v>8.9</v>
      </c>
      <c r="W69" s="8">
        <v>21</v>
      </c>
      <c r="X69" s="11">
        <v>2.65</v>
      </c>
      <c r="Y69" s="11">
        <v>11</v>
      </c>
      <c r="Z69" s="42"/>
    </row>
    <row r="70" spans="1:26" ht="12.75">
      <c r="A70" s="28">
        <v>159</v>
      </c>
      <c r="B70" s="3">
        <v>146</v>
      </c>
      <c r="C70" s="4">
        <v>13.9</v>
      </c>
      <c r="D70" s="4" t="s">
        <v>15</v>
      </c>
      <c r="E70" s="2">
        <v>9.4</v>
      </c>
      <c r="F70" s="46">
        <v>14.8</v>
      </c>
      <c r="G70" s="3"/>
      <c r="H70" s="2"/>
      <c r="I70" s="3">
        <v>14.8</v>
      </c>
      <c r="J70" s="8">
        <v>14</v>
      </c>
      <c r="K70" s="11">
        <v>2.6</v>
      </c>
      <c r="L70" s="11">
        <v>11</v>
      </c>
      <c r="M70" s="42"/>
      <c r="N70" s="28">
        <v>237</v>
      </c>
      <c r="O70" s="3">
        <v>56</v>
      </c>
      <c r="P70" s="4">
        <v>6.9</v>
      </c>
      <c r="Q70" s="4" t="s">
        <v>15</v>
      </c>
      <c r="R70" s="2">
        <v>1.2</v>
      </c>
      <c r="S70" s="46">
        <v>5.4</v>
      </c>
      <c r="T70" s="3"/>
      <c r="U70" s="2"/>
      <c r="V70" s="3">
        <v>5.4</v>
      </c>
      <c r="W70" s="8">
        <v>16</v>
      </c>
      <c r="X70" s="11">
        <v>0.8000000000000007</v>
      </c>
      <c r="Y70" s="11">
        <v>11</v>
      </c>
      <c r="Z70" s="42"/>
    </row>
    <row r="71" spans="1:26" ht="12.75">
      <c r="A71" s="28">
        <v>161</v>
      </c>
      <c r="B71" s="3">
        <v>167</v>
      </c>
      <c r="C71" s="4">
        <v>16.8</v>
      </c>
      <c r="D71" s="4" t="s">
        <v>15</v>
      </c>
      <c r="E71" s="2">
        <v>8</v>
      </c>
      <c r="F71" s="46">
        <v>15.3</v>
      </c>
      <c r="G71" s="3"/>
      <c r="H71" s="2"/>
      <c r="I71" s="3">
        <v>15.3</v>
      </c>
      <c r="J71" s="8">
        <v>11</v>
      </c>
      <c r="K71" s="11">
        <v>2.1</v>
      </c>
      <c r="L71" s="11">
        <v>11</v>
      </c>
      <c r="M71" s="42"/>
      <c r="N71" s="28">
        <v>234</v>
      </c>
      <c r="O71" s="3">
        <v>50</v>
      </c>
      <c r="P71" s="4">
        <v>6.2</v>
      </c>
      <c r="Q71" s="4" t="s">
        <v>15</v>
      </c>
      <c r="R71" s="2">
        <v>0.7</v>
      </c>
      <c r="S71" s="46">
        <v>5.1</v>
      </c>
      <c r="T71" s="3"/>
      <c r="U71" s="2"/>
      <c r="V71" s="3">
        <v>5.1</v>
      </c>
      <c r="W71" s="8">
        <v>11</v>
      </c>
      <c r="X71" s="11">
        <v>0.85</v>
      </c>
      <c r="Y71" s="11">
        <v>11</v>
      </c>
      <c r="Z71" s="42"/>
    </row>
    <row r="72" spans="1:26" ht="12.75">
      <c r="A72" s="28">
        <v>216</v>
      </c>
      <c r="B72" s="3">
        <v>165</v>
      </c>
      <c r="C72" s="4">
        <v>15.5</v>
      </c>
      <c r="D72" s="4" t="s">
        <v>15</v>
      </c>
      <c r="E72" s="2">
        <v>6.9</v>
      </c>
      <c r="F72" s="46">
        <v>14.5</v>
      </c>
      <c r="G72" s="3"/>
      <c r="H72" s="2"/>
      <c r="I72" s="3">
        <v>14.5</v>
      </c>
      <c r="J72" s="8">
        <v>17</v>
      </c>
      <c r="K72" s="11">
        <v>2</v>
      </c>
      <c r="L72" s="11">
        <v>11</v>
      </c>
      <c r="M72" s="42"/>
      <c r="N72" s="28">
        <v>235</v>
      </c>
      <c r="O72" s="3">
        <v>60</v>
      </c>
      <c r="P72" s="4">
        <v>6.6</v>
      </c>
      <c r="Q72" s="4" t="s">
        <v>15</v>
      </c>
      <c r="R72" s="2">
        <v>1.6</v>
      </c>
      <c r="S72" s="46">
        <v>4.7</v>
      </c>
      <c r="T72" s="3"/>
      <c r="U72" s="2"/>
      <c r="V72" s="3">
        <v>4.7</v>
      </c>
      <c r="W72" s="8">
        <v>13</v>
      </c>
      <c r="X72" s="11">
        <v>1.2</v>
      </c>
      <c r="Y72" s="11">
        <v>11</v>
      </c>
      <c r="Z72" s="42"/>
    </row>
    <row r="73" spans="1:26" ht="12.75">
      <c r="A73" s="28">
        <v>209</v>
      </c>
      <c r="B73" s="3">
        <v>155</v>
      </c>
      <c r="C73" s="4">
        <v>14.6</v>
      </c>
      <c r="D73" s="4" t="s">
        <v>15</v>
      </c>
      <c r="E73" s="2">
        <v>8</v>
      </c>
      <c r="F73" s="46">
        <v>13.8</v>
      </c>
      <c r="G73" s="3"/>
      <c r="H73" s="2"/>
      <c r="I73" s="3">
        <v>13.8</v>
      </c>
      <c r="J73" s="8">
        <v>14</v>
      </c>
      <c r="K73" s="11">
        <v>1.6</v>
      </c>
      <c r="L73" s="11">
        <v>11</v>
      </c>
      <c r="M73" s="42"/>
      <c r="N73" s="28">
        <v>290</v>
      </c>
      <c r="O73" s="3">
        <v>48</v>
      </c>
      <c r="P73" s="4">
        <v>6.3</v>
      </c>
      <c r="Q73" s="4" t="s">
        <v>15</v>
      </c>
      <c r="R73" s="2">
        <v>1.3</v>
      </c>
      <c r="S73" s="46">
        <v>5.1</v>
      </c>
      <c r="T73" s="3"/>
      <c r="U73" s="2"/>
      <c r="V73" s="3">
        <v>5.1</v>
      </c>
      <c r="W73" s="8">
        <v>10</v>
      </c>
      <c r="X73" s="11">
        <v>0.6</v>
      </c>
      <c r="Y73" s="11">
        <v>11</v>
      </c>
      <c r="Z73" s="42"/>
    </row>
    <row r="74" spans="1:26" ht="12.75">
      <c r="A74" s="28">
        <v>212</v>
      </c>
      <c r="B74" s="3">
        <v>288</v>
      </c>
      <c r="C74" s="4">
        <v>19.1</v>
      </c>
      <c r="D74" s="4" t="s">
        <v>15</v>
      </c>
      <c r="E74" s="2">
        <v>7.5</v>
      </c>
      <c r="F74" s="46">
        <v>17.3</v>
      </c>
      <c r="G74" s="3"/>
      <c r="H74" s="2"/>
      <c r="I74" s="3">
        <v>17.3</v>
      </c>
      <c r="J74" s="8">
        <v>19</v>
      </c>
      <c r="K74" s="11">
        <v>1.3</v>
      </c>
      <c r="L74" s="11">
        <v>11</v>
      </c>
      <c r="M74" s="42"/>
      <c r="N74" s="28">
        <v>295</v>
      </c>
      <c r="O74" s="3">
        <v>57</v>
      </c>
      <c r="P74" s="4">
        <v>5</v>
      </c>
      <c r="Q74" s="4" t="s">
        <v>15</v>
      </c>
      <c r="R74" s="2">
        <v>1.1</v>
      </c>
      <c r="S74" s="46">
        <v>5.8</v>
      </c>
      <c r="T74" s="3"/>
      <c r="U74" s="2"/>
      <c r="V74" s="3">
        <v>5.8</v>
      </c>
      <c r="W74" s="8">
        <v>17</v>
      </c>
      <c r="X74" s="11">
        <v>2.5</v>
      </c>
      <c r="Y74" s="11">
        <v>11</v>
      </c>
      <c r="Z74" s="42"/>
    </row>
    <row r="75" spans="1:26" ht="12.75">
      <c r="A75" s="28">
        <v>231</v>
      </c>
      <c r="B75" s="3">
        <v>210</v>
      </c>
      <c r="C75" s="4">
        <v>18.5</v>
      </c>
      <c r="D75" s="4" t="s">
        <v>15</v>
      </c>
      <c r="E75" s="2">
        <v>8.3</v>
      </c>
      <c r="F75" s="46">
        <v>17.7</v>
      </c>
      <c r="G75" s="3"/>
      <c r="H75" s="2"/>
      <c r="I75" s="3">
        <v>17.7</v>
      </c>
      <c r="J75" s="8">
        <v>42</v>
      </c>
      <c r="K75" s="11">
        <v>2.4</v>
      </c>
      <c r="L75" s="11">
        <v>11</v>
      </c>
      <c r="M75" s="42"/>
      <c r="N75" s="28">
        <v>343</v>
      </c>
      <c r="O75" s="3">
        <v>53</v>
      </c>
      <c r="P75" s="4">
        <v>5.1</v>
      </c>
      <c r="Q75" s="4" t="s">
        <v>15</v>
      </c>
      <c r="R75" s="2">
        <v>1.2</v>
      </c>
      <c r="S75" s="46">
        <v>4.3</v>
      </c>
      <c r="T75" s="3"/>
      <c r="U75" s="2"/>
      <c r="V75" s="3">
        <v>4.3</v>
      </c>
      <c r="W75" s="8">
        <v>13</v>
      </c>
      <c r="X75" s="11">
        <v>1.6</v>
      </c>
      <c r="Y75" s="11">
        <v>11</v>
      </c>
      <c r="Z75" s="42"/>
    </row>
    <row r="76" spans="1:26" ht="12.75">
      <c r="A76" s="28">
        <v>208</v>
      </c>
      <c r="B76" s="3">
        <v>182</v>
      </c>
      <c r="C76" s="4">
        <v>17.9</v>
      </c>
      <c r="D76" s="4" t="s">
        <v>15</v>
      </c>
      <c r="E76" s="2">
        <v>9.7</v>
      </c>
      <c r="F76" s="46">
        <v>16.4</v>
      </c>
      <c r="G76" s="3"/>
      <c r="H76" s="2"/>
      <c r="I76" s="3">
        <v>16.4</v>
      </c>
      <c r="J76" s="8">
        <v>24</v>
      </c>
      <c r="K76" s="11">
        <v>2.4</v>
      </c>
      <c r="L76" s="11">
        <v>11</v>
      </c>
      <c r="M76" s="42"/>
      <c r="N76" s="28">
        <v>342</v>
      </c>
      <c r="O76" s="3">
        <v>56</v>
      </c>
      <c r="P76" s="4">
        <v>6.6</v>
      </c>
      <c r="Q76" s="4" t="s">
        <v>15</v>
      </c>
      <c r="R76" s="2">
        <v>0.5</v>
      </c>
      <c r="S76" s="46">
        <v>3.7</v>
      </c>
      <c r="T76" s="3"/>
      <c r="U76" s="2"/>
      <c r="V76" s="3">
        <v>3.7</v>
      </c>
      <c r="W76" s="8">
        <v>21</v>
      </c>
      <c r="X76" s="11">
        <v>0.45</v>
      </c>
      <c r="Y76" s="11">
        <v>11</v>
      </c>
      <c r="Z76" s="42"/>
    </row>
    <row r="77" spans="1:26" ht="12.75">
      <c r="A77" s="28">
        <v>207</v>
      </c>
      <c r="B77" s="3">
        <v>171</v>
      </c>
      <c r="C77" s="4">
        <v>16</v>
      </c>
      <c r="D77" s="4" t="s">
        <v>15</v>
      </c>
      <c r="E77" s="2">
        <v>9.4</v>
      </c>
      <c r="F77" s="46">
        <v>15.8</v>
      </c>
      <c r="G77" s="3"/>
      <c r="H77" s="2"/>
      <c r="I77" s="3">
        <v>15.8</v>
      </c>
      <c r="J77" s="8">
        <v>3</v>
      </c>
      <c r="K77" s="11">
        <v>1.9</v>
      </c>
      <c r="L77" s="11">
        <v>11</v>
      </c>
      <c r="M77" s="42"/>
      <c r="N77" s="28">
        <v>264</v>
      </c>
      <c r="O77" s="3">
        <v>54</v>
      </c>
      <c r="P77" s="4">
        <v>5.2</v>
      </c>
      <c r="Q77" s="4" t="s">
        <v>15</v>
      </c>
      <c r="R77" s="2">
        <v>0.8</v>
      </c>
      <c r="S77" s="46">
        <v>4.4</v>
      </c>
      <c r="T77" s="3"/>
      <c r="U77" s="2"/>
      <c r="V77" s="3">
        <v>4.4</v>
      </c>
      <c r="W77" s="8">
        <v>10</v>
      </c>
      <c r="X77" s="11">
        <v>0.9</v>
      </c>
      <c r="Y77" s="11">
        <v>11</v>
      </c>
      <c r="Z77" s="42"/>
    </row>
    <row r="78" spans="1:26" ht="12.75">
      <c r="A78" s="28">
        <v>299</v>
      </c>
      <c r="B78" s="3">
        <v>168</v>
      </c>
      <c r="C78" s="4">
        <v>17.6</v>
      </c>
      <c r="D78" s="4" t="s">
        <v>15</v>
      </c>
      <c r="E78" s="2">
        <v>6.9</v>
      </c>
      <c r="F78" s="46">
        <v>16.7</v>
      </c>
      <c r="G78" s="3"/>
      <c r="H78" s="2"/>
      <c r="I78" s="3">
        <v>16.7</v>
      </c>
      <c r="J78" s="8">
        <v>18</v>
      </c>
      <c r="K78" s="11">
        <v>4.9</v>
      </c>
      <c r="L78" s="11">
        <v>11</v>
      </c>
      <c r="M78" s="42"/>
      <c r="N78" s="28">
        <v>263</v>
      </c>
      <c r="O78" s="3">
        <v>64</v>
      </c>
      <c r="P78" s="4">
        <v>6.8</v>
      </c>
      <c r="Q78" s="4" t="s">
        <v>15</v>
      </c>
      <c r="R78" s="2">
        <v>1.3</v>
      </c>
      <c r="S78" s="46">
        <v>6</v>
      </c>
      <c r="T78" s="3"/>
      <c r="U78" s="2"/>
      <c r="V78" s="3">
        <v>6</v>
      </c>
      <c r="W78" s="8">
        <v>14</v>
      </c>
      <c r="X78" s="11">
        <v>1.6</v>
      </c>
      <c r="Y78" s="11">
        <v>11</v>
      </c>
      <c r="Z78" s="42"/>
    </row>
    <row r="79" spans="1:26" ht="12.75">
      <c r="A79" s="28">
        <v>305</v>
      </c>
      <c r="B79" s="3">
        <v>183</v>
      </c>
      <c r="C79" s="4">
        <v>18</v>
      </c>
      <c r="D79" s="4" t="s">
        <v>15</v>
      </c>
      <c r="E79" s="2">
        <v>9.9</v>
      </c>
      <c r="F79" s="46">
        <v>15.2</v>
      </c>
      <c r="G79" s="3"/>
      <c r="H79" s="2"/>
      <c r="I79" s="3">
        <v>15.2</v>
      </c>
      <c r="J79" s="8">
        <v>14</v>
      </c>
      <c r="K79" s="11">
        <v>2.2</v>
      </c>
      <c r="L79" s="11">
        <v>11</v>
      </c>
      <c r="M79" s="42"/>
      <c r="N79" s="28">
        <v>110</v>
      </c>
      <c r="O79" s="3">
        <v>161</v>
      </c>
      <c r="P79" s="4">
        <v>12.4</v>
      </c>
      <c r="Q79" s="4" t="s">
        <v>15</v>
      </c>
      <c r="R79" s="2">
        <v>2.5</v>
      </c>
      <c r="S79" s="46">
        <v>12.9</v>
      </c>
      <c r="T79" s="3"/>
      <c r="U79" s="2"/>
      <c r="V79" s="3">
        <v>12.9</v>
      </c>
      <c r="W79" s="8">
        <v>22</v>
      </c>
      <c r="X79" s="11">
        <v>2.9</v>
      </c>
      <c r="Y79" s="11">
        <v>11</v>
      </c>
      <c r="Z79" s="42"/>
    </row>
    <row r="80" spans="1:26" ht="12.75">
      <c r="A80" s="28">
        <v>298</v>
      </c>
      <c r="B80" s="3">
        <v>220</v>
      </c>
      <c r="C80" s="4">
        <v>15</v>
      </c>
      <c r="D80" s="4" t="s">
        <v>15</v>
      </c>
      <c r="E80" s="2">
        <v>9.2</v>
      </c>
      <c r="F80" s="46">
        <v>15</v>
      </c>
      <c r="G80" s="3"/>
      <c r="H80" s="2"/>
      <c r="I80" s="3">
        <v>15</v>
      </c>
      <c r="J80" s="8">
        <v>17</v>
      </c>
      <c r="K80" s="11">
        <v>2.5</v>
      </c>
      <c r="L80" s="11">
        <v>11</v>
      </c>
      <c r="M80" s="42"/>
      <c r="N80" s="28">
        <v>118</v>
      </c>
      <c r="O80" s="3">
        <v>43</v>
      </c>
      <c r="P80" s="4">
        <v>6.5</v>
      </c>
      <c r="Q80" s="4" t="s">
        <v>15</v>
      </c>
      <c r="R80" s="2">
        <v>1</v>
      </c>
      <c r="S80" s="46">
        <v>4.5</v>
      </c>
      <c r="T80" s="3"/>
      <c r="U80" s="2"/>
      <c r="V80" s="3">
        <v>4.5</v>
      </c>
      <c r="W80" s="8">
        <v>16</v>
      </c>
      <c r="X80" s="11">
        <v>1.5</v>
      </c>
      <c r="Y80" s="11">
        <v>11</v>
      </c>
      <c r="Z80" s="42"/>
    </row>
    <row r="81" spans="1:26" ht="12.75">
      <c r="A81" s="28">
        <v>307</v>
      </c>
      <c r="B81" s="3">
        <v>180</v>
      </c>
      <c r="C81" s="4">
        <v>16.5</v>
      </c>
      <c r="D81" s="4" t="s">
        <v>15</v>
      </c>
      <c r="E81" s="2">
        <v>9.7</v>
      </c>
      <c r="F81" s="46">
        <v>16.8</v>
      </c>
      <c r="G81" s="3"/>
      <c r="H81" s="2"/>
      <c r="I81" s="3">
        <v>16.8</v>
      </c>
      <c r="J81" s="8">
        <v>3</v>
      </c>
      <c r="K81" s="11">
        <v>2.3</v>
      </c>
      <c r="L81" s="11">
        <v>11</v>
      </c>
      <c r="M81" s="42"/>
      <c r="N81" s="28">
        <v>258</v>
      </c>
      <c r="O81" s="3">
        <v>45</v>
      </c>
      <c r="P81" s="4">
        <v>6.5</v>
      </c>
      <c r="Q81" s="4" t="s">
        <v>15</v>
      </c>
      <c r="R81" s="2">
        <v>1.1</v>
      </c>
      <c r="S81" s="46">
        <v>5.2</v>
      </c>
      <c r="T81" s="3"/>
      <c r="U81" s="2"/>
      <c r="V81" s="3">
        <v>5.2</v>
      </c>
      <c r="W81" s="8">
        <v>13</v>
      </c>
      <c r="X81" s="11">
        <v>1.45</v>
      </c>
      <c r="Y81" s="11">
        <v>11</v>
      </c>
      <c r="Z81" s="42"/>
    </row>
    <row r="82" spans="1:26" ht="12.75">
      <c r="A82" s="28">
        <v>303</v>
      </c>
      <c r="B82" s="3">
        <v>229</v>
      </c>
      <c r="C82" s="4">
        <v>17.8</v>
      </c>
      <c r="D82" s="4" t="s">
        <v>15</v>
      </c>
      <c r="E82" s="2">
        <v>7.4</v>
      </c>
      <c r="F82" s="46">
        <v>17.7</v>
      </c>
      <c r="G82" s="3"/>
      <c r="H82" s="2"/>
      <c r="I82" s="3">
        <v>17.7</v>
      </c>
      <c r="J82" s="8">
        <v>19</v>
      </c>
      <c r="K82" s="11">
        <v>2.1</v>
      </c>
      <c r="L82" s="11">
        <v>11</v>
      </c>
      <c r="M82" s="42"/>
      <c r="N82" s="28">
        <v>269</v>
      </c>
      <c r="O82" s="3">
        <v>52</v>
      </c>
      <c r="P82" s="4">
        <v>6.2</v>
      </c>
      <c r="Q82" s="4" t="s">
        <v>15</v>
      </c>
      <c r="R82" s="2">
        <v>1.3</v>
      </c>
      <c r="S82" s="46">
        <v>5.3</v>
      </c>
      <c r="T82" s="3"/>
      <c r="U82" s="2"/>
      <c r="V82" s="3">
        <v>5.3</v>
      </c>
      <c r="W82" s="8">
        <v>17</v>
      </c>
      <c r="X82" s="11">
        <v>2.2</v>
      </c>
      <c r="Y82" s="11">
        <v>11</v>
      </c>
      <c r="Z82" s="42"/>
    </row>
    <row r="83" spans="1:26" ht="12.75">
      <c r="A83" s="28">
        <v>336</v>
      </c>
      <c r="B83" s="3">
        <v>249</v>
      </c>
      <c r="C83" s="4">
        <v>17.9</v>
      </c>
      <c r="D83" s="4" t="s">
        <v>15</v>
      </c>
      <c r="E83" s="2">
        <v>6.6</v>
      </c>
      <c r="F83" s="46">
        <v>17.1</v>
      </c>
      <c r="G83" s="3"/>
      <c r="H83" s="2"/>
      <c r="I83" s="3">
        <v>17.1</v>
      </c>
      <c r="J83" s="8">
        <v>18</v>
      </c>
      <c r="K83" s="11">
        <v>1.6</v>
      </c>
      <c r="L83" s="11">
        <v>11</v>
      </c>
      <c r="M83" s="42"/>
      <c r="N83" s="28">
        <v>250</v>
      </c>
      <c r="O83" s="3">
        <v>152</v>
      </c>
      <c r="P83" s="4">
        <v>15.8</v>
      </c>
      <c r="Q83" s="4" t="s">
        <v>15</v>
      </c>
      <c r="R83" s="2">
        <v>2.2</v>
      </c>
      <c r="S83" s="46">
        <v>13.2</v>
      </c>
      <c r="T83" s="3"/>
      <c r="U83" s="2"/>
      <c r="V83" s="3">
        <v>13.2</v>
      </c>
      <c r="W83" s="8">
        <v>15</v>
      </c>
      <c r="X83" s="11">
        <v>1.2</v>
      </c>
      <c r="Y83" s="11">
        <v>11</v>
      </c>
      <c r="Z83" s="42"/>
    </row>
    <row r="84" spans="1:26" ht="12.75">
      <c r="A84" s="28">
        <v>314</v>
      </c>
      <c r="B84" s="3">
        <v>196</v>
      </c>
      <c r="C84" s="4">
        <v>16.9</v>
      </c>
      <c r="D84" s="4" t="s">
        <v>15</v>
      </c>
      <c r="E84" s="2">
        <v>8.9</v>
      </c>
      <c r="F84" s="46">
        <v>16</v>
      </c>
      <c r="G84" s="3"/>
      <c r="H84" s="2"/>
      <c r="I84" s="3">
        <v>16</v>
      </c>
      <c r="J84" s="8">
        <v>9</v>
      </c>
      <c r="K84" s="11">
        <v>2.5</v>
      </c>
      <c r="L84" s="11">
        <v>11</v>
      </c>
      <c r="M84" s="42"/>
      <c r="N84" s="28">
        <v>248</v>
      </c>
      <c r="O84" s="3">
        <v>70</v>
      </c>
      <c r="P84" s="4">
        <v>7.3</v>
      </c>
      <c r="Q84" s="4" t="s">
        <v>15</v>
      </c>
      <c r="R84" s="2">
        <v>1.3</v>
      </c>
      <c r="S84" s="46">
        <v>5.7</v>
      </c>
      <c r="T84" s="3"/>
      <c r="U84" s="2"/>
      <c r="V84" s="3">
        <v>5.7</v>
      </c>
      <c r="W84" s="8">
        <v>13</v>
      </c>
      <c r="X84" s="11">
        <v>1.7</v>
      </c>
      <c r="Y84" s="11">
        <v>11</v>
      </c>
      <c r="Z84" s="42"/>
    </row>
    <row r="85" spans="1:26" ht="12.75">
      <c r="A85" s="28">
        <v>317</v>
      </c>
      <c r="B85" s="3">
        <v>220</v>
      </c>
      <c r="C85" s="4">
        <v>14.4</v>
      </c>
      <c r="D85" s="4" t="s">
        <v>15</v>
      </c>
      <c r="E85" s="2">
        <v>8.8</v>
      </c>
      <c r="F85" s="46">
        <v>15.1</v>
      </c>
      <c r="G85" s="3"/>
      <c r="H85" s="2"/>
      <c r="I85" s="3">
        <v>15.1</v>
      </c>
      <c r="J85" s="8">
        <v>18</v>
      </c>
      <c r="K85" s="11">
        <v>1.4</v>
      </c>
      <c r="L85" s="11">
        <v>11</v>
      </c>
      <c r="M85" s="42"/>
      <c r="N85" s="28">
        <v>245</v>
      </c>
      <c r="O85" s="3">
        <v>44</v>
      </c>
      <c r="P85" s="4">
        <v>4.9</v>
      </c>
      <c r="Q85" s="4" t="s">
        <v>15</v>
      </c>
      <c r="R85" s="2">
        <v>0.9</v>
      </c>
      <c r="S85" s="46">
        <v>3.5</v>
      </c>
      <c r="T85" s="3"/>
      <c r="U85" s="2"/>
      <c r="V85" s="3">
        <v>3.5</v>
      </c>
      <c r="W85" s="8">
        <v>12</v>
      </c>
      <c r="X85" s="11">
        <v>1.1</v>
      </c>
      <c r="Y85" s="11">
        <v>11</v>
      </c>
      <c r="Z85" s="42"/>
    </row>
    <row r="86" spans="1:26" ht="12.75">
      <c r="A86" s="28">
        <v>104</v>
      </c>
      <c r="B86" s="3">
        <v>225</v>
      </c>
      <c r="C86" s="4">
        <v>15.8</v>
      </c>
      <c r="D86" s="4" t="s">
        <v>15</v>
      </c>
      <c r="E86" s="2">
        <v>8.4</v>
      </c>
      <c r="F86" s="46">
        <v>16.2</v>
      </c>
      <c r="G86" s="3"/>
      <c r="H86" s="2"/>
      <c r="I86" s="3">
        <v>16.2</v>
      </c>
      <c r="J86" s="8">
        <v>15</v>
      </c>
      <c r="K86" s="11"/>
      <c r="L86" s="11">
        <v>11</v>
      </c>
      <c r="M86" s="42"/>
      <c r="N86" s="28">
        <v>274</v>
      </c>
      <c r="O86" s="3">
        <v>139</v>
      </c>
      <c r="P86" s="4">
        <v>15.8</v>
      </c>
      <c r="Q86" s="4" t="s">
        <v>15</v>
      </c>
      <c r="R86" s="2">
        <v>1.9</v>
      </c>
      <c r="S86" s="46">
        <v>12.6</v>
      </c>
      <c r="T86" s="3"/>
      <c r="U86" s="2"/>
      <c r="V86" s="3">
        <v>12.6</v>
      </c>
      <c r="W86" s="8">
        <v>23</v>
      </c>
      <c r="X86" s="11">
        <v>2.35</v>
      </c>
      <c r="Y86" s="11">
        <v>11</v>
      </c>
      <c r="Z86" s="42"/>
    </row>
    <row r="87" spans="1:26" ht="12.75">
      <c r="A87" s="28">
        <v>97</v>
      </c>
      <c r="B87" s="3">
        <v>184</v>
      </c>
      <c r="C87" s="4">
        <v>16.1</v>
      </c>
      <c r="D87" s="4" t="s">
        <v>15</v>
      </c>
      <c r="E87" s="2">
        <v>7</v>
      </c>
      <c r="F87" s="46">
        <v>15.2</v>
      </c>
      <c r="G87" s="3"/>
      <c r="H87" s="2"/>
      <c r="I87" s="3">
        <v>15.2</v>
      </c>
      <c r="J87" s="8">
        <v>20</v>
      </c>
      <c r="K87" s="11">
        <v>2.2</v>
      </c>
      <c r="L87" s="11">
        <v>11</v>
      </c>
      <c r="M87" s="42"/>
      <c r="N87" s="28">
        <v>276</v>
      </c>
      <c r="O87" s="3">
        <v>84</v>
      </c>
      <c r="P87" s="4">
        <v>10.2</v>
      </c>
      <c r="Q87" s="4" t="s">
        <v>15</v>
      </c>
      <c r="R87" s="2">
        <v>1.7</v>
      </c>
      <c r="S87" s="46">
        <v>8.1</v>
      </c>
      <c r="T87" s="3"/>
      <c r="U87" s="2"/>
      <c r="V87" s="3">
        <v>8.1</v>
      </c>
      <c r="W87" s="8">
        <v>12</v>
      </c>
      <c r="X87" s="11">
        <v>1.35</v>
      </c>
      <c r="Y87" s="11">
        <v>11</v>
      </c>
      <c r="Z87" s="42"/>
    </row>
    <row r="88" spans="1:26" ht="12.75">
      <c r="A88" s="28">
        <v>101</v>
      </c>
      <c r="B88" s="3">
        <v>225</v>
      </c>
      <c r="C88" s="4">
        <v>16.8</v>
      </c>
      <c r="D88" s="4" t="s">
        <v>15</v>
      </c>
      <c r="E88" s="2">
        <v>8.4</v>
      </c>
      <c r="F88" s="46">
        <v>16.5</v>
      </c>
      <c r="G88" s="3"/>
      <c r="H88" s="2"/>
      <c r="I88" s="3">
        <v>16.5</v>
      </c>
      <c r="J88" s="8">
        <v>10</v>
      </c>
      <c r="K88" s="11">
        <v>2.6</v>
      </c>
      <c r="L88" s="11">
        <v>11</v>
      </c>
      <c r="M88" s="42"/>
      <c r="N88" s="28">
        <v>285</v>
      </c>
      <c r="O88" s="3">
        <v>40</v>
      </c>
      <c r="P88" s="4">
        <v>5.4</v>
      </c>
      <c r="Q88" s="4" t="s">
        <v>15</v>
      </c>
      <c r="R88" s="2">
        <v>1</v>
      </c>
      <c r="S88" s="46">
        <v>4.1</v>
      </c>
      <c r="T88" s="3"/>
      <c r="U88" s="2"/>
      <c r="V88" s="3">
        <v>4.1</v>
      </c>
      <c r="W88" s="8">
        <v>8</v>
      </c>
      <c r="X88" s="11">
        <v>0.8999999999999995</v>
      </c>
      <c r="Y88" s="11">
        <v>11</v>
      </c>
      <c r="Z88" s="42"/>
    </row>
    <row r="89" spans="1:26" ht="12.75">
      <c r="A89" s="28">
        <v>99</v>
      </c>
      <c r="B89" s="3">
        <v>175</v>
      </c>
      <c r="C89" s="4">
        <v>16</v>
      </c>
      <c r="D89" s="4" t="s">
        <v>15</v>
      </c>
      <c r="E89" s="2">
        <v>7.9</v>
      </c>
      <c r="F89" s="46">
        <v>15.3</v>
      </c>
      <c r="G89" s="3"/>
      <c r="H89" s="2"/>
      <c r="I89" s="3">
        <v>15.3</v>
      </c>
      <c r="J89" s="8">
        <v>22</v>
      </c>
      <c r="K89" s="11">
        <v>2.3</v>
      </c>
      <c r="L89" s="11">
        <v>11</v>
      </c>
      <c r="M89" s="42"/>
      <c r="N89" s="28">
        <v>284</v>
      </c>
      <c r="O89" s="3">
        <v>43</v>
      </c>
      <c r="P89" s="4">
        <v>5.5</v>
      </c>
      <c r="Q89" s="4" t="s">
        <v>15</v>
      </c>
      <c r="R89" s="2">
        <v>1.7</v>
      </c>
      <c r="S89" s="46">
        <v>4.1</v>
      </c>
      <c r="T89" s="3"/>
      <c r="U89" s="2"/>
      <c r="V89" s="3">
        <v>4.1</v>
      </c>
      <c r="W89" s="8">
        <v>8</v>
      </c>
      <c r="X89" s="11">
        <v>0.6</v>
      </c>
      <c r="Y89" s="11">
        <v>11</v>
      </c>
      <c r="Z89" s="42"/>
    </row>
    <row r="90" spans="1:26" ht="12.75">
      <c r="A90" s="28">
        <v>100</v>
      </c>
      <c r="B90" s="3">
        <v>96</v>
      </c>
      <c r="C90" s="4">
        <v>11.8</v>
      </c>
      <c r="D90" s="4" t="s">
        <v>15</v>
      </c>
      <c r="E90" s="2">
        <v>6.8</v>
      </c>
      <c r="F90" s="46">
        <v>10</v>
      </c>
      <c r="G90" s="3"/>
      <c r="H90" s="2"/>
      <c r="I90" s="3">
        <v>10</v>
      </c>
      <c r="J90" s="8">
        <v>13</v>
      </c>
      <c r="K90" s="11">
        <v>1.25</v>
      </c>
      <c r="L90" s="11">
        <v>11</v>
      </c>
      <c r="M90" s="42"/>
      <c r="N90" s="28">
        <v>280</v>
      </c>
      <c r="O90" s="3">
        <v>70</v>
      </c>
      <c r="P90" s="4">
        <v>7.2</v>
      </c>
      <c r="Q90" s="4" t="s">
        <v>15</v>
      </c>
      <c r="R90" s="2">
        <v>1.3</v>
      </c>
      <c r="S90" s="46">
        <v>5.8</v>
      </c>
      <c r="T90" s="3"/>
      <c r="U90" s="2"/>
      <c r="V90" s="3">
        <v>5.8</v>
      </c>
      <c r="W90" s="8">
        <v>15</v>
      </c>
      <c r="X90" s="11">
        <v>0.8</v>
      </c>
      <c r="Y90" s="11">
        <v>11</v>
      </c>
      <c r="Z90" s="42"/>
    </row>
    <row r="91" spans="1:26" ht="12.75">
      <c r="A91" s="28">
        <v>131</v>
      </c>
      <c r="B91" s="3">
        <v>163</v>
      </c>
      <c r="C91" s="4">
        <v>16.1</v>
      </c>
      <c r="D91" s="4" t="s">
        <v>15</v>
      </c>
      <c r="E91" s="2">
        <v>9</v>
      </c>
      <c r="F91" s="46">
        <v>15.5</v>
      </c>
      <c r="G91" s="3"/>
      <c r="H91" s="2"/>
      <c r="I91" s="3">
        <v>15.5</v>
      </c>
      <c r="J91" s="8">
        <v>19</v>
      </c>
      <c r="K91" s="11">
        <v>2.3</v>
      </c>
      <c r="L91" s="11">
        <v>11</v>
      </c>
      <c r="M91" s="42"/>
      <c r="N91" s="28">
        <v>357</v>
      </c>
      <c r="O91" s="3">
        <v>93</v>
      </c>
      <c r="P91" s="4">
        <v>11.2</v>
      </c>
      <c r="Q91" s="4" t="s">
        <v>15</v>
      </c>
      <c r="R91" s="2">
        <v>1.8</v>
      </c>
      <c r="S91" s="46">
        <v>8.3</v>
      </c>
      <c r="T91" s="3"/>
      <c r="U91" s="2"/>
      <c r="V91" s="3">
        <v>8.3</v>
      </c>
      <c r="W91" s="8">
        <v>15</v>
      </c>
      <c r="X91" s="11">
        <v>1.8</v>
      </c>
      <c r="Y91" s="11">
        <v>11</v>
      </c>
      <c r="Z91" s="42"/>
    </row>
    <row r="92" spans="1:26" ht="12.75">
      <c r="A92" s="28">
        <v>130</v>
      </c>
      <c r="B92" s="3">
        <v>174</v>
      </c>
      <c r="C92" s="4">
        <v>15.5</v>
      </c>
      <c r="D92" s="4" t="s">
        <v>15</v>
      </c>
      <c r="E92" s="2">
        <v>8.3</v>
      </c>
      <c r="F92" s="46">
        <v>15.6</v>
      </c>
      <c r="G92" s="3"/>
      <c r="H92" s="2"/>
      <c r="I92" s="3">
        <v>15.6</v>
      </c>
      <c r="J92" s="8">
        <v>18</v>
      </c>
      <c r="K92" s="11">
        <v>2.1</v>
      </c>
      <c r="L92" s="11">
        <v>11</v>
      </c>
      <c r="M92" s="42"/>
      <c r="N92" s="28">
        <v>288</v>
      </c>
      <c r="O92" s="3">
        <v>102</v>
      </c>
      <c r="P92" s="4">
        <v>10.4</v>
      </c>
      <c r="Q92" s="4" t="s">
        <v>15</v>
      </c>
      <c r="R92" s="2">
        <v>1.5</v>
      </c>
      <c r="S92" s="46">
        <v>7.1</v>
      </c>
      <c r="T92" s="3"/>
      <c r="U92" s="2"/>
      <c r="V92" s="3">
        <v>7.1</v>
      </c>
      <c r="W92" s="8">
        <v>18</v>
      </c>
      <c r="X92" s="11">
        <v>0.5</v>
      </c>
      <c r="Y92" s="11">
        <v>11</v>
      </c>
      <c r="Z92" s="42"/>
    </row>
    <row r="93" spans="1:26" ht="12.75">
      <c r="A93" s="28">
        <v>149</v>
      </c>
      <c r="B93" s="3">
        <v>166</v>
      </c>
      <c r="C93" s="4">
        <v>14.7</v>
      </c>
      <c r="D93" s="4" t="s">
        <v>15</v>
      </c>
      <c r="E93" s="2">
        <v>6.9</v>
      </c>
      <c r="F93" s="46">
        <v>14.6</v>
      </c>
      <c r="G93" s="3"/>
      <c r="H93" s="2"/>
      <c r="I93" s="3">
        <v>14.6</v>
      </c>
      <c r="J93" s="8">
        <v>18</v>
      </c>
      <c r="K93" s="11">
        <v>1.8</v>
      </c>
      <c r="L93" s="11">
        <v>11</v>
      </c>
      <c r="M93" s="42"/>
      <c r="N93" s="28">
        <v>351</v>
      </c>
      <c r="O93" s="3">
        <v>50</v>
      </c>
      <c r="P93" s="4">
        <v>6</v>
      </c>
      <c r="Q93" s="4"/>
      <c r="R93" s="2">
        <v>1.3</v>
      </c>
      <c r="S93" s="46">
        <v>4.3</v>
      </c>
      <c r="T93" s="3"/>
      <c r="U93" s="2"/>
      <c r="V93" s="3">
        <v>4.3</v>
      </c>
      <c r="W93" s="8">
        <v>10</v>
      </c>
      <c r="X93" s="11">
        <v>1.1</v>
      </c>
      <c r="Y93" s="11">
        <v>11</v>
      </c>
      <c r="Z93" s="42"/>
    </row>
    <row r="94" spans="1:26" ht="12.75">
      <c r="A94" s="28">
        <v>142</v>
      </c>
      <c r="B94" s="3">
        <v>226</v>
      </c>
      <c r="C94" s="4">
        <v>16.9</v>
      </c>
      <c r="D94" s="4" t="s">
        <v>15</v>
      </c>
      <c r="E94" s="2">
        <v>9.6</v>
      </c>
      <c r="F94" s="46">
        <v>16.4</v>
      </c>
      <c r="G94" s="3"/>
      <c r="H94" s="2"/>
      <c r="I94" s="3">
        <v>16.4</v>
      </c>
      <c r="J94" s="8">
        <v>20</v>
      </c>
      <c r="K94" s="11">
        <v>3.15</v>
      </c>
      <c r="L94" s="11">
        <v>11</v>
      </c>
      <c r="M94" s="42"/>
      <c r="N94" s="28">
        <v>349</v>
      </c>
      <c r="O94" s="3">
        <v>44</v>
      </c>
      <c r="P94" s="4">
        <v>6.2</v>
      </c>
      <c r="Q94" s="4"/>
      <c r="R94" s="2">
        <v>1.2</v>
      </c>
      <c r="S94" s="46">
        <v>4.2</v>
      </c>
      <c r="T94" s="3"/>
      <c r="U94" s="2"/>
      <c r="V94" s="3">
        <v>4.2</v>
      </c>
      <c r="W94" s="8">
        <v>15</v>
      </c>
      <c r="X94" s="11">
        <v>1.5</v>
      </c>
      <c r="Y94" s="11">
        <v>11</v>
      </c>
      <c r="Z94" s="42"/>
    </row>
    <row r="95" spans="1:26" ht="12.75">
      <c r="A95" s="28">
        <v>150</v>
      </c>
      <c r="B95" s="3">
        <v>165</v>
      </c>
      <c r="C95" s="4">
        <v>15.1</v>
      </c>
      <c r="D95" s="4" t="s">
        <v>15</v>
      </c>
      <c r="E95" s="2">
        <v>6.5</v>
      </c>
      <c r="F95" s="46">
        <v>15</v>
      </c>
      <c r="G95" s="3"/>
      <c r="H95" s="2"/>
      <c r="I95" s="3">
        <v>15</v>
      </c>
      <c r="J95" s="8">
        <v>17</v>
      </c>
      <c r="K95" s="11">
        <v>2.5</v>
      </c>
      <c r="L95" s="11">
        <v>11</v>
      </c>
      <c r="M95" s="42"/>
      <c r="N95" s="28">
        <v>354</v>
      </c>
      <c r="O95" s="3">
        <v>52</v>
      </c>
      <c r="P95" s="4">
        <v>6.5</v>
      </c>
      <c r="Q95" s="4"/>
      <c r="R95" s="2">
        <v>0.8</v>
      </c>
      <c r="S95" s="46">
        <v>5.4</v>
      </c>
      <c r="T95" s="3"/>
      <c r="U95" s="2"/>
      <c r="V95" s="3">
        <v>5.4</v>
      </c>
      <c r="W95" s="8">
        <v>10</v>
      </c>
      <c r="X95" s="11">
        <v>1.15</v>
      </c>
      <c r="Y95" s="11">
        <v>11</v>
      </c>
      <c r="Z95" s="42"/>
    </row>
    <row r="96" spans="1:26" ht="12.75">
      <c r="A96" s="28">
        <v>141</v>
      </c>
      <c r="B96" s="3">
        <v>223</v>
      </c>
      <c r="C96" s="4">
        <v>17</v>
      </c>
      <c r="D96" s="4" t="s">
        <v>15</v>
      </c>
      <c r="E96" s="2">
        <v>8.1</v>
      </c>
      <c r="F96" s="46">
        <v>15.8</v>
      </c>
      <c r="G96" s="3"/>
      <c r="H96" s="2"/>
      <c r="I96" s="3">
        <v>15.8</v>
      </c>
      <c r="J96" s="8">
        <v>8</v>
      </c>
      <c r="K96" s="11">
        <v>2.6</v>
      </c>
      <c r="L96" s="11">
        <v>11</v>
      </c>
      <c r="M96" s="42"/>
      <c r="N96" s="28">
        <v>356</v>
      </c>
      <c r="O96" s="3">
        <v>54</v>
      </c>
      <c r="P96" s="4">
        <v>5.4</v>
      </c>
      <c r="Q96" s="4"/>
      <c r="R96" s="2">
        <v>0.9</v>
      </c>
      <c r="S96" s="46">
        <v>4.2</v>
      </c>
      <c r="T96" s="3"/>
      <c r="U96" s="2"/>
      <c r="V96" s="3">
        <v>4.2</v>
      </c>
      <c r="W96" s="8">
        <v>14</v>
      </c>
      <c r="X96" s="11">
        <v>0.7</v>
      </c>
      <c r="Y96" s="11">
        <v>11</v>
      </c>
      <c r="Z96" s="42"/>
    </row>
    <row r="97" spans="1:26" ht="12.75">
      <c r="A97" s="28">
        <v>152</v>
      </c>
      <c r="B97" s="3">
        <v>140</v>
      </c>
      <c r="C97" s="4">
        <v>14.6</v>
      </c>
      <c r="D97" s="4" t="s">
        <v>15</v>
      </c>
      <c r="E97" s="2">
        <v>7</v>
      </c>
      <c r="F97" s="46">
        <v>13</v>
      </c>
      <c r="G97" s="3"/>
      <c r="H97" s="2"/>
      <c r="I97" s="3">
        <v>13</v>
      </c>
      <c r="J97" s="8">
        <v>17</v>
      </c>
      <c r="K97" s="11">
        <v>2.5</v>
      </c>
      <c r="L97" s="11">
        <v>11</v>
      </c>
      <c r="M97" s="42"/>
      <c r="N97" s="28">
        <v>348</v>
      </c>
      <c r="O97" s="3">
        <v>52</v>
      </c>
      <c r="P97" s="4">
        <v>6.1</v>
      </c>
      <c r="Q97" s="4"/>
      <c r="R97" s="2">
        <v>1.3</v>
      </c>
      <c r="S97" s="46">
        <v>5.1</v>
      </c>
      <c r="T97" s="3"/>
      <c r="U97" s="2"/>
      <c r="V97" s="3">
        <v>5.1</v>
      </c>
      <c r="W97" s="8">
        <v>11</v>
      </c>
      <c r="X97" s="11">
        <v>1.35</v>
      </c>
      <c r="Y97" s="11">
        <v>11</v>
      </c>
      <c r="Z97" s="42"/>
    </row>
    <row r="98" spans="1:26" ht="12.75">
      <c r="A98" s="28">
        <v>153</v>
      </c>
      <c r="B98" s="3">
        <v>187</v>
      </c>
      <c r="C98" s="4">
        <v>14.5</v>
      </c>
      <c r="D98" s="4" t="s">
        <v>15</v>
      </c>
      <c r="E98" s="2">
        <v>7.3</v>
      </c>
      <c r="F98" s="46">
        <v>14.4</v>
      </c>
      <c r="G98" s="3"/>
      <c r="H98" s="2"/>
      <c r="I98" s="3">
        <v>14.4</v>
      </c>
      <c r="J98" s="8">
        <v>22</v>
      </c>
      <c r="K98" s="11">
        <v>1.9</v>
      </c>
      <c r="L98" s="11">
        <v>11</v>
      </c>
      <c r="M98" s="42"/>
      <c r="N98" s="28">
        <v>353</v>
      </c>
      <c r="O98" s="3">
        <v>55</v>
      </c>
      <c r="P98" s="4">
        <v>7</v>
      </c>
      <c r="Q98" s="4"/>
      <c r="R98" s="2">
        <v>0.8</v>
      </c>
      <c r="S98" s="46">
        <v>4.7</v>
      </c>
      <c r="T98" s="3"/>
      <c r="U98" s="2"/>
      <c r="V98" s="3">
        <v>4.7</v>
      </c>
      <c r="W98" s="8">
        <v>15</v>
      </c>
      <c r="X98" s="11">
        <v>1.2</v>
      </c>
      <c r="Y98" s="11">
        <v>11</v>
      </c>
      <c r="Z98" s="42"/>
    </row>
    <row r="99" spans="1:26" ht="12.75">
      <c r="A99" s="28">
        <v>154</v>
      </c>
      <c r="B99" s="3">
        <v>159</v>
      </c>
      <c r="C99" s="4">
        <v>14.8</v>
      </c>
      <c r="D99" s="4" t="s">
        <v>15</v>
      </c>
      <c r="E99" s="2">
        <v>7.1</v>
      </c>
      <c r="F99" s="46">
        <v>13.2</v>
      </c>
      <c r="G99" s="3"/>
      <c r="H99" s="2"/>
      <c r="I99" s="3">
        <v>13.2</v>
      </c>
      <c r="J99" s="8">
        <v>20</v>
      </c>
      <c r="K99" s="11">
        <v>2.2</v>
      </c>
      <c r="L99" s="11">
        <v>11</v>
      </c>
      <c r="M99" s="42"/>
      <c r="N99" s="28">
        <v>365</v>
      </c>
      <c r="O99" s="3">
        <v>57</v>
      </c>
      <c r="P99" s="4">
        <v>7.8</v>
      </c>
      <c r="Q99" s="4"/>
      <c r="R99" s="2">
        <v>1</v>
      </c>
      <c r="S99" s="46">
        <v>4.9</v>
      </c>
      <c r="T99" s="3"/>
      <c r="U99" s="2"/>
      <c r="V99" s="3">
        <v>4.9</v>
      </c>
      <c r="W99" s="8">
        <v>17</v>
      </c>
      <c r="X99" s="11">
        <v>2.3</v>
      </c>
      <c r="Y99" s="11">
        <v>11</v>
      </c>
      <c r="Z99" s="42"/>
    </row>
    <row r="100" spans="1:26" ht="12.75">
      <c r="A100" s="28">
        <v>241</v>
      </c>
      <c r="B100" s="3">
        <v>193</v>
      </c>
      <c r="C100" s="4">
        <v>16.7</v>
      </c>
      <c r="D100" s="4" t="s">
        <v>15</v>
      </c>
      <c r="E100" s="2">
        <v>9.2</v>
      </c>
      <c r="F100" s="46">
        <v>14.3</v>
      </c>
      <c r="G100" s="3"/>
      <c r="H100" s="2"/>
      <c r="I100" s="3">
        <v>14.3</v>
      </c>
      <c r="J100" s="8">
        <v>0</v>
      </c>
      <c r="K100" s="11">
        <v>1.1</v>
      </c>
      <c r="L100" s="11">
        <v>11</v>
      </c>
      <c r="M100" s="42"/>
      <c r="N100" s="28">
        <v>346</v>
      </c>
      <c r="O100" s="3">
        <v>38</v>
      </c>
      <c r="P100" s="4">
        <v>5.4</v>
      </c>
      <c r="Q100" s="4"/>
      <c r="R100" s="2">
        <v>0.6</v>
      </c>
      <c r="S100" s="46">
        <v>3.4</v>
      </c>
      <c r="T100" s="3"/>
      <c r="U100" s="2"/>
      <c r="V100" s="3">
        <v>3.4</v>
      </c>
      <c r="W100" s="8">
        <v>10</v>
      </c>
      <c r="X100" s="11">
        <v>0.4</v>
      </c>
      <c r="Y100" s="11">
        <v>11</v>
      </c>
      <c r="Z100" s="42"/>
    </row>
    <row r="101" spans="1:26" ht="12.75">
      <c r="A101" s="28">
        <v>223</v>
      </c>
      <c r="B101" s="3">
        <v>112</v>
      </c>
      <c r="C101" s="4">
        <v>11</v>
      </c>
      <c r="D101" s="4" t="s">
        <v>15</v>
      </c>
      <c r="E101" s="2">
        <v>6</v>
      </c>
      <c r="F101" s="46">
        <v>11</v>
      </c>
      <c r="G101" s="3"/>
      <c r="H101" s="2"/>
      <c r="I101" s="3">
        <v>11</v>
      </c>
      <c r="J101" s="8">
        <v>28</v>
      </c>
      <c r="K101" s="11">
        <v>1.9</v>
      </c>
      <c r="L101" s="11">
        <v>11</v>
      </c>
      <c r="M101" s="42"/>
      <c r="N101" s="28">
        <v>361</v>
      </c>
      <c r="O101" s="3">
        <v>53</v>
      </c>
      <c r="P101" s="4"/>
      <c r="Q101" s="4"/>
      <c r="R101" s="2"/>
      <c r="S101" s="46"/>
      <c r="T101" s="3"/>
      <c r="U101" s="2"/>
      <c r="V101" s="3"/>
      <c r="W101" s="8"/>
      <c r="X101" s="11"/>
      <c r="Y101" s="11">
        <v>11</v>
      </c>
      <c r="Z101" s="42"/>
    </row>
    <row r="102" spans="1:26" ht="12.75">
      <c r="A102" s="28">
        <v>225</v>
      </c>
      <c r="B102" s="3">
        <v>181</v>
      </c>
      <c r="C102" s="4">
        <v>15.8</v>
      </c>
      <c r="D102" s="4" t="s">
        <v>15</v>
      </c>
      <c r="E102" s="2">
        <v>7.8</v>
      </c>
      <c r="F102" s="46">
        <v>14.4</v>
      </c>
      <c r="G102" s="3"/>
      <c r="H102" s="2"/>
      <c r="I102" s="3">
        <v>14.4</v>
      </c>
      <c r="J102" s="8">
        <v>11</v>
      </c>
      <c r="K102" s="11">
        <v>2</v>
      </c>
      <c r="L102" s="11">
        <v>11</v>
      </c>
      <c r="M102" s="42"/>
      <c r="N102" s="28"/>
      <c r="O102" s="3"/>
      <c r="P102" s="4"/>
      <c r="Q102" s="4"/>
      <c r="R102" s="2"/>
      <c r="S102" s="46"/>
      <c r="T102" s="3"/>
      <c r="U102" s="2"/>
      <c r="V102" s="3"/>
      <c r="W102" s="8"/>
      <c r="X102" s="11"/>
      <c r="Y102" s="11"/>
      <c r="Z102" s="42"/>
    </row>
    <row r="103" spans="1:26" ht="12.75">
      <c r="A103" s="28">
        <v>243</v>
      </c>
      <c r="B103" s="3">
        <v>162</v>
      </c>
      <c r="C103" s="4">
        <v>13.4</v>
      </c>
      <c r="D103" s="4" t="s">
        <v>15</v>
      </c>
      <c r="E103" s="2">
        <v>8</v>
      </c>
      <c r="F103" s="46">
        <v>14.5</v>
      </c>
      <c r="G103" s="3"/>
      <c r="H103" s="2"/>
      <c r="I103" s="3">
        <v>14.5</v>
      </c>
      <c r="J103" s="8">
        <v>13</v>
      </c>
      <c r="K103" s="11">
        <v>2.9</v>
      </c>
      <c r="L103" s="11">
        <v>11</v>
      </c>
      <c r="M103" s="42"/>
      <c r="N103" s="28"/>
      <c r="O103" s="3"/>
      <c r="P103" s="4"/>
      <c r="Q103" s="4"/>
      <c r="R103" s="2"/>
      <c r="S103" s="46"/>
      <c r="T103" s="3"/>
      <c r="U103" s="2"/>
      <c r="V103" s="3"/>
      <c r="W103" s="8"/>
      <c r="X103" s="11"/>
      <c r="Y103" s="11"/>
      <c r="Z103" s="42"/>
    </row>
    <row r="104" spans="1:26" ht="12.75">
      <c r="A104" s="28">
        <v>228</v>
      </c>
      <c r="B104" s="3">
        <v>164</v>
      </c>
      <c r="C104" s="4">
        <v>18.3</v>
      </c>
      <c r="D104" s="4" t="s">
        <v>15</v>
      </c>
      <c r="E104" s="2">
        <v>8</v>
      </c>
      <c r="F104" s="46">
        <v>15.1</v>
      </c>
      <c r="G104" s="3"/>
      <c r="H104" s="2"/>
      <c r="I104" s="3">
        <v>15.1</v>
      </c>
      <c r="J104" s="8">
        <v>20</v>
      </c>
      <c r="K104" s="11">
        <v>2.6</v>
      </c>
      <c r="L104" s="11">
        <v>11</v>
      </c>
      <c r="M104" s="42"/>
      <c r="N104" s="28"/>
      <c r="O104" s="3"/>
      <c r="P104" s="4"/>
      <c r="Q104" s="4"/>
      <c r="R104" s="2"/>
      <c r="S104" s="46"/>
      <c r="T104" s="3"/>
      <c r="U104" s="2"/>
      <c r="V104" s="3"/>
      <c r="W104" s="8"/>
      <c r="X104" s="11"/>
      <c r="Y104" s="11"/>
      <c r="Z104" s="42"/>
    </row>
    <row r="105" spans="1:26" ht="12.75">
      <c r="A105" s="28">
        <v>236</v>
      </c>
      <c r="B105" s="3">
        <v>262</v>
      </c>
      <c r="C105" s="4">
        <v>19.6</v>
      </c>
      <c r="D105" s="4" t="s">
        <v>15</v>
      </c>
      <c r="E105" s="2">
        <v>8.5</v>
      </c>
      <c r="F105" s="46">
        <v>16.8</v>
      </c>
      <c r="G105" s="3"/>
      <c r="H105" s="2"/>
      <c r="I105" s="3">
        <v>16.8</v>
      </c>
      <c r="J105" s="8">
        <v>24</v>
      </c>
      <c r="K105" s="11">
        <v>1.55</v>
      </c>
      <c r="L105" s="11">
        <v>11</v>
      </c>
      <c r="M105" s="42"/>
      <c r="N105" s="28"/>
      <c r="O105" s="3"/>
      <c r="P105" s="4"/>
      <c r="Q105" s="4"/>
      <c r="R105" s="2"/>
      <c r="S105" s="46"/>
      <c r="T105" s="3"/>
      <c r="U105" s="2"/>
      <c r="V105" s="3"/>
      <c r="W105" s="8"/>
      <c r="X105" s="11"/>
      <c r="Y105" s="11"/>
      <c r="Z105" s="42"/>
    </row>
    <row r="106" spans="1:26" ht="12.75">
      <c r="A106" s="28">
        <v>292</v>
      </c>
      <c r="B106" s="3">
        <v>153</v>
      </c>
      <c r="C106" s="4">
        <v>15.6</v>
      </c>
      <c r="D106" s="4" t="s">
        <v>15</v>
      </c>
      <c r="E106" s="2">
        <v>8.3</v>
      </c>
      <c r="F106" s="46">
        <v>14.3</v>
      </c>
      <c r="G106" s="3"/>
      <c r="H106" s="2"/>
      <c r="I106" s="3">
        <v>14.3</v>
      </c>
      <c r="J106" s="8">
        <v>14</v>
      </c>
      <c r="K106" s="11">
        <v>2.3</v>
      </c>
      <c r="L106" s="11">
        <v>11</v>
      </c>
      <c r="M106" s="42"/>
      <c r="N106" s="28"/>
      <c r="O106" s="3"/>
      <c r="P106" s="4"/>
      <c r="Q106" s="4"/>
      <c r="R106" s="2"/>
      <c r="S106" s="46"/>
      <c r="T106" s="3"/>
      <c r="U106" s="2"/>
      <c r="V106" s="3"/>
      <c r="W106" s="8"/>
      <c r="X106" s="11"/>
      <c r="Y106" s="11"/>
      <c r="Z106" s="42"/>
    </row>
    <row r="107" spans="1:26" ht="12.75">
      <c r="A107" s="28">
        <v>291</v>
      </c>
      <c r="B107" s="3">
        <v>145</v>
      </c>
      <c r="C107" s="4">
        <v>13.9</v>
      </c>
      <c r="D107" s="4" t="s">
        <v>15</v>
      </c>
      <c r="E107" s="2">
        <v>8</v>
      </c>
      <c r="F107" s="46">
        <v>14.1</v>
      </c>
      <c r="G107" s="3"/>
      <c r="H107" s="2"/>
      <c r="I107" s="3">
        <v>14.1</v>
      </c>
      <c r="J107" s="8">
        <v>17</v>
      </c>
      <c r="K107" s="11">
        <v>2</v>
      </c>
      <c r="L107" s="11">
        <v>11</v>
      </c>
      <c r="M107" s="42"/>
      <c r="N107" s="28"/>
      <c r="O107" s="3"/>
      <c r="P107" s="4"/>
      <c r="Q107" s="4"/>
      <c r="R107" s="2"/>
      <c r="S107" s="46"/>
      <c r="T107" s="3"/>
      <c r="U107" s="2"/>
      <c r="V107" s="3"/>
      <c r="W107" s="8"/>
      <c r="X107" s="11"/>
      <c r="Y107" s="11"/>
      <c r="Z107" s="42"/>
    </row>
    <row r="108" spans="1:26" ht="12.75">
      <c r="A108" s="28">
        <v>296</v>
      </c>
      <c r="B108" s="3">
        <v>211</v>
      </c>
      <c r="C108" s="4">
        <v>16.4</v>
      </c>
      <c r="D108" s="4" t="s">
        <v>15</v>
      </c>
      <c r="E108" s="2">
        <v>7.6</v>
      </c>
      <c r="F108" s="46">
        <v>15.9</v>
      </c>
      <c r="G108" s="3"/>
      <c r="H108" s="2"/>
      <c r="I108" s="3">
        <v>15.9</v>
      </c>
      <c r="J108" s="8">
        <v>16</v>
      </c>
      <c r="K108" s="11">
        <v>2.4</v>
      </c>
      <c r="L108" s="11">
        <v>11</v>
      </c>
      <c r="M108" s="42"/>
      <c r="N108" s="28"/>
      <c r="O108" s="3"/>
      <c r="P108" s="4"/>
      <c r="Q108" s="4"/>
      <c r="R108" s="2"/>
      <c r="S108" s="46"/>
      <c r="T108" s="3"/>
      <c r="U108" s="2"/>
      <c r="V108" s="3"/>
      <c r="W108" s="8"/>
      <c r="X108" s="11"/>
      <c r="Y108" s="11"/>
      <c r="Z108" s="42"/>
    </row>
    <row r="109" spans="1:26" ht="12.75">
      <c r="A109" s="28">
        <v>345</v>
      </c>
      <c r="B109" s="3">
        <v>232</v>
      </c>
      <c r="C109" s="4">
        <v>13.4</v>
      </c>
      <c r="D109" s="4" t="s">
        <v>15</v>
      </c>
      <c r="E109" s="2">
        <v>7.8</v>
      </c>
      <c r="F109" s="46">
        <v>16.2</v>
      </c>
      <c r="G109" s="3"/>
      <c r="H109" s="2"/>
      <c r="I109" s="3">
        <v>16.2</v>
      </c>
      <c r="J109" s="8">
        <v>20</v>
      </c>
      <c r="K109" s="11">
        <v>2.5</v>
      </c>
      <c r="L109" s="11">
        <v>11</v>
      </c>
      <c r="M109" s="42"/>
      <c r="N109" s="28"/>
      <c r="O109" s="3"/>
      <c r="P109" s="4"/>
      <c r="Q109" s="4"/>
      <c r="R109" s="2"/>
      <c r="S109" s="46"/>
      <c r="T109" s="3"/>
      <c r="U109" s="2"/>
      <c r="V109" s="3"/>
      <c r="W109" s="8"/>
      <c r="X109" s="11"/>
      <c r="Y109" s="11"/>
      <c r="Z109" s="42"/>
    </row>
    <row r="110" spans="1:26" ht="12.75">
      <c r="A110" s="28">
        <v>297</v>
      </c>
      <c r="B110" s="3">
        <v>201</v>
      </c>
      <c r="C110" s="4">
        <v>15</v>
      </c>
      <c r="D110" s="4" t="s">
        <v>15</v>
      </c>
      <c r="E110" s="2">
        <v>7.9</v>
      </c>
      <c r="F110" s="46">
        <v>15</v>
      </c>
      <c r="G110" s="3"/>
      <c r="H110" s="2"/>
      <c r="I110" s="3">
        <v>15</v>
      </c>
      <c r="J110" s="8">
        <v>24</v>
      </c>
      <c r="K110" s="11">
        <v>2.9</v>
      </c>
      <c r="L110" s="11">
        <v>11</v>
      </c>
      <c r="M110" s="42"/>
      <c r="N110" s="28"/>
      <c r="O110" s="3"/>
      <c r="P110" s="4"/>
      <c r="Q110" s="4"/>
      <c r="R110" s="2"/>
      <c r="S110" s="46"/>
      <c r="T110" s="3"/>
      <c r="U110" s="2"/>
      <c r="V110" s="3"/>
      <c r="W110" s="8"/>
      <c r="X110" s="11"/>
      <c r="Y110" s="11"/>
      <c r="Z110" s="42"/>
    </row>
    <row r="111" spans="1:26" ht="12.75">
      <c r="A111" s="28">
        <v>341</v>
      </c>
      <c r="B111" s="3">
        <v>199</v>
      </c>
      <c r="C111" s="4">
        <v>17</v>
      </c>
      <c r="D111" s="4" t="s">
        <v>15</v>
      </c>
      <c r="E111" s="2">
        <v>6.2</v>
      </c>
      <c r="F111" s="46">
        <v>15.1</v>
      </c>
      <c r="G111" s="3"/>
      <c r="H111" s="2"/>
      <c r="I111" s="3">
        <v>15.1</v>
      </c>
      <c r="J111" s="8">
        <v>12</v>
      </c>
      <c r="K111" s="11">
        <v>2.3</v>
      </c>
      <c r="L111" s="11">
        <v>11</v>
      </c>
      <c r="M111" s="42"/>
      <c r="N111" s="28"/>
      <c r="O111" s="3"/>
      <c r="P111" s="4"/>
      <c r="Q111" s="4"/>
      <c r="R111" s="2"/>
      <c r="S111" s="46"/>
      <c r="T111" s="3"/>
      <c r="U111" s="2"/>
      <c r="V111" s="3"/>
      <c r="W111" s="8"/>
      <c r="X111" s="11"/>
      <c r="Y111" s="11"/>
      <c r="Z111" s="42"/>
    </row>
    <row r="112" spans="1:26" ht="12.75">
      <c r="A112" s="28">
        <v>339</v>
      </c>
      <c r="B112" s="3">
        <v>190</v>
      </c>
      <c r="C112" s="4">
        <v>15.2</v>
      </c>
      <c r="D112" s="4" t="s">
        <v>15</v>
      </c>
      <c r="E112" s="2">
        <v>7.8</v>
      </c>
      <c r="F112" s="46">
        <v>15.8</v>
      </c>
      <c r="G112" s="3"/>
      <c r="H112" s="2"/>
      <c r="I112" s="3">
        <v>15.8</v>
      </c>
      <c r="J112" s="8">
        <v>17</v>
      </c>
      <c r="K112" s="11">
        <v>2.6</v>
      </c>
      <c r="L112" s="11">
        <v>11</v>
      </c>
      <c r="M112" s="42"/>
      <c r="N112" s="28"/>
      <c r="O112" s="3"/>
      <c r="P112" s="4"/>
      <c r="Q112" s="4"/>
      <c r="R112" s="2"/>
      <c r="S112" s="46"/>
      <c r="T112" s="3"/>
      <c r="U112" s="2"/>
      <c r="V112" s="3"/>
      <c r="W112" s="8"/>
      <c r="X112" s="11"/>
      <c r="Y112" s="11"/>
      <c r="Z112" s="42"/>
    </row>
    <row r="113" spans="1:26" ht="12.75">
      <c r="A113" s="28">
        <v>372</v>
      </c>
      <c r="B113" s="3">
        <v>199</v>
      </c>
      <c r="C113" s="4">
        <v>14.3</v>
      </c>
      <c r="D113" s="4" t="s">
        <v>15</v>
      </c>
      <c r="E113" s="2">
        <v>7.6</v>
      </c>
      <c r="F113" s="46">
        <v>15.7</v>
      </c>
      <c r="G113" s="3"/>
      <c r="H113" s="2"/>
      <c r="I113" s="3">
        <v>15.7</v>
      </c>
      <c r="J113" s="8">
        <v>12</v>
      </c>
      <c r="K113" s="11">
        <v>1.45</v>
      </c>
      <c r="L113" s="11">
        <v>11</v>
      </c>
      <c r="M113" s="42"/>
      <c r="N113" s="28"/>
      <c r="O113" s="3"/>
      <c r="P113" s="4"/>
      <c r="Q113" s="4"/>
      <c r="R113" s="2"/>
      <c r="S113" s="46"/>
      <c r="T113" s="3"/>
      <c r="U113" s="2"/>
      <c r="V113" s="3"/>
      <c r="W113" s="8"/>
      <c r="X113" s="11"/>
      <c r="Y113" s="11"/>
      <c r="Z113" s="42"/>
    </row>
    <row r="114" spans="1:26" ht="12.75">
      <c r="A114" s="28">
        <v>338</v>
      </c>
      <c r="B114" s="3">
        <v>184</v>
      </c>
      <c r="C114" s="4">
        <v>14.6</v>
      </c>
      <c r="D114" s="4" t="s">
        <v>15</v>
      </c>
      <c r="E114" s="2">
        <v>8</v>
      </c>
      <c r="F114" s="46">
        <v>15.1</v>
      </c>
      <c r="G114" s="3"/>
      <c r="H114" s="2"/>
      <c r="I114" s="3">
        <v>15.1</v>
      </c>
      <c r="J114" s="8">
        <v>12</v>
      </c>
      <c r="K114" s="11">
        <v>1.85</v>
      </c>
      <c r="L114" s="11">
        <v>11</v>
      </c>
      <c r="M114" s="42"/>
      <c r="N114" s="28"/>
      <c r="O114" s="3"/>
      <c r="P114" s="4"/>
      <c r="Q114" s="4"/>
      <c r="R114" s="2"/>
      <c r="S114" s="46"/>
      <c r="T114" s="3"/>
      <c r="U114" s="2"/>
      <c r="V114" s="3"/>
      <c r="W114" s="8"/>
      <c r="X114" s="11"/>
      <c r="Y114" s="11"/>
      <c r="Z114" s="42"/>
    </row>
    <row r="115" spans="1:26" ht="12.75">
      <c r="A115" s="28">
        <v>337</v>
      </c>
      <c r="B115" s="3">
        <v>229</v>
      </c>
      <c r="C115" s="4">
        <v>16.1</v>
      </c>
      <c r="D115" s="4" t="s">
        <v>15</v>
      </c>
      <c r="E115" s="2">
        <v>8.6</v>
      </c>
      <c r="F115" s="46">
        <v>16.1</v>
      </c>
      <c r="G115" s="3"/>
      <c r="H115" s="2"/>
      <c r="I115" s="3">
        <v>16.1</v>
      </c>
      <c r="J115" s="8">
        <v>19</v>
      </c>
      <c r="K115" s="11">
        <v>3.3</v>
      </c>
      <c r="L115" s="11">
        <v>11</v>
      </c>
      <c r="M115" s="42"/>
      <c r="N115" s="28"/>
      <c r="O115" s="3"/>
      <c r="P115" s="4"/>
      <c r="Q115" s="4"/>
      <c r="R115" s="2"/>
      <c r="S115" s="46"/>
      <c r="T115" s="3"/>
      <c r="U115" s="2"/>
      <c r="V115" s="3"/>
      <c r="W115" s="8"/>
      <c r="X115" s="11"/>
      <c r="Y115" s="11"/>
      <c r="Z115" s="42"/>
    </row>
    <row r="116" spans="1:26" ht="12.75">
      <c r="A116" s="28">
        <v>373</v>
      </c>
      <c r="B116" s="3">
        <v>212</v>
      </c>
      <c r="C116" s="4">
        <v>14.8</v>
      </c>
      <c r="D116" s="4" t="s">
        <v>15</v>
      </c>
      <c r="E116" s="2">
        <v>8.3</v>
      </c>
      <c r="F116" s="46">
        <v>15.4</v>
      </c>
      <c r="G116" s="3"/>
      <c r="H116" s="2"/>
      <c r="I116" s="3">
        <v>15.4</v>
      </c>
      <c r="J116" s="8">
        <v>18</v>
      </c>
      <c r="K116" s="11">
        <v>2.6</v>
      </c>
      <c r="L116" s="11">
        <v>11</v>
      </c>
      <c r="M116" s="42"/>
      <c r="N116" s="28"/>
      <c r="O116" s="3"/>
      <c r="P116" s="4"/>
      <c r="Q116" s="4"/>
      <c r="R116" s="2"/>
      <c r="S116" s="46"/>
      <c r="T116" s="3"/>
      <c r="U116" s="2"/>
      <c r="V116" s="3"/>
      <c r="W116" s="8"/>
      <c r="X116" s="11"/>
      <c r="Y116" s="11"/>
      <c r="Z116" s="42"/>
    </row>
    <row r="117" spans="1:26" ht="12.75">
      <c r="A117" s="28">
        <v>113</v>
      </c>
      <c r="B117" s="3">
        <v>81</v>
      </c>
      <c r="C117" s="4">
        <v>9.2</v>
      </c>
      <c r="D117" s="4" t="s">
        <v>15</v>
      </c>
      <c r="E117" s="2">
        <v>6.3</v>
      </c>
      <c r="F117" s="46">
        <v>10</v>
      </c>
      <c r="G117" s="3"/>
      <c r="H117" s="2"/>
      <c r="I117" s="3">
        <v>10</v>
      </c>
      <c r="J117" s="8">
        <v>10</v>
      </c>
      <c r="K117" s="11">
        <v>1.5</v>
      </c>
      <c r="L117" s="11">
        <v>11</v>
      </c>
      <c r="M117" s="42"/>
      <c r="N117" s="28"/>
      <c r="O117" s="3"/>
      <c r="P117" s="4"/>
      <c r="Q117" s="4"/>
      <c r="R117" s="2"/>
      <c r="S117" s="46"/>
      <c r="T117" s="3"/>
      <c r="U117" s="2"/>
      <c r="V117" s="3"/>
      <c r="W117" s="8"/>
      <c r="X117" s="11"/>
      <c r="Y117" s="11"/>
      <c r="Z117" s="42"/>
    </row>
    <row r="118" spans="1:26" ht="12.75">
      <c r="A118" s="28">
        <v>261</v>
      </c>
      <c r="B118" s="3">
        <v>137</v>
      </c>
      <c r="C118" s="4">
        <v>10.8</v>
      </c>
      <c r="D118" s="4" t="s">
        <v>15</v>
      </c>
      <c r="E118" s="2">
        <v>5.7</v>
      </c>
      <c r="F118" s="46">
        <v>12.9</v>
      </c>
      <c r="G118" s="3"/>
      <c r="H118" s="2"/>
      <c r="I118" s="3">
        <v>12.9</v>
      </c>
      <c r="J118" s="8">
        <v>24</v>
      </c>
      <c r="K118" s="11">
        <v>2.9</v>
      </c>
      <c r="L118" s="11">
        <v>11</v>
      </c>
      <c r="M118" s="42"/>
      <c r="N118" s="28"/>
      <c r="O118" s="3"/>
      <c r="P118" s="4"/>
      <c r="Q118" s="4"/>
      <c r="R118" s="2"/>
      <c r="S118" s="46"/>
      <c r="T118" s="3"/>
      <c r="U118" s="2"/>
      <c r="V118" s="3"/>
      <c r="W118" s="8"/>
      <c r="X118" s="11"/>
      <c r="Y118" s="11"/>
      <c r="Z118" s="42"/>
    </row>
    <row r="119" spans="1:26" ht="12.75">
      <c r="A119" s="28">
        <v>265</v>
      </c>
      <c r="B119" s="3">
        <v>133</v>
      </c>
      <c r="C119" s="4">
        <v>13.3</v>
      </c>
      <c r="D119" s="4" t="s">
        <v>15</v>
      </c>
      <c r="E119" s="2">
        <v>6.4</v>
      </c>
      <c r="F119" s="46">
        <v>12</v>
      </c>
      <c r="G119" s="3"/>
      <c r="H119" s="2"/>
      <c r="I119" s="3">
        <v>12</v>
      </c>
      <c r="J119" s="8">
        <v>18</v>
      </c>
      <c r="K119" s="11">
        <v>1.3</v>
      </c>
      <c r="L119" s="11">
        <v>11</v>
      </c>
      <c r="M119" s="42"/>
      <c r="N119" s="28"/>
      <c r="O119" s="3"/>
      <c r="P119" s="4"/>
      <c r="Q119" s="4"/>
      <c r="R119" s="2"/>
      <c r="S119" s="46"/>
      <c r="T119" s="3"/>
      <c r="U119" s="2"/>
      <c r="V119" s="3"/>
      <c r="W119" s="8"/>
      <c r="X119" s="11"/>
      <c r="Y119" s="11"/>
      <c r="Z119" s="42"/>
    </row>
    <row r="120" spans="1:26" ht="12.75">
      <c r="A120" s="28">
        <v>117</v>
      </c>
      <c r="B120" s="3">
        <v>144</v>
      </c>
      <c r="C120" s="4">
        <v>13.3</v>
      </c>
      <c r="D120" s="4" t="s">
        <v>15</v>
      </c>
      <c r="E120" s="2">
        <v>6.6</v>
      </c>
      <c r="F120" s="46">
        <v>13.2</v>
      </c>
      <c r="G120" s="3"/>
      <c r="H120" s="2"/>
      <c r="I120" s="3">
        <v>13.2</v>
      </c>
      <c r="J120" s="8">
        <v>18</v>
      </c>
      <c r="K120" s="11">
        <v>1.7</v>
      </c>
      <c r="L120" s="11">
        <v>11</v>
      </c>
      <c r="M120" s="42"/>
      <c r="N120" s="28"/>
      <c r="O120" s="3"/>
      <c r="P120" s="4"/>
      <c r="Q120" s="4"/>
      <c r="R120" s="2"/>
      <c r="S120" s="46"/>
      <c r="T120" s="3"/>
      <c r="U120" s="2"/>
      <c r="V120" s="3"/>
      <c r="W120" s="8"/>
      <c r="X120" s="11"/>
      <c r="Y120" s="11"/>
      <c r="Z120" s="42"/>
    </row>
    <row r="121" spans="1:26" ht="12.75">
      <c r="A121" s="28">
        <v>257</v>
      </c>
      <c r="B121" s="3">
        <v>219</v>
      </c>
      <c r="C121" s="4">
        <v>16.9</v>
      </c>
      <c r="D121" s="4" t="s">
        <v>15</v>
      </c>
      <c r="E121" s="2">
        <v>6.3</v>
      </c>
      <c r="F121" s="46">
        <v>16.5</v>
      </c>
      <c r="G121" s="3"/>
      <c r="H121" s="2"/>
      <c r="I121" s="3">
        <v>16.5</v>
      </c>
      <c r="J121" s="8">
        <v>37</v>
      </c>
      <c r="K121" s="11">
        <v>2.7</v>
      </c>
      <c r="L121" s="11">
        <v>11</v>
      </c>
      <c r="M121" s="42"/>
      <c r="N121" s="28"/>
      <c r="O121" s="3"/>
      <c r="P121" s="4"/>
      <c r="Q121" s="4"/>
      <c r="R121" s="2"/>
      <c r="S121" s="46"/>
      <c r="T121" s="3"/>
      <c r="U121" s="2"/>
      <c r="V121" s="2"/>
      <c r="W121" s="8"/>
      <c r="X121" s="11"/>
      <c r="Y121" s="11"/>
      <c r="Z121" s="42"/>
    </row>
    <row r="122" spans="1:26" ht="12.75">
      <c r="A122" s="28">
        <v>119</v>
      </c>
      <c r="B122" s="3">
        <v>117</v>
      </c>
      <c r="C122" s="4">
        <v>12.3</v>
      </c>
      <c r="D122" s="4" t="s">
        <v>15</v>
      </c>
      <c r="E122" s="2">
        <v>5.5</v>
      </c>
      <c r="F122" s="46">
        <v>11.5</v>
      </c>
      <c r="G122" s="3"/>
      <c r="H122" s="2"/>
      <c r="I122" s="3">
        <v>11.5</v>
      </c>
      <c r="J122" s="8">
        <v>18</v>
      </c>
      <c r="K122" s="11">
        <v>2.9</v>
      </c>
      <c r="L122" s="11">
        <v>11</v>
      </c>
      <c r="M122" s="42"/>
      <c r="N122" s="28"/>
      <c r="O122" s="3"/>
      <c r="P122" s="4"/>
      <c r="Q122" s="4"/>
      <c r="R122" s="2"/>
      <c r="S122" s="46"/>
      <c r="T122" s="3"/>
      <c r="U122" s="2"/>
      <c r="V122" s="2"/>
      <c r="W122" s="8"/>
      <c r="X122" s="11"/>
      <c r="Y122" s="11"/>
      <c r="Z122" s="42"/>
    </row>
    <row r="123" spans="1:26" ht="12.75">
      <c r="A123" s="28">
        <v>267</v>
      </c>
      <c r="B123" s="3">
        <v>203</v>
      </c>
      <c r="C123" s="4">
        <v>15</v>
      </c>
      <c r="D123" s="4" t="s">
        <v>15</v>
      </c>
      <c r="E123" s="2">
        <v>6</v>
      </c>
      <c r="F123" s="46">
        <v>13.3</v>
      </c>
      <c r="G123" s="3"/>
      <c r="H123" s="2"/>
      <c r="I123" s="3">
        <v>13.3</v>
      </c>
      <c r="J123" s="8">
        <v>12</v>
      </c>
      <c r="K123" s="11">
        <v>2.6</v>
      </c>
      <c r="L123" s="11">
        <v>11</v>
      </c>
      <c r="M123" s="42"/>
      <c r="N123" s="28"/>
      <c r="O123" s="3"/>
      <c r="P123" s="4"/>
      <c r="Q123" s="4"/>
      <c r="R123" s="2"/>
      <c r="S123" s="46"/>
      <c r="T123" s="3"/>
      <c r="U123" s="2"/>
      <c r="V123" s="2"/>
      <c r="W123" s="8"/>
      <c r="X123" s="11"/>
      <c r="Y123" s="11"/>
      <c r="Z123" s="42"/>
    </row>
    <row r="124" spans="1:26" ht="12.75">
      <c r="A124" s="28">
        <v>254</v>
      </c>
      <c r="B124" s="3">
        <v>167</v>
      </c>
      <c r="C124" s="4">
        <v>15.1</v>
      </c>
      <c r="D124" s="4" t="s">
        <v>15</v>
      </c>
      <c r="E124" s="2">
        <v>7</v>
      </c>
      <c r="F124" s="46">
        <v>14.8</v>
      </c>
      <c r="G124" s="3"/>
      <c r="H124" s="2"/>
      <c r="I124" s="3">
        <v>14.8</v>
      </c>
      <c r="J124" s="8">
        <v>31</v>
      </c>
      <c r="K124" s="11">
        <v>2.8</v>
      </c>
      <c r="L124" s="11">
        <v>11</v>
      </c>
      <c r="M124" s="42"/>
      <c r="N124" s="28"/>
      <c r="O124" s="3"/>
      <c r="P124" s="4"/>
      <c r="Q124" s="4"/>
      <c r="R124" s="2"/>
      <c r="S124" s="46"/>
      <c r="T124" s="3"/>
      <c r="U124" s="2"/>
      <c r="V124" s="2"/>
      <c r="W124" s="8"/>
      <c r="X124" s="11"/>
      <c r="Y124" s="11"/>
      <c r="Z124" s="42"/>
    </row>
    <row r="125" spans="1:26" ht="12.75">
      <c r="A125" s="28">
        <v>268</v>
      </c>
      <c r="B125" s="3">
        <v>125</v>
      </c>
      <c r="C125" s="4">
        <v>13.3</v>
      </c>
      <c r="D125" s="4" t="s">
        <v>15</v>
      </c>
      <c r="E125" s="2">
        <v>5.8</v>
      </c>
      <c r="F125" s="46">
        <v>12.3</v>
      </c>
      <c r="G125" s="3"/>
      <c r="H125" s="2"/>
      <c r="I125" s="3">
        <v>12.3</v>
      </c>
      <c r="J125" s="8">
        <v>12</v>
      </c>
      <c r="K125" s="11">
        <v>2.55</v>
      </c>
      <c r="L125" s="11">
        <v>11</v>
      </c>
      <c r="M125" s="42"/>
      <c r="N125" s="28"/>
      <c r="O125" s="3"/>
      <c r="P125" s="4"/>
      <c r="Q125" s="4"/>
      <c r="R125" s="2"/>
      <c r="S125" s="46"/>
      <c r="T125" s="3"/>
      <c r="U125" s="2"/>
      <c r="V125" s="2"/>
      <c r="W125" s="8"/>
      <c r="X125" s="11"/>
      <c r="Y125" s="11"/>
      <c r="Z125" s="42"/>
    </row>
    <row r="126" spans="1:26" ht="12.75">
      <c r="A126" s="28">
        <v>270</v>
      </c>
      <c r="B126" s="3">
        <v>197</v>
      </c>
      <c r="C126" s="4">
        <v>16.6</v>
      </c>
      <c r="D126" s="4" t="s">
        <v>15</v>
      </c>
      <c r="E126" s="2">
        <v>6.9</v>
      </c>
      <c r="F126" s="46">
        <v>14.7</v>
      </c>
      <c r="G126" s="3"/>
      <c r="H126" s="2"/>
      <c r="I126" s="3">
        <v>14.7</v>
      </c>
      <c r="J126" s="8">
        <v>32</v>
      </c>
      <c r="K126" s="11">
        <v>2.7</v>
      </c>
      <c r="L126" s="11">
        <v>11</v>
      </c>
      <c r="M126" s="42"/>
      <c r="N126" s="28"/>
      <c r="O126" s="3"/>
      <c r="P126" s="4"/>
      <c r="Q126" s="4"/>
      <c r="R126" s="2"/>
      <c r="S126" s="46"/>
      <c r="T126" s="3"/>
      <c r="U126" s="2"/>
      <c r="V126" s="2"/>
      <c r="W126" s="8"/>
      <c r="X126" s="11"/>
      <c r="Y126" s="11"/>
      <c r="Z126" s="42"/>
    </row>
    <row r="127" spans="1:26" ht="12.75">
      <c r="A127" s="28">
        <v>271</v>
      </c>
      <c r="B127" s="3">
        <v>138</v>
      </c>
      <c r="C127" s="4">
        <v>14.9</v>
      </c>
      <c r="D127" s="4" t="s">
        <v>15</v>
      </c>
      <c r="E127" s="2">
        <v>8.7</v>
      </c>
      <c r="F127" s="46">
        <v>13</v>
      </c>
      <c r="G127" s="3"/>
      <c r="H127" s="2"/>
      <c r="I127" s="3">
        <v>13</v>
      </c>
      <c r="J127" s="8">
        <v>20</v>
      </c>
      <c r="K127" s="11">
        <v>3.5</v>
      </c>
      <c r="L127" s="11">
        <v>11</v>
      </c>
      <c r="M127" s="42"/>
      <c r="N127" s="28"/>
      <c r="O127" s="3"/>
      <c r="P127" s="4"/>
      <c r="Q127" s="4"/>
      <c r="R127" s="2"/>
      <c r="S127" s="46"/>
      <c r="T127" s="3"/>
      <c r="U127" s="2"/>
      <c r="V127" s="2"/>
      <c r="W127" s="8"/>
      <c r="X127" s="11"/>
      <c r="Y127" s="11"/>
      <c r="Z127" s="42"/>
    </row>
    <row r="128" spans="1:26" ht="12.75">
      <c r="A128" s="28">
        <v>273</v>
      </c>
      <c r="B128" s="3">
        <v>136</v>
      </c>
      <c r="C128" s="4">
        <v>15.1</v>
      </c>
      <c r="D128" s="4" t="s">
        <v>15</v>
      </c>
      <c r="E128" s="2">
        <v>4.4</v>
      </c>
      <c r="F128" s="46">
        <v>11.3</v>
      </c>
      <c r="G128" s="3"/>
      <c r="H128" s="2"/>
      <c r="I128" s="3">
        <v>11.3</v>
      </c>
      <c r="J128" s="8">
        <v>102</v>
      </c>
      <c r="K128" s="11">
        <v>6.9</v>
      </c>
      <c r="L128" s="11">
        <v>11</v>
      </c>
      <c r="M128" s="42"/>
      <c r="N128" s="28"/>
      <c r="O128" s="3"/>
      <c r="P128" s="4"/>
      <c r="Q128" s="4"/>
      <c r="R128" s="2"/>
      <c r="S128" s="46"/>
      <c r="T128" s="3"/>
      <c r="U128" s="2"/>
      <c r="V128" s="2"/>
      <c r="W128" s="8"/>
      <c r="X128" s="11"/>
      <c r="Y128" s="11"/>
      <c r="Z128" s="42"/>
    </row>
    <row r="129" spans="1:26" ht="12.75">
      <c r="A129" s="28">
        <v>249</v>
      </c>
      <c r="B129" s="3">
        <v>223</v>
      </c>
      <c r="C129" s="4">
        <v>15.5</v>
      </c>
      <c r="D129" s="4" t="s">
        <v>15</v>
      </c>
      <c r="E129" s="2">
        <v>6.4</v>
      </c>
      <c r="F129" s="46">
        <v>15.2</v>
      </c>
      <c r="G129" s="3"/>
      <c r="H129" s="2"/>
      <c r="I129" s="3">
        <v>15.2</v>
      </c>
      <c r="J129" s="8">
        <v>26</v>
      </c>
      <c r="K129" s="11">
        <v>2.4</v>
      </c>
      <c r="L129" s="11">
        <v>11</v>
      </c>
      <c r="M129" s="42"/>
      <c r="N129" s="28"/>
      <c r="O129" s="3"/>
      <c r="P129" s="4"/>
      <c r="Q129" s="4"/>
      <c r="R129" s="2"/>
      <c r="S129" s="46"/>
      <c r="T129" s="3"/>
      <c r="U129" s="2"/>
      <c r="V129" s="2"/>
      <c r="W129" s="8"/>
      <c r="X129" s="11"/>
      <c r="Y129" s="11"/>
      <c r="Z129" s="42"/>
    </row>
    <row r="130" spans="1:26" ht="12.75">
      <c r="A130" s="28">
        <v>247</v>
      </c>
      <c r="B130" s="3">
        <v>213</v>
      </c>
      <c r="C130" s="4">
        <v>15.2</v>
      </c>
      <c r="D130" s="4" t="s">
        <v>15</v>
      </c>
      <c r="E130" s="2">
        <v>4.3</v>
      </c>
      <c r="F130" s="46">
        <v>15.2</v>
      </c>
      <c r="G130" s="3"/>
      <c r="H130" s="2"/>
      <c r="I130" s="3">
        <v>15.2</v>
      </c>
      <c r="J130" s="8">
        <v>30</v>
      </c>
      <c r="K130" s="11">
        <v>2.4</v>
      </c>
      <c r="L130" s="11">
        <v>11</v>
      </c>
      <c r="M130" s="42"/>
      <c r="N130" s="28"/>
      <c r="O130" s="3"/>
      <c r="P130" s="4"/>
      <c r="Q130" s="4"/>
      <c r="R130" s="2"/>
      <c r="S130" s="46"/>
      <c r="T130" s="3"/>
      <c r="U130" s="2"/>
      <c r="V130" s="2"/>
      <c r="W130" s="8"/>
      <c r="X130" s="11"/>
      <c r="Y130" s="11"/>
      <c r="Z130" s="42"/>
    </row>
    <row r="131" spans="1:26" ht="12.75">
      <c r="A131" s="28">
        <v>246</v>
      </c>
      <c r="B131" s="3">
        <v>249</v>
      </c>
      <c r="C131" s="4">
        <v>16</v>
      </c>
      <c r="D131" s="4" t="s">
        <v>15</v>
      </c>
      <c r="E131" s="2">
        <v>5.2</v>
      </c>
      <c r="F131" s="46">
        <v>16.3</v>
      </c>
      <c r="G131" s="3"/>
      <c r="H131" s="2"/>
      <c r="I131" s="3">
        <v>16.3</v>
      </c>
      <c r="J131" s="8">
        <v>18</v>
      </c>
      <c r="K131" s="11">
        <v>1.8</v>
      </c>
      <c r="L131" s="11">
        <v>11</v>
      </c>
      <c r="M131" s="42"/>
      <c r="N131" s="28"/>
      <c r="O131" s="3"/>
      <c r="P131" s="4"/>
      <c r="Q131" s="4"/>
      <c r="R131" s="2"/>
      <c r="S131" s="46"/>
      <c r="T131" s="3"/>
      <c r="U131" s="2"/>
      <c r="V131" s="2"/>
      <c r="W131" s="8"/>
      <c r="X131" s="11"/>
      <c r="Y131" s="11"/>
      <c r="Z131" s="42"/>
    </row>
    <row r="132" spans="1:26" ht="12.75">
      <c r="A132" s="28">
        <v>244</v>
      </c>
      <c r="B132" s="3">
        <v>129</v>
      </c>
      <c r="C132" s="4">
        <v>11.7</v>
      </c>
      <c r="D132" s="4" t="s">
        <v>15</v>
      </c>
      <c r="E132" s="2">
        <v>5.3</v>
      </c>
      <c r="F132" s="46">
        <v>12.8</v>
      </c>
      <c r="G132" s="3"/>
      <c r="H132" s="2"/>
      <c r="I132" s="3">
        <v>12.8</v>
      </c>
      <c r="J132" s="8">
        <v>19</v>
      </c>
      <c r="K132" s="11">
        <v>2.8</v>
      </c>
      <c r="L132" s="11">
        <v>11</v>
      </c>
      <c r="M132" s="42"/>
      <c r="N132" s="28"/>
      <c r="O132" s="3"/>
      <c r="P132" s="4"/>
      <c r="Q132" s="4"/>
      <c r="R132" s="2"/>
      <c r="S132" s="46"/>
      <c r="T132" s="3"/>
      <c r="U132" s="2"/>
      <c r="V132" s="2"/>
      <c r="W132" s="8"/>
      <c r="X132" s="11"/>
      <c r="Y132" s="11"/>
      <c r="Z132" s="42"/>
    </row>
    <row r="133" spans="1:13" ht="12.75">
      <c r="A133" s="28">
        <v>277</v>
      </c>
      <c r="B133" s="3">
        <v>157</v>
      </c>
      <c r="C133" s="4">
        <v>14.6</v>
      </c>
      <c r="D133" s="4" t="s">
        <v>15</v>
      </c>
      <c r="E133" s="2">
        <v>7.3</v>
      </c>
      <c r="F133" s="46">
        <v>14.5</v>
      </c>
      <c r="G133" s="3"/>
      <c r="H133" s="2"/>
      <c r="I133" s="3">
        <v>14.5</v>
      </c>
      <c r="J133" s="8">
        <v>21</v>
      </c>
      <c r="K133" s="11">
        <v>2.2</v>
      </c>
      <c r="L133" s="11">
        <v>11</v>
      </c>
      <c r="M133" s="42"/>
    </row>
    <row r="134" spans="1:13" ht="12.75">
      <c r="A134" s="28">
        <v>282</v>
      </c>
      <c r="B134" s="3">
        <v>181</v>
      </c>
      <c r="C134" s="4">
        <v>13.7</v>
      </c>
      <c r="D134" s="4" t="s">
        <v>15</v>
      </c>
      <c r="E134" s="2">
        <v>7.2</v>
      </c>
      <c r="F134" s="46">
        <v>16.1</v>
      </c>
      <c r="G134" s="3"/>
      <c r="H134" s="2"/>
      <c r="I134" s="3">
        <v>16.1</v>
      </c>
      <c r="J134" s="8">
        <v>21</v>
      </c>
      <c r="K134" s="11">
        <v>2.6</v>
      </c>
      <c r="L134" s="11">
        <v>11</v>
      </c>
      <c r="M134" s="42"/>
    </row>
    <row r="135" spans="1:13" ht="12.75">
      <c r="A135" s="28">
        <v>279</v>
      </c>
      <c r="B135" s="3">
        <v>180</v>
      </c>
      <c r="C135" s="4">
        <v>14.9</v>
      </c>
      <c r="D135" s="4" t="s">
        <v>15</v>
      </c>
      <c r="E135" s="2">
        <v>5.8</v>
      </c>
      <c r="F135" s="46">
        <v>14.2</v>
      </c>
      <c r="G135" s="3"/>
      <c r="H135" s="2"/>
      <c r="I135" s="3">
        <v>14.2</v>
      </c>
      <c r="J135" s="8">
        <v>17</v>
      </c>
      <c r="K135" s="11">
        <v>2.6</v>
      </c>
      <c r="L135" s="11">
        <v>11</v>
      </c>
      <c r="M135" s="42"/>
    </row>
    <row r="136" spans="1:13" ht="12.75">
      <c r="A136" s="28">
        <v>360</v>
      </c>
      <c r="B136" s="3">
        <v>202</v>
      </c>
      <c r="C136" s="4">
        <v>14.5</v>
      </c>
      <c r="D136" s="4" t="s">
        <v>15</v>
      </c>
      <c r="E136" s="2">
        <v>6.4</v>
      </c>
      <c r="F136" s="46">
        <v>14.2</v>
      </c>
      <c r="G136" s="3"/>
      <c r="H136" s="2"/>
      <c r="I136" s="3">
        <v>14.2</v>
      </c>
      <c r="J136" s="8">
        <v>19</v>
      </c>
      <c r="K136" s="11">
        <v>2.2</v>
      </c>
      <c r="L136" s="11">
        <v>11</v>
      </c>
      <c r="M136" s="42"/>
    </row>
    <row r="137" spans="1:13" ht="12.75">
      <c r="A137" s="28">
        <v>287</v>
      </c>
      <c r="B137" s="3">
        <v>135</v>
      </c>
      <c r="C137" s="4">
        <v>11.7</v>
      </c>
      <c r="D137" s="4" t="s">
        <v>15</v>
      </c>
      <c r="E137" s="2">
        <v>6.7</v>
      </c>
      <c r="F137" s="46">
        <v>13.8</v>
      </c>
      <c r="G137" s="3"/>
      <c r="H137" s="2"/>
      <c r="I137" s="3">
        <v>13.8</v>
      </c>
      <c r="J137" s="8">
        <v>16</v>
      </c>
      <c r="K137" s="11">
        <v>-0.3999999999999986</v>
      </c>
      <c r="L137" s="11">
        <v>11</v>
      </c>
      <c r="M137" s="42"/>
    </row>
    <row r="138" spans="1:13" ht="12.75">
      <c r="A138" s="28">
        <v>352</v>
      </c>
      <c r="B138" s="3">
        <v>188</v>
      </c>
      <c r="C138" s="4">
        <v>15.4</v>
      </c>
      <c r="D138" s="4"/>
      <c r="E138" s="2">
        <v>10.3</v>
      </c>
      <c r="F138" s="46">
        <v>16.4</v>
      </c>
      <c r="G138" s="3"/>
      <c r="H138" s="2"/>
      <c r="I138" s="3">
        <v>16.4</v>
      </c>
      <c r="J138" s="8">
        <v>18</v>
      </c>
      <c r="K138" s="11">
        <v>2.4</v>
      </c>
      <c r="L138" s="11">
        <v>11</v>
      </c>
      <c r="M138" s="42"/>
    </row>
    <row r="139" spans="1:13" ht="12.75">
      <c r="A139" s="28">
        <v>350</v>
      </c>
      <c r="B139" s="3">
        <v>171</v>
      </c>
      <c r="C139" s="4">
        <v>14.5</v>
      </c>
      <c r="D139" s="4"/>
      <c r="E139" s="2">
        <v>9.6</v>
      </c>
      <c r="F139" s="46">
        <v>15.3</v>
      </c>
      <c r="G139" s="3"/>
      <c r="H139" s="2"/>
      <c r="I139" s="3">
        <v>15.3</v>
      </c>
      <c r="J139" s="8">
        <v>19</v>
      </c>
      <c r="K139" s="11">
        <v>2.8</v>
      </c>
      <c r="L139" s="11">
        <v>11</v>
      </c>
      <c r="M139" s="42"/>
    </row>
    <row r="140" spans="1:13" ht="12.75">
      <c r="A140" s="28">
        <v>364</v>
      </c>
      <c r="B140" s="3">
        <v>179</v>
      </c>
      <c r="C140" s="4">
        <v>11.9</v>
      </c>
      <c r="D140" s="4"/>
      <c r="E140" s="2">
        <v>7.6</v>
      </c>
      <c r="F140" s="46">
        <v>14.2</v>
      </c>
      <c r="G140" s="3"/>
      <c r="H140" s="2"/>
      <c r="I140" s="3">
        <v>14.2</v>
      </c>
      <c r="J140" s="8">
        <v>13</v>
      </c>
      <c r="K140" s="11">
        <v>2.45</v>
      </c>
      <c r="L140" s="11">
        <v>11</v>
      </c>
      <c r="M140" s="42"/>
    </row>
    <row r="141" spans="1:13" ht="12.75">
      <c r="A141" s="28">
        <v>366</v>
      </c>
      <c r="B141" s="3">
        <v>196</v>
      </c>
      <c r="C141" s="4">
        <v>15.7</v>
      </c>
      <c r="D141" s="4"/>
      <c r="E141" s="2">
        <v>7.1</v>
      </c>
      <c r="F141" s="46">
        <v>16.2</v>
      </c>
      <c r="G141" s="3"/>
      <c r="H141" s="2"/>
      <c r="I141" s="3">
        <v>16.2</v>
      </c>
      <c r="J141" s="8">
        <v>21</v>
      </c>
      <c r="K141" s="11">
        <v>3.45</v>
      </c>
      <c r="L141" s="11">
        <v>11</v>
      </c>
      <c r="M141" s="42"/>
    </row>
    <row r="142" spans="1:13" ht="12.75">
      <c r="A142" s="28">
        <v>347</v>
      </c>
      <c r="B142" s="3">
        <v>282</v>
      </c>
      <c r="C142" s="4">
        <v>15.9</v>
      </c>
      <c r="D142" s="4"/>
      <c r="E142" s="2">
        <v>8</v>
      </c>
      <c r="F142" s="46">
        <v>19.1</v>
      </c>
      <c r="G142" s="3"/>
      <c r="H142" s="2"/>
      <c r="I142" s="3">
        <v>19.1</v>
      </c>
      <c r="J142" s="8">
        <v>27</v>
      </c>
      <c r="K142" s="11">
        <v>3.5</v>
      </c>
      <c r="L142" s="11">
        <v>11</v>
      </c>
      <c r="M142" s="42"/>
    </row>
    <row r="143" spans="1:13" ht="12.75">
      <c r="A143" s="28">
        <v>367</v>
      </c>
      <c r="B143" s="3">
        <v>256</v>
      </c>
      <c r="C143" s="4">
        <v>17.7</v>
      </c>
      <c r="D143" s="4"/>
      <c r="E143" s="2">
        <v>7.2</v>
      </c>
      <c r="F143" s="46">
        <v>17.9</v>
      </c>
      <c r="G143" s="3"/>
      <c r="H143" s="2"/>
      <c r="I143" s="3">
        <v>17.9</v>
      </c>
      <c r="J143" s="8">
        <v>26</v>
      </c>
      <c r="K143" s="11">
        <v>1.3</v>
      </c>
      <c r="L143" s="11">
        <v>11</v>
      </c>
      <c r="M143" s="42"/>
    </row>
    <row r="144" spans="1:13" ht="12.75">
      <c r="A144" s="28">
        <v>370</v>
      </c>
      <c r="B144" s="3">
        <v>177</v>
      </c>
      <c r="C144" s="4">
        <v>16.7</v>
      </c>
      <c r="D144" s="4"/>
      <c r="E144" s="2">
        <v>7.8</v>
      </c>
      <c r="F144" s="46">
        <v>15.3</v>
      </c>
      <c r="G144" s="3"/>
      <c r="H144" s="2"/>
      <c r="I144" s="3">
        <v>15.3</v>
      </c>
      <c r="J144" s="8">
        <v>21</v>
      </c>
      <c r="K144" s="11">
        <v>1.8</v>
      </c>
      <c r="L144" s="11">
        <v>11</v>
      </c>
      <c r="M144" s="42"/>
    </row>
    <row r="145" spans="1:13" ht="12.75">
      <c r="A145" s="28">
        <v>369</v>
      </c>
      <c r="B145" s="3">
        <v>199</v>
      </c>
      <c r="C145" s="4">
        <v>17.6</v>
      </c>
      <c r="D145" s="4"/>
      <c r="E145" s="2">
        <v>7.5</v>
      </c>
      <c r="F145" s="46">
        <v>15.2</v>
      </c>
      <c r="G145" s="3"/>
      <c r="H145" s="2"/>
      <c r="I145" s="3">
        <v>15.2</v>
      </c>
      <c r="J145" s="8">
        <v>20</v>
      </c>
      <c r="K145" s="11">
        <v>1.8</v>
      </c>
      <c r="L145" s="11">
        <v>11</v>
      </c>
      <c r="M145" s="42"/>
    </row>
    <row r="146" spans="1:13" ht="12.75">
      <c r="A146" s="28">
        <v>371</v>
      </c>
      <c r="B146" s="3">
        <v>138</v>
      </c>
      <c r="C146" s="4">
        <v>16.9</v>
      </c>
      <c r="D146" s="4"/>
      <c r="E146" s="2">
        <v>9.3</v>
      </c>
      <c r="F146" s="46">
        <v>14.4</v>
      </c>
      <c r="G146" s="3"/>
      <c r="H146" s="2"/>
      <c r="I146" s="3">
        <v>14.4</v>
      </c>
      <c r="J146" s="8">
        <v>17</v>
      </c>
      <c r="K146" s="11">
        <v>1.5</v>
      </c>
      <c r="L146" s="11">
        <v>11</v>
      </c>
      <c r="M146" s="42"/>
    </row>
    <row r="147" spans="1:13" ht="12.75">
      <c r="A147" s="28">
        <v>368</v>
      </c>
      <c r="B147" s="3">
        <v>167</v>
      </c>
      <c r="C147" s="4">
        <v>18.3</v>
      </c>
      <c r="D147" s="4"/>
      <c r="E147" s="2">
        <v>7.3</v>
      </c>
      <c r="F147" s="46">
        <v>16.3</v>
      </c>
      <c r="G147" s="3"/>
      <c r="H147" s="2"/>
      <c r="I147" s="3">
        <v>16.3</v>
      </c>
      <c r="J147" s="8">
        <v>14</v>
      </c>
      <c r="K147" s="11">
        <v>2</v>
      </c>
      <c r="L147" s="11">
        <v>11</v>
      </c>
      <c r="M147" s="42"/>
    </row>
    <row r="148" spans="1:13" ht="12.75">
      <c r="A148" s="28"/>
      <c r="B148" s="3"/>
      <c r="C148" s="4"/>
      <c r="D148" s="4"/>
      <c r="E148" s="2"/>
      <c r="F148" s="46"/>
      <c r="G148" s="3"/>
      <c r="H148" s="2"/>
      <c r="I148" s="3"/>
      <c r="J148" s="8"/>
      <c r="K148" s="11"/>
      <c r="L148" s="11"/>
      <c r="M148" s="42"/>
    </row>
    <row r="149" spans="1:13" ht="12.75">
      <c r="A149" s="28"/>
      <c r="B149" s="3"/>
      <c r="C149" s="4"/>
      <c r="D149" s="4"/>
      <c r="E149" s="2"/>
      <c r="F149" s="46"/>
      <c r="G149" s="3"/>
      <c r="H149" s="2"/>
      <c r="I149" s="3"/>
      <c r="J149" s="8"/>
      <c r="K149" s="11"/>
      <c r="L149" s="11"/>
      <c r="M149" s="42"/>
    </row>
    <row r="150" spans="1:13" ht="12.75">
      <c r="A150" s="28"/>
      <c r="B150" s="3"/>
      <c r="C150" s="4"/>
      <c r="D150" s="4"/>
      <c r="E150" s="2"/>
      <c r="F150" s="46"/>
      <c r="G150" s="3"/>
      <c r="H150" s="2"/>
      <c r="I150" s="3"/>
      <c r="J150" s="8"/>
      <c r="K150" s="11"/>
      <c r="L150" s="11"/>
      <c r="M150" s="42"/>
    </row>
    <row r="151" spans="1:13" ht="12.75">
      <c r="A151" s="28"/>
      <c r="B151" s="3"/>
      <c r="C151" s="4"/>
      <c r="D151" s="4"/>
      <c r="E151" s="2"/>
      <c r="F151" s="46"/>
      <c r="G151" s="3"/>
      <c r="H151" s="2"/>
      <c r="I151" s="2"/>
      <c r="J151" s="8"/>
      <c r="K151" s="11"/>
      <c r="L151" s="11"/>
      <c r="M151" s="42"/>
    </row>
    <row r="152" spans="1:13" ht="12.75">
      <c r="A152" s="28"/>
      <c r="B152" s="3"/>
      <c r="C152" s="4"/>
      <c r="D152" s="4"/>
      <c r="E152" s="2"/>
      <c r="F152" s="46"/>
      <c r="G152" s="3"/>
      <c r="H152" s="2"/>
      <c r="I152" s="2"/>
      <c r="J152" s="8"/>
      <c r="K152" s="11"/>
      <c r="L152" s="11"/>
      <c r="M152" s="42"/>
    </row>
    <row r="153" spans="1:13" ht="12.75">
      <c r="A153" s="28"/>
      <c r="B153" s="3"/>
      <c r="C153" s="4"/>
      <c r="D153" s="4"/>
      <c r="E153" s="2"/>
      <c r="F153" s="46"/>
      <c r="G153" s="3"/>
      <c r="H153" s="2"/>
      <c r="I153" s="2"/>
      <c r="J153" s="8"/>
      <c r="K153" s="11"/>
      <c r="L153" s="11"/>
      <c r="M153" s="42"/>
    </row>
    <row r="154" spans="1:13" ht="12.75">
      <c r="A154" s="28"/>
      <c r="B154" s="3"/>
      <c r="C154" s="4"/>
      <c r="D154" s="4"/>
      <c r="E154" s="2"/>
      <c r="F154" s="46"/>
      <c r="G154" s="3"/>
      <c r="H154" s="2"/>
      <c r="I154" s="2"/>
      <c r="J154" s="8"/>
      <c r="K154" s="11"/>
      <c r="L154" s="11"/>
      <c r="M154" s="42"/>
    </row>
    <row r="155" spans="1:13" ht="12.75">
      <c r="A155" s="28"/>
      <c r="B155" s="3"/>
      <c r="C155" s="4"/>
      <c r="D155" s="4"/>
      <c r="E155" s="2"/>
      <c r="F155" s="46"/>
      <c r="G155" s="3"/>
      <c r="H155" s="2"/>
      <c r="I155" s="2"/>
      <c r="J155" s="8"/>
      <c r="K155" s="11"/>
      <c r="L155" s="11"/>
      <c r="M155" s="42"/>
    </row>
    <row r="156" spans="1:13" ht="12.75">
      <c r="A156" s="28"/>
      <c r="B156" s="3"/>
      <c r="C156" s="4"/>
      <c r="D156" s="4"/>
      <c r="E156" s="2"/>
      <c r="F156" s="46"/>
      <c r="G156" s="3"/>
      <c r="H156" s="2"/>
      <c r="I156" s="2"/>
      <c r="J156" s="8"/>
      <c r="K156" s="11"/>
      <c r="L156" s="11"/>
      <c r="M156" s="42"/>
    </row>
    <row r="157" spans="1:13" ht="12.75">
      <c r="A157" s="28"/>
      <c r="B157" s="3"/>
      <c r="C157" s="4"/>
      <c r="D157" s="4"/>
      <c r="E157" s="2"/>
      <c r="F157" s="46"/>
      <c r="G157" s="3"/>
      <c r="H157" s="2"/>
      <c r="I157" s="2"/>
      <c r="J157" s="8"/>
      <c r="K157" s="11"/>
      <c r="L157" s="11"/>
      <c r="M157" s="42"/>
    </row>
    <row r="158" spans="1:13" ht="12.75">
      <c r="A158" s="28"/>
      <c r="B158" s="3"/>
      <c r="C158" s="4"/>
      <c r="D158" s="4"/>
      <c r="E158" s="2"/>
      <c r="F158" s="46"/>
      <c r="G158" s="3"/>
      <c r="H158" s="2"/>
      <c r="I158" s="2"/>
      <c r="J158" s="8"/>
      <c r="K158" s="11"/>
      <c r="L158" s="11"/>
      <c r="M158" s="42"/>
    </row>
    <row r="159" spans="1:13" ht="12.75">
      <c r="A159" s="28"/>
      <c r="B159" s="3"/>
      <c r="C159" s="4"/>
      <c r="D159" s="4"/>
      <c r="E159" s="2"/>
      <c r="F159" s="46"/>
      <c r="G159" s="3"/>
      <c r="H159" s="2"/>
      <c r="I159" s="2"/>
      <c r="J159" s="8"/>
      <c r="K159" s="11"/>
      <c r="L159" s="11"/>
      <c r="M159" s="42"/>
    </row>
    <row r="160" spans="1:13" ht="12.75">
      <c r="A160" s="28"/>
      <c r="B160" s="3"/>
      <c r="C160" s="4"/>
      <c r="D160" s="4"/>
      <c r="E160" s="2"/>
      <c r="F160" s="46"/>
      <c r="G160" s="3"/>
      <c r="H160" s="2"/>
      <c r="I160" s="2"/>
      <c r="J160" s="8"/>
      <c r="K160" s="4"/>
      <c r="L160" s="11"/>
      <c r="M160" s="4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0"/>
  <sheetViews>
    <sheetView workbookViewId="0" topLeftCell="A1">
      <selection activeCell="Q15" sqref="Q15"/>
    </sheetView>
  </sheetViews>
  <sheetFormatPr defaultColWidth="9.140625" defaultRowHeight="12.75"/>
  <cols>
    <col min="1" max="1" width="2.00390625" style="0" customWidth="1"/>
    <col min="2" max="2" width="4.00390625" style="0" customWidth="1"/>
    <col min="3" max="3" width="3.421875" style="0" customWidth="1"/>
    <col min="4" max="4" width="4.7109375" style="0" customWidth="1"/>
    <col min="5" max="6" width="4.140625" style="0" customWidth="1"/>
    <col min="7" max="7" width="3.8515625" style="0" customWidth="1"/>
    <col min="8" max="8" width="8.00390625" style="0" customWidth="1"/>
    <col min="9" max="9" width="6.00390625" style="0" customWidth="1"/>
    <col min="10" max="10" width="6.57421875" style="0" customWidth="1"/>
    <col min="11" max="11" width="4.00390625" style="0" customWidth="1"/>
    <col min="12" max="12" width="9.00390625" style="0" customWidth="1"/>
  </cols>
  <sheetData>
    <row r="1" spans="1:16" ht="13.5" thickBot="1">
      <c r="A1" s="14" t="s">
        <v>0</v>
      </c>
      <c r="B1" s="15" t="s">
        <v>1</v>
      </c>
      <c r="C1" s="16" t="s">
        <v>2</v>
      </c>
      <c r="D1" s="17" t="s">
        <v>3</v>
      </c>
      <c r="E1" s="18" t="s">
        <v>4</v>
      </c>
      <c r="F1" s="18" t="s">
        <v>5</v>
      </c>
      <c r="G1" s="18" t="s">
        <v>6</v>
      </c>
      <c r="H1" s="17" t="s">
        <v>27</v>
      </c>
      <c r="I1" s="14" t="s">
        <v>28</v>
      </c>
      <c r="J1" s="14" t="s">
        <v>54</v>
      </c>
      <c r="K1" s="15" t="s">
        <v>1</v>
      </c>
      <c r="L1" s="16" t="s">
        <v>58</v>
      </c>
      <c r="M1" s="24" t="s">
        <v>60</v>
      </c>
      <c r="N1" s="17" t="s">
        <v>61</v>
      </c>
      <c r="O1" s="14" t="s">
        <v>62</v>
      </c>
      <c r="P1" s="17" t="s">
        <v>63</v>
      </c>
    </row>
    <row r="2" spans="1:16" ht="12.75">
      <c r="A2" s="8">
        <v>1</v>
      </c>
      <c r="B2" s="9">
        <v>4</v>
      </c>
      <c r="C2" s="10">
        <v>1</v>
      </c>
      <c r="D2" s="11" t="s">
        <v>13</v>
      </c>
      <c r="E2" s="12">
        <v>4.26973946143354</v>
      </c>
      <c r="F2" s="12">
        <v>0.2573595373737325</v>
      </c>
      <c r="G2" s="12">
        <v>-0.4494</v>
      </c>
      <c r="H2" s="11">
        <v>7.2</v>
      </c>
      <c r="I2" s="8">
        <v>0.75</v>
      </c>
      <c r="J2" s="8">
        <v>0.75</v>
      </c>
      <c r="K2" s="13">
        <v>4</v>
      </c>
      <c r="L2" s="10">
        <v>72</v>
      </c>
      <c r="M2" s="11">
        <f>L2^2</f>
        <v>5184</v>
      </c>
      <c r="N2" s="11">
        <f>M2</f>
        <v>5184</v>
      </c>
      <c r="O2" s="8">
        <f>QUOTIENT(N2,$N$370)</f>
        <v>0</v>
      </c>
      <c r="P2" s="8">
        <f>IF(O2&gt;O1,1,0)</f>
        <v>0</v>
      </c>
    </row>
    <row r="3" spans="1:16" ht="12.75">
      <c r="A3" s="2">
        <v>1</v>
      </c>
      <c r="B3" s="6">
        <v>7</v>
      </c>
      <c r="C3" s="3">
        <v>3</v>
      </c>
      <c r="D3" s="4"/>
      <c r="E3" s="1">
        <v>9.016356594918665</v>
      </c>
      <c r="F3" s="1">
        <v>1.6142065398413887</v>
      </c>
      <c r="G3" s="1">
        <v>-0.5274</v>
      </c>
      <c r="H3" s="4">
        <v>12.3</v>
      </c>
      <c r="I3" s="2">
        <v>12.5</v>
      </c>
      <c r="J3" s="8">
        <v>15</v>
      </c>
      <c r="K3" s="5">
        <v>7</v>
      </c>
      <c r="L3" s="3">
        <v>135</v>
      </c>
      <c r="M3" s="11">
        <f>L3^2</f>
        <v>18225</v>
      </c>
      <c r="N3" s="4">
        <f>N2+M3</f>
        <v>23409</v>
      </c>
      <c r="O3" s="8">
        <f>QUOTIENT(N3,$N$370)</f>
        <v>0</v>
      </c>
      <c r="P3" s="8">
        <f aca="true" t="shared" si="0" ref="P3:P66">IF(O3&gt;O2,1,0)</f>
        <v>0</v>
      </c>
    </row>
    <row r="4" spans="1:16" ht="12.75">
      <c r="A4" s="2">
        <v>1</v>
      </c>
      <c r="B4" s="6">
        <v>1</v>
      </c>
      <c r="C4" s="3">
        <v>1</v>
      </c>
      <c r="D4" s="4"/>
      <c r="E4" s="1">
        <v>1.8402939702081784</v>
      </c>
      <c r="F4" s="1">
        <v>1.6718798112350721</v>
      </c>
      <c r="G4" s="1">
        <v>-0.1084</v>
      </c>
      <c r="H4" s="4">
        <v>9</v>
      </c>
      <c r="I4" s="2">
        <v>8.3</v>
      </c>
      <c r="J4" s="8">
        <v>10</v>
      </c>
      <c r="K4" s="5">
        <v>1</v>
      </c>
      <c r="L4" s="3">
        <v>102</v>
      </c>
      <c r="M4" s="11">
        <f>L4^2</f>
        <v>10404</v>
      </c>
      <c r="N4" s="4">
        <f>N3+M4</f>
        <v>33813</v>
      </c>
      <c r="O4" s="8">
        <f>QUOTIENT(N4,$N$370)</f>
        <v>0</v>
      </c>
      <c r="P4" s="8">
        <f t="shared" si="0"/>
        <v>0</v>
      </c>
    </row>
    <row r="5" spans="1:16" ht="12.75">
      <c r="A5" s="2">
        <v>1</v>
      </c>
      <c r="B5" s="6">
        <v>3</v>
      </c>
      <c r="C5" s="3">
        <v>1</v>
      </c>
      <c r="D5" s="4"/>
      <c r="E5" s="1">
        <v>2.782188756889235</v>
      </c>
      <c r="F5" s="1">
        <v>2.754842050107253</v>
      </c>
      <c r="G5" s="1">
        <v>-0.3254</v>
      </c>
      <c r="H5" s="4">
        <v>7</v>
      </c>
      <c r="I5" s="2">
        <v>7.5</v>
      </c>
      <c r="J5" s="8">
        <v>8.5</v>
      </c>
      <c r="K5" s="5">
        <v>3</v>
      </c>
      <c r="L5" s="3">
        <v>68</v>
      </c>
      <c r="M5" s="11">
        <f>L5^2</f>
        <v>4624</v>
      </c>
      <c r="N5" s="4">
        <f>N4+M5</f>
        <v>38437</v>
      </c>
      <c r="O5" s="8">
        <f>QUOTIENT(N5,$N$370)</f>
        <v>0</v>
      </c>
      <c r="P5" s="8">
        <f t="shared" si="0"/>
        <v>0</v>
      </c>
    </row>
    <row r="6" spans="1:16" ht="12.75">
      <c r="A6" s="2">
        <v>1</v>
      </c>
      <c r="B6" s="6">
        <v>6</v>
      </c>
      <c r="C6" s="3">
        <v>2</v>
      </c>
      <c r="D6" s="4"/>
      <c r="E6" s="1">
        <v>6.956808810859474</v>
      </c>
      <c r="F6" s="1">
        <v>3.1291045315150456</v>
      </c>
      <c r="G6" s="1">
        <v>-0.6454</v>
      </c>
      <c r="H6" s="4">
        <v>23.3</v>
      </c>
      <c r="I6" s="2">
        <v>15</v>
      </c>
      <c r="J6" s="8">
        <v>17.7</v>
      </c>
      <c r="K6" s="5">
        <v>6</v>
      </c>
      <c r="L6" s="3">
        <v>254</v>
      </c>
      <c r="M6" s="11">
        <f aca="true" t="shared" si="1" ref="M6:M69">L6^2</f>
        <v>64516</v>
      </c>
      <c r="N6" s="4">
        <f>N5+M6</f>
        <v>102953</v>
      </c>
      <c r="O6" s="8">
        <f>QUOTIENT(N6,$N$370)</f>
        <v>0</v>
      </c>
      <c r="P6" s="8">
        <f t="shared" si="0"/>
        <v>0</v>
      </c>
    </row>
    <row r="7" spans="1:16" ht="12.75">
      <c r="A7" s="2">
        <v>1</v>
      </c>
      <c r="B7" s="6">
        <v>5</v>
      </c>
      <c r="C7" s="3">
        <v>3</v>
      </c>
      <c r="D7" s="4"/>
      <c r="E7" s="1">
        <v>4.370185306844138</v>
      </c>
      <c r="F7" s="1">
        <v>3.7384639069868806</v>
      </c>
      <c r="G7" s="1">
        <v>-0.5354</v>
      </c>
      <c r="H7" s="4">
        <v>15</v>
      </c>
      <c r="I7" s="2">
        <v>13.5</v>
      </c>
      <c r="J7" s="8">
        <v>16.7</v>
      </c>
      <c r="K7" s="5">
        <v>5</v>
      </c>
      <c r="L7" s="3">
        <v>155</v>
      </c>
      <c r="M7" s="11">
        <f t="shared" si="1"/>
        <v>24025</v>
      </c>
      <c r="N7" s="4">
        <f aca="true" t="shared" si="2" ref="N7:N70">N6+M7</f>
        <v>126978</v>
      </c>
      <c r="O7" s="8">
        <f>QUOTIENT(N7,$N$370)</f>
        <v>0</v>
      </c>
      <c r="P7" s="8">
        <f t="shared" si="0"/>
        <v>0</v>
      </c>
    </row>
    <row r="8" spans="1:16" ht="12.75">
      <c r="A8" s="2">
        <v>1</v>
      </c>
      <c r="B8" s="6">
        <v>2</v>
      </c>
      <c r="C8" s="3">
        <v>1</v>
      </c>
      <c r="D8" s="4"/>
      <c r="E8" s="1">
        <v>2.079612698538677</v>
      </c>
      <c r="F8" s="1">
        <v>4.298125524467228</v>
      </c>
      <c r="G8" s="1">
        <v>-0.1434</v>
      </c>
      <c r="H8" s="4">
        <v>11.2</v>
      </c>
      <c r="I8" s="2">
        <v>11.5</v>
      </c>
      <c r="J8" s="8">
        <v>12.9</v>
      </c>
      <c r="K8" s="5">
        <v>2</v>
      </c>
      <c r="L8" s="3">
        <v>130</v>
      </c>
      <c r="M8" s="11">
        <f t="shared" si="1"/>
        <v>16900</v>
      </c>
      <c r="N8" s="4">
        <f t="shared" si="2"/>
        <v>143878</v>
      </c>
      <c r="O8" s="8">
        <f>QUOTIENT(N8,$N$370)</f>
        <v>0</v>
      </c>
      <c r="P8" s="8">
        <f t="shared" si="0"/>
        <v>0</v>
      </c>
    </row>
    <row r="9" spans="1:16" ht="12.75">
      <c r="A9" s="2">
        <v>1</v>
      </c>
      <c r="B9" s="6">
        <v>21</v>
      </c>
      <c r="C9" s="3">
        <v>3</v>
      </c>
      <c r="D9" s="4"/>
      <c r="E9" s="1">
        <v>7.921105139961498</v>
      </c>
      <c r="F9" s="1">
        <v>6.757090968876734</v>
      </c>
      <c r="G9" s="1">
        <v>-0.2604</v>
      </c>
      <c r="H9" s="4">
        <v>14.1</v>
      </c>
      <c r="I9" s="2">
        <v>13.7</v>
      </c>
      <c r="J9" s="8">
        <v>15.6</v>
      </c>
      <c r="K9" s="5">
        <v>21</v>
      </c>
      <c r="L9" s="3">
        <v>141</v>
      </c>
      <c r="M9" s="11">
        <f t="shared" si="1"/>
        <v>19881</v>
      </c>
      <c r="N9" s="4">
        <f t="shared" si="2"/>
        <v>163759</v>
      </c>
      <c r="O9" s="8">
        <f>QUOTIENT(N9,$N$370)</f>
        <v>0</v>
      </c>
      <c r="P9" s="8">
        <f t="shared" si="0"/>
        <v>0</v>
      </c>
    </row>
    <row r="10" spans="1:16" ht="12.75">
      <c r="A10" s="2">
        <v>1</v>
      </c>
      <c r="B10" s="6">
        <v>22</v>
      </c>
      <c r="C10" s="3">
        <v>16</v>
      </c>
      <c r="D10" s="4"/>
      <c r="E10" s="1">
        <v>5.4677872862232535</v>
      </c>
      <c r="F10" s="1">
        <v>8.046586803894888</v>
      </c>
      <c r="G10" s="1">
        <v>-0.2964</v>
      </c>
      <c r="H10" s="4">
        <v>9.1</v>
      </c>
      <c r="I10" s="2">
        <v>8</v>
      </c>
      <c r="J10" s="8">
        <v>9.9</v>
      </c>
      <c r="K10" s="5">
        <v>22</v>
      </c>
      <c r="L10" s="3">
        <v>97</v>
      </c>
      <c r="M10" s="11">
        <f t="shared" si="1"/>
        <v>9409</v>
      </c>
      <c r="N10" s="4">
        <f t="shared" si="2"/>
        <v>173168</v>
      </c>
      <c r="O10" s="8">
        <f>QUOTIENT(N10,$N$370)</f>
        <v>0</v>
      </c>
      <c r="P10" s="8">
        <f t="shared" si="0"/>
        <v>0</v>
      </c>
    </row>
    <row r="11" spans="1:16" ht="12.75">
      <c r="A11" s="2">
        <v>1</v>
      </c>
      <c r="B11" s="6">
        <v>20</v>
      </c>
      <c r="C11" s="3">
        <v>1</v>
      </c>
      <c r="D11" s="4"/>
      <c r="E11" s="1">
        <v>7.9314341976497085</v>
      </c>
      <c r="F11" s="1">
        <v>9.37310287836172</v>
      </c>
      <c r="G11" s="1">
        <v>0.106</v>
      </c>
      <c r="H11" s="4">
        <v>12.8</v>
      </c>
      <c r="I11" s="2">
        <v>11.5</v>
      </c>
      <c r="J11" s="8">
        <v>13.5</v>
      </c>
      <c r="K11" s="5">
        <v>20</v>
      </c>
      <c r="L11" s="3">
        <v>139</v>
      </c>
      <c r="M11" s="11">
        <f t="shared" si="1"/>
        <v>19321</v>
      </c>
      <c r="N11" s="4">
        <f t="shared" si="2"/>
        <v>192489</v>
      </c>
      <c r="O11" s="8">
        <f>QUOTIENT(N11,$N$370)</f>
        <v>0</v>
      </c>
      <c r="P11" s="8">
        <f t="shared" si="0"/>
        <v>0</v>
      </c>
    </row>
    <row r="12" spans="1:16" ht="12.75">
      <c r="A12" s="2">
        <v>1</v>
      </c>
      <c r="B12" s="6">
        <v>23</v>
      </c>
      <c r="C12" s="3">
        <v>1</v>
      </c>
      <c r="D12" s="4" t="s">
        <v>13</v>
      </c>
      <c r="E12" s="1">
        <v>2.68662727807045</v>
      </c>
      <c r="F12" s="1">
        <v>10.160748341964176</v>
      </c>
      <c r="G12" s="1">
        <v>0.261</v>
      </c>
      <c r="H12" s="4">
        <v>16.4</v>
      </c>
      <c r="I12" s="2">
        <v>12.3</v>
      </c>
      <c r="J12" s="8">
        <v>13.3</v>
      </c>
      <c r="K12" s="5">
        <v>23</v>
      </c>
      <c r="L12" s="3">
        <v>170</v>
      </c>
      <c r="M12" s="11">
        <f t="shared" si="1"/>
        <v>28900</v>
      </c>
      <c r="N12" s="4">
        <f t="shared" si="2"/>
        <v>221389</v>
      </c>
      <c r="O12" s="8">
        <f>QUOTIENT(N12,$N$370)</f>
        <v>0</v>
      </c>
      <c r="P12" s="8">
        <f t="shared" si="0"/>
        <v>0</v>
      </c>
    </row>
    <row r="13" spans="1:16" ht="12.75">
      <c r="A13" s="2">
        <v>1</v>
      </c>
      <c r="B13" s="6">
        <v>24</v>
      </c>
      <c r="C13" s="3">
        <v>7</v>
      </c>
      <c r="D13" s="4"/>
      <c r="E13" s="1">
        <v>2.448662556767339</v>
      </c>
      <c r="F13" s="1">
        <v>11.10550587245289</v>
      </c>
      <c r="G13" s="1">
        <v>0.233</v>
      </c>
      <c r="H13" s="4">
        <v>5.4</v>
      </c>
      <c r="I13" s="2">
        <v>6.25</v>
      </c>
      <c r="J13" s="8">
        <v>9.4</v>
      </c>
      <c r="K13" s="5">
        <v>24</v>
      </c>
      <c r="L13" s="3">
        <v>75</v>
      </c>
      <c r="M13" s="11">
        <f t="shared" si="1"/>
        <v>5625</v>
      </c>
      <c r="N13" s="4">
        <f t="shared" si="2"/>
        <v>227014</v>
      </c>
      <c r="O13" s="8">
        <f>QUOTIENT(N13,$N$370)</f>
        <v>0</v>
      </c>
      <c r="P13" s="8">
        <f t="shared" si="0"/>
        <v>0</v>
      </c>
    </row>
    <row r="14" spans="1:16" ht="12.75">
      <c r="A14" s="2">
        <v>1</v>
      </c>
      <c r="B14" s="6">
        <v>25</v>
      </c>
      <c r="C14" s="3">
        <v>1</v>
      </c>
      <c r="D14" s="4"/>
      <c r="E14" s="1">
        <v>0.209375221482594</v>
      </c>
      <c r="F14" s="1">
        <v>12.365220217069696</v>
      </c>
      <c r="G14" s="1">
        <v>0.86</v>
      </c>
      <c r="H14" s="4">
        <v>16.2</v>
      </c>
      <c r="I14" s="2">
        <v>13.5</v>
      </c>
      <c r="J14" s="8">
        <v>16.7</v>
      </c>
      <c r="K14" s="5">
        <v>25</v>
      </c>
      <c r="L14" s="3">
        <v>175</v>
      </c>
      <c r="M14" s="11">
        <f t="shared" si="1"/>
        <v>30625</v>
      </c>
      <c r="N14" s="4">
        <f t="shared" si="2"/>
        <v>257639</v>
      </c>
      <c r="O14" s="8">
        <f>QUOTIENT(N14,$N$370)</f>
        <v>1</v>
      </c>
      <c r="P14" s="8">
        <f t="shared" si="0"/>
        <v>1</v>
      </c>
    </row>
    <row r="15" spans="1:16" ht="12.75">
      <c r="A15" s="2">
        <v>1</v>
      </c>
      <c r="B15" s="6">
        <v>17</v>
      </c>
      <c r="C15" s="3">
        <v>1</v>
      </c>
      <c r="D15" s="4"/>
      <c r="E15" s="1">
        <v>9.434179486257072</v>
      </c>
      <c r="F15" s="1">
        <v>12.561638842964967</v>
      </c>
      <c r="G15" s="1">
        <v>0.621</v>
      </c>
      <c r="H15" s="4">
        <v>25.7</v>
      </c>
      <c r="I15" s="2">
        <v>16.2</v>
      </c>
      <c r="J15" s="8">
        <v>18.4</v>
      </c>
      <c r="K15" s="5">
        <v>17</v>
      </c>
      <c r="L15" s="3">
        <v>271</v>
      </c>
      <c r="M15" s="11">
        <f t="shared" si="1"/>
        <v>73441</v>
      </c>
      <c r="N15" s="4">
        <f t="shared" si="2"/>
        <v>331080</v>
      </c>
      <c r="O15" s="8">
        <f>QUOTIENT(N15,$N$370)</f>
        <v>1</v>
      </c>
      <c r="P15" s="8">
        <f t="shared" si="0"/>
        <v>0</v>
      </c>
    </row>
    <row r="16" spans="1:16" ht="12.75">
      <c r="A16" s="2">
        <v>1</v>
      </c>
      <c r="B16" s="6">
        <v>26</v>
      </c>
      <c r="C16" s="3">
        <v>1</v>
      </c>
      <c r="D16" s="4"/>
      <c r="E16" s="1">
        <v>0.30744343769618687</v>
      </c>
      <c r="F16" s="1">
        <v>14.257321330902855</v>
      </c>
      <c r="G16" s="1">
        <v>1.088</v>
      </c>
      <c r="H16" s="4">
        <v>25.5</v>
      </c>
      <c r="I16" s="2">
        <v>17</v>
      </c>
      <c r="J16" s="8">
        <v>18.7</v>
      </c>
      <c r="K16" s="5">
        <v>26</v>
      </c>
      <c r="L16" s="3">
        <v>271</v>
      </c>
      <c r="M16" s="11">
        <f t="shared" si="1"/>
        <v>73441</v>
      </c>
      <c r="N16" s="4">
        <f t="shared" si="2"/>
        <v>404521</v>
      </c>
      <c r="O16" s="8">
        <f>QUOTIENT(N16,$N$370)</f>
        <v>1</v>
      </c>
      <c r="P16" s="8">
        <f t="shared" si="0"/>
        <v>0</v>
      </c>
    </row>
    <row r="17" spans="1:16" ht="12.75">
      <c r="A17" s="2">
        <v>1</v>
      </c>
      <c r="B17" s="6">
        <v>19</v>
      </c>
      <c r="C17" s="3">
        <v>2</v>
      </c>
      <c r="D17" s="4"/>
      <c r="E17" s="1">
        <v>5.9722597680137115</v>
      </c>
      <c r="F17" s="1">
        <v>14.44010520264187</v>
      </c>
      <c r="G17" s="1">
        <v>0.273</v>
      </c>
      <c r="H17" s="4">
        <v>15.3</v>
      </c>
      <c r="I17" s="2">
        <v>9.7</v>
      </c>
      <c r="J17" s="8">
        <v>12.8</v>
      </c>
      <c r="K17" s="5">
        <v>19</v>
      </c>
      <c r="L17" s="3">
        <v>179</v>
      </c>
      <c r="M17" s="11">
        <f t="shared" si="1"/>
        <v>32041</v>
      </c>
      <c r="N17" s="4">
        <f t="shared" si="2"/>
        <v>436562</v>
      </c>
      <c r="O17" s="8">
        <f>QUOTIENT(N17,$N$370)</f>
        <v>1</v>
      </c>
      <c r="P17" s="8">
        <f t="shared" si="0"/>
        <v>0</v>
      </c>
    </row>
    <row r="18" spans="1:16" ht="12.75">
      <c r="A18" s="2">
        <v>1</v>
      </c>
      <c r="B18" s="6">
        <v>18</v>
      </c>
      <c r="C18" s="3">
        <v>3</v>
      </c>
      <c r="D18" s="4"/>
      <c r="E18" s="1">
        <v>7.937006556859335</v>
      </c>
      <c r="F18" s="1">
        <v>14.689111338551829</v>
      </c>
      <c r="G18" s="1">
        <v>0.712</v>
      </c>
      <c r="H18" s="4">
        <v>3.1</v>
      </c>
      <c r="I18" s="2">
        <v>4.8</v>
      </c>
      <c r="J18" s="8">
        <v>6.9</v>
      </c>
      <c r="K18" s="5">
        <v>18</v>
      </c>
      <c r="L18" s="3">
        <v>40</v>
      </c>
      <c r="M18" s="11">
        <f t="shared" si="1"/>
        <v>1600</v>
      </c>
      <c r="N18" s="4">
        <f t="shared" si="2"/>
        <v>438162</v>
      </c>
      <c r="O18" s="8">
        <f>QUOTIENT(N18,$N$370)</f>
        <v>1</v>
      </c>
      <c r="P18" s="8">
        <f t="shared" si="0"/>
        <v>0</v>
      </c>
    </row>
    <row r="19" spans="1:16" ht="12.75">
      <c r="A19" s="2">
        <v>1</v>
      </c>
      <c r="B19" s="6">
        <v>27</v>
      </c>
      <c r="C19" s="3">
        <v>1</v>
      </c>
      <c r="D19" s="4"/>
      <c r="E19" s="1">
        <v>2.024617574382784</v>
      </c>
      <c r="F19" s="1">
        <v>15.067074987451957</v>
      </c>
      <c r="G19" s="1">
        <v>0.806</v>
      </c>
      <c r="H19" s="4">
        <v>12.3</v>
      </c>
      <c r="I19" s="2">
        <v>11.5</v>
      </c>
      <c r="J19" s="8">
        <v>13.2</v>
      </c>
      <c r="K19" s="5">
        <v>27</v>
      </c>
      <c r="L19" s="3">
        <v>127</v>
      </c>
      <c r="M19" s="11">
        <f t="shared" si="1"/>
        <v>16129</v>
      </c>
      <c r="N19" s="4">
        <f t="shared" si="2"/>
        <v>454291</v>
      </c>
      <c r="O19" s="8">
        <f>QUOTIENT(N19,$N$370)</f>
        <v>1</v>
      </c>
      <c r="P19" s="8">
        <f t="shared" si="0"/>
        <v>0</v>
      </c>
    </row>
    <row r="20" spans="1:16" ht="12.75">
      <c r="A20" s="2">
        <v>1</v>
      </c>
      <c r="B20" s="6">
        <v>32</v>
      </c>
      <c r="C20" s="3">
        <v>2</v>
      </c>
      <c r="D20" s="4"/>
      <c r="E20" s="1">
        <v>5.8231489973473485</v>
      </c>
      <c r="F20" s="1">
        <v>15.527953527580273</v>
      </c>
      <c r="G20" s="1">
        <v>0.363</v>
      </c>
      <c r="H20" s="4">
        <v>6.1</v>
      </c>
      <c r="I20" s="2">
        <v>4.75</v>
      </c>
      <c r="J20" s="8">
        <v>5.3</v>
      </c>
      <c r="K20" s="5">
        <v>32</v>
      </c>
      <c r="L20" s="3">
        <v>71</v>
      </c>
      <c r="M20" s="11">
        <f t="shared" si="1"/>
        <v>5041</v>
      </c>
      <c r="N20" s="4">
        <f t="shared" si="2"/>
        <v>459332</v>
      </c>
      <c r="O20" s="8">
        <f>QUOTIENT(N20,$N$370)</f>
        <v>2</v>
      </c>
      <c r="P20" s="8">
        <f t="shared" si="0"/>
        <v>1</v>
      </c>
    </row>
    <row r="21" spans="1:16" ht="12.75">
      <c r="A21" s="2">
        <v>1</v>
      </c>
      <c r="B21" s="6">
        <v>33</v>
      </c>
      <c r="C21" s="3">
        <v>4</v>
      </c>
      <c r="D21" s="4"/>
      <c r="E21" s="1">
        <v>6.440520760342207</v>
      </c>
      <c r="F21" s="1">
        <v>16.14358418492006</v>
      </c>
      <c r="G21" s="1">
        <v>0.492</v>
      </c>
      <c r="H21" s="4">
        <v>2.8</v>
      </c>
      <c r="I21" s="2">
        <v>5.8</v>
      </c>
      <c r="J21" s="8">
        <v>6.7</v>
      </c>
      <c r="K21" s="5">
        <v>33</v>
      </c>
      <c r="L21" s="3">
        <v>33</v>
      </c>
      <c r="M21" s="11">
        <f t="shared" si="1"/>
        <v>1089</v>
      </c>
      <c r="N21" s="4">
        <f t="shared" si="2"/>
        <v>460421</v>
      </c>
      <c r="O21" s="8">
        <f>QUOTIENT(N21,$N$370)</f>
        <v>2</v>
      </c>
      <c r="P21" s="8">
        <f t="shared" si="0"/>
        <v>0</v>
      </c>
    </row>
    <row r="22" spans="1:16" ht="12.75">
      <c r="A22" s="2">
        <v>1</v>
      </c>
      <c r="B22" s="6">
        <v>31</v>
      </c>
      <c r="C22" s="3">
        <v>4</v>
      </c>
      <c r="D22" s="4"/>
      <c r="E22" s="1">
        <v>5.375368165468601</v>
      </c>
      <c r="F22" s="1">
        <v>16.29249674192592</v>
      </c>
      <c r="G22" s="1">
        <v>0.47</v>
      </c>
      <c r="H22" s="4">
        <v>3</v>
      </c>
      <c r="I22" s="2">
        <v>5.9</v>
      </c>
      <c r="J22" s="8">
        <v>7.3</v>
      </c>
      <c r="K22" s="5">
        <v>31</v>
      </c>
      <c r="L22" s="3">
        <v>36</v>
      </c>
      <c r="M22" s="11">
        <f t="shared" si="1"/>
        <v>1296</v>
      </c>
      <c r="N22" s="4">
        <f t="shared" si="2"/>
        <v>461717</v>
      </c>
      <c r="O22" s="8">
        <f>QUOTIENT(N22,$N$370)</f>
        <v>2</v>
      </c>
      <c r="P22" s="8">
        <f t="shared" si="0"/>
        <v>0</v>
      </c>
    </row>
    <row r="23" spans="1:16" ht="12.75">
      <c r="A23" s="2">
        <v>1</v>
      </c>
      <c r="B23" s="6">
        <v>34</v>
      </c>
      <c r="C23" s="3">
        <v>1</v>
      </c>
      <c r="D23" s="4"/>
      <c r="E23" s="1">
        <v>7.731237711148191</v>
      </c>
      <c r="F23" s="1">
        <v>17.40090266203797</v>
      </c>
      <c r="G23" s="1">
        <v>0.601</v>
      </c>
      <c r="H23" s="4">
        <v>21.1</v>
      </c>
      <c r="I23" s="2">
        <v>14.25</v>
      </c>
      <c r="J23" s="8">
        <v>16.3</v>
      </c>
      <c r="K23" s="5">
        <v>34</v>
      </c>
      <c r="L23" s="3">
        <v>232</v>
      </c>
      <c r="M23" s="11">
        <f t="shared" si="1"/>
        <v>53824</v>
      </c>
      <c r="N23" s="4">
        <f t="shared" si="2"/>
        <v>515541</v>
      </c>
      <c r="O23" s="8">
        <f>QUOTIENT(N23,$N$370)</f>
        <v>2</v>
      </c>
      <c r="P23" s="8">
        <f t="shared" si="0"/>
        <v>0</v>
      </c>
    </row>
    <row r="24" spans="1:16" ht="12.75">
      <c r="A24" s="2">
        <v>1</v>
      </c>
      <c r="B24" s="6">
        <v>30</v>
      </c>
      <c r="C24" s="3">
        <v>2</v>
      </c>
      <c r="D24" s="4"/>
      <c r="E24" s="1">
        <v>2.0540231971544998</v>
      </c>
      <c r="F24" s="1">
        <v>17.608106335025106</v>
      </c>
      <c r="G24" s="1">
        <v>0.54</v>
      </c>
      <c r="H24" s="4">
        <v>5</v>
      </c>
      <c r="I24" s="2">
        <v>4</v>
      </c>
      <c r="J24" s="8">
        <v>5.5</v>
      </c>
      <c r="K24" s="5">
        <v>30</v>
      </c>
      <c r="L24" s="3">
        <v>64</v>
      </c>
      <c r="M24" s="11">
        <f t="shared" si="1"/>
        <v>4096</v>
      </c>
      <c r="N24" s="4">
        <f t="shared" si="2"/>
        <v>519637</v>
      </c>
      <c r="O24" s="8">
        <f>QUOTIENT(N24,$N$370)</f>
        <v>2</v>
      </c>
      <c r="P24" s="8">
        <f t="shared" si="0"/>
        <v>0</v>
      </c>
    </row>
    <row r="25" spans="1:16" ht="12.75">
      <c r="A25" s="2">
        <v>1</v>
      </c>
      <c r="B25" s="6">
        <v>35</v>
      </c>
      <c r="C25" s="3">
        <v>4</v>
      </c>
      <c r="D25" s="4"/>
      <c r="E25" s="1">
        <v>5.202823481865703</v>
      </c>
      <c r="F25" s="1">
        <v>17.80532136234971</v>
      </c>
      <c r="G25" s="1">
        <v>0.622</v>
      </c>
      <c r="H25" s="4">
        <v>3.7</v>
      </c>
      <c r="I25" s="2">
        <v>5.9</v>
      </c>
      <c r="J25" s="8">
        <v>7.2</v>
      </c>
      <c r="K25" s="5">
        <v>35</v>
      </c>
      <c r="L25" s="3">
        <v>46</v>
      </c>
      <c r="M25" s="11">
        <f t="shared" si="1"/>
        <v>2116</v>
      </c>
      <c r="N25" s="4">
        <f t="shared" si="2"/>
        <v>521753</v>
      </c>
      <c r="O25" s="8">
        <f>QUOTIENT(N25,$N$370)</f>
        <v>2</v>
      </c>
      <c r="P25" s="8">
        <f t="shared" si="0"/>
        <v>0</v>
      </c>
    </row>
    <row r="26" spans="1:16" ht="12.75">
      <c r="A26" s="2">
        <v>1</v>
      </c>
      <c r="B26" s="6">
        <v>28</v>
      </c>
      <c r="C26" s="3">
        <v>2</v>
      </c>
      <c r="D26" s="4"/>
      <c r="E26" s="1">
        <v>0.6764919739674903</v>
      </c>
      <c r="F26" s="1">
        <v>18.127700146713522</v>
      </c>
      <c r="G26" s="1">
        <v>0.895</v>
      </c>
      <c r="H26" s="4">
        <v>3.5</v>
      </c>
      <c r="I26" s="2">
        <v>3.5</v>
      </c>
      <c r="J26" s="8">
        <v>4.2</v>
      </c>
      <c r="K26" s="5">
        <v>28</v>
      </c>
      <c r="L26" s="3">
        <v>47</v>
      </c>
      <c r="M26" s="11">
        <f t="shared" si="1"/>
        <v>2209</v>
      </c>
      <c r="N26" s="4">
        <f t="shared" si="2"/>
        <v>523962</v>
      </c>
      <c r="O26" s="8">
        <f>QUOTIENT(N26,$N$370)</f>
        <v>2</v>
      </c>
      <c r="P26" s="8">
        <f t="shared" si="0"/>
        <v>0</v>
      </c>
    </row>
    <row r="27" spans="1:16" ht="12.75">
      <c r="A27" s="2">
        <v>1</v>
      </c>
      <c r="B27" s="6">
        <v>29</v>
      </c>
      <c r="C27" s="3">
        <v>1</v>
      </c>
      <c r="D27" s="4"/>
      <c r="E27" s="1">
        <v>0.7251376614892453</v>
      </c>
      <c r="F27" s="1">
        <v>18.474749994841336</v>
      </c>
      <c r="G27" s="1">
        <v>0.974</v>
      </c>
      <c r="H27" s="4">
        <v>14.9</v>
      </c>
      <c r="I27" s="2">
        <v>13</v>
      </c>
      <c r="J27" s="8">
        <v>16</v>
      </c>
      <c r="K27" s="5">
        <v>29</v>
      </c>
      <c r="L27" s="3">
        <v>158</v>
      </c>
      <c r="M27" s="11">
        <f t="shared" si="1"/>
        <v>24964</v>
      </c>
      <c r="N27" s="4">
        <f t="shared" si="2"/>
        <v>548926</v>
      </c>
      <c r="O27" s="8">
        <f>QUOTIENT(N27,$N$370)</f>
        <v>2</v>
      </c>
      <c r="P27" s="8">
        <f t="shared" si="0"/>
        <v>0</v>
      </c>
    </row>
    <row r="28" spans="1:16" ht="12.75">
      <c r="A28" s="2">
        <v>1</v>
      </c>
      <c r="B28" s="6">
        <v>36</v>
      </c>
      <c r="C28" s="3">
        <v>3</v>
      </c>
      <c r="D28" s="4"/>
      <c r="E28" s="1">
        <v>4.3766363493839755</v>
      </c>
      <c r="F28" s="1">
        <v>20.92647945224545</v>
      </c>
      <c r="G28" s="1">
        <v>0.451</v>
      </c>
      <c r="H28" s="4">
        <v>18.8</v>
      </c>
      <c r="I28" s="2">
        <v>16.5</v>
      </c>
      <c r="J28" s="8">
        <v>19.5</v>
      </c>
      <c r="K28" s="5">
        <v>36</v>
      </c>
      <c r="L28" s="3">
        <v>207</v>
      </c>
      <c r="M28" s="11">
        <f t="shared" si="1"/>
        <v>42849</v>
      </c>
      <c r="N28" s="4">
        <f t="shared" si="2"/>
        <v>591775</v>
      </c>
      <c r="O28" s="8">
        <f>QUOTIENT(N28,$N$370)</f>
        <v>2</v>
      </c>
      <c r="P28" s="8">
        <f t="shared" si="0"/>
        <v>0</v>
      </c>
    </row>
    <row r="29" spans="1:16" ht="12.75">
      <c r="A29" s="2">
        <v>1</v>
      </c>
      <c r="B29" s="6">
        <v>37</v>
      </c>
      <c r="C29" s="3">
        <v>7</v>
      </c>
      <c r="D29" s="4"/>
      <c r="E29" s="1">
        <v>3.076232711040817</v>
      </c>
      <c r="F29" s="1">
        <v>21.321151946072767</v>
      </c>
      <c r="G29" s="1">
        <v>0.634</v>
      </c>
      <c r="H29" s="4">
        <v>9.3</v>
      </c>
      <c r="I29" s="2">
        <v>12.5</v>
      </c>
      <c r="J29" s="8">
        <v>14.4</v>
      </c>
      <c r="K29" s="5">
        <v>37</v>
      </c>
      <c r="L29" s="3">
        <v>114</v>
      </c>
      <c r="M29" s="11">
        <f t="shared" si="1"/>
        <v>12996</v>
      </c>
      <c r="N29" s="4">
        <f t="shared" si="2"/>
        <v>604771</v>
      </c>
      <c r="O29" s="8">
        <f>QUOTIENT(N29,$N$370)</f>
        <v>2</v>
      </c>
      <c r="P29" s="8">
        <f t="shared" si="0"/>
        <v>0</v>
      </c>
    </row>
    <row r="30" spans="1:16" ht="12.75">
      <c r="A30" s="2">
        <v>1</v>
      </c>
      <c r="B30" s="6">
        <v>56</v>
      </c>
      <c r="C30" s="3">
        <v>3</v>
      </c>
      <c r="D30" s="4"/>
      <c r="E30" s="1">
        <v>7.426302354371874</v>
      </c>
      <c r="F30" s="1">
        <v>22.234593842511508</v>
      </c>
      <c r="G30" s="1">
        <v>0.5</v>
      </c>
      <c r="H30" s="4">
        <v>3.5</v>
      </c>
      <c r="I30" s="2">
        <v>4.5</v>
      </c>
      <c r="J30" s="8">
        <v>7.2</v>
      </c>
      <c r="K30" s="5">
        <v>56</v>
      </c>
      <c r="L30" s="3">
        <v>40</v>
      </c>
      <c r="M30" s="11">
        <f t="shared" si="1"/>
        <v>1600</v>
      </c>
      <c r="N30" s="4">
        <f t="shared" si="2"/>
        <v>606371</v>
      </c>
      <c r="O30" s="8">
        <f>QUOTIENT(N30,$N$370)</f>
        <v>2</v>
      </c>
      <c r="P30" s="8">
        <f t="shared" si="0"/>
        <v>0</v>
      </c>
    </row>
    <row r="31" spans="1:16" ht="12.75">
      <c r="A31" s="2">
        <v>1</v>
      </c>
      <c r="B31" s="6">
        <v>55</v>
      </c>
      <c r="C31" s="3">
        <v>3</v>
      </c>
      <c r="D31" s="4"/>
      <c r="E31" s="1">
        <v>6.5447433056643085</v>
      </c>
      <c r="F31" s="1">
        <v>22.781694056038987</v>
      </c>
      <c r="G31" s="1">
        <v>0.507</v>
      </c>
      <c r="H31" s="4">
        <v>3.5</v>
      </c>
      <c r="I31" s="2">
        <v>5.5</v>
      </c>
      <c r="J31" s="8">
        <v>7.7</v>
      </c>
      <c r="K31" s="5">
        <v>55</v>
      </c>
      <c r="L31" s="3">
        <v>41</v>
      </c>
      <c r="M31" s="11">
        <f t="shared" si="1"/>
        <v>1681</v>
      </c>
      <c r="N31" s="4">
        <f t="shared" si="2"/>
        <v>608052</v>
      </c>
      <c r="O31" s="8">
        <f>QUOTIENT(N31,$N$370)</f>
        <v>2</v>
      </c>
      <c r="P31" s="8">
        <f t="shared" si="0"/>
        <v>0</v>
      </c>
    </row>
    <row r="32" spans="1:16" ht="12.75">
      <c r="A32" s="2">
        <v>1</v>
      </c>
      <c r="B32" s="6">
        <v>40</v>
      </c>
      <c r="C32" s="3">
        <v>3</v>
      </c>
      <c r="D32" s="4"/>
      <c r="E32" s="1">
        <v>1.0465787273634624</v>
      </c>
      <c r="F32" s="1">
        <v>22.940080513534173</v>
      </c>
      <c r="G32" s="1">
        <v>0.642</v>
      </c>
      <c r="H32" s="4">
        <v>2.8</v>
      </c>
      <c r="I32" s="2">
        <v>4.25</v>
      </c>
      <c r="J32" s="8">
        <v>5.6</v>
      </c>
      <c r="K32" s="5">
        <v>40</v>
      </c>
      <c r="L32" s="3">
        <v>33</v>
      </c>
      <c r="M32" s="11">
        <f t="shared" si="1"/>
        <v>1089</v>
      </c>
      <c r="N32" s="4">
        <f t="shared" si="2"/>
        <v>609141</v>
      </c>
      <c r="O32" s="8">
        <f>QUOTIENT(N32,$N$370)</f>
        <v>2</v>
      </c>
      <c r="P32" s="8">
        <f t="shared" si="0"/>
        <v>0</v>
      </c>
    </row>
    <row r="33" spans="1:16" ht="12.75">
      <c r="A33" s="2">
        <v>1</v>
      </c>
      <c r="B33" s="6">
        <v>39</v>
      </c>
      <c r="C33" s="3">
        <v>3</v>
      </c>
      <c r="D33" s="4"/>
      <c r="E33" s="1">
        <v>1.971470019253346</v>
      </c>
      <c r="F33" s="1">
        <v>23.047024883120713</v>
      </c>
      <c r="G33" s="1">
        <v>0.675</v>
      </c>
      <c r="H33" s="4">
        <v>2.7</v>
      </c>
      <c r="I33" s="2">
        <v>4.7</v>
      </c>
      <c r="J33" s="8">
        <v>5.7</v>
      </c>
      <c r="K33" s="5">
        <v>39</v>
      </c>
      <c r="L33" s="3">
        <v>34</v>
      </c>
      <c r="M33" s="11">
        <f t="shared" si="1"/>
        <v>1156</v>
      </c>
      <c r="N33" s="4">
        <f t="shared" si="2"/>
        <v>610297</v>
      </c>
      <c r="O33" s="8">
        <f>QUOTIENT(N33,$N$370)</f>
        <v>2</v>
      </c>
      <c r="P33" s="8">
        <f t="shared" si="0"/>
        <v>0</v>
      </c>
    </row>
    <row r="34" spans="1:16" ht="12.75">
      <c r="A34" s="2">
        <v>1</v>
      </c>
      <c r="B34" s="6">
        <v>38</v>
      </c>
      <c r="C34" s="3">
        <v>2</v>
      </c>
      <c r="D34" s="4"/>
      <c r="E34" s="1">
        <v>2.1954596925017382</v>
      </c>
      <c r="F34" s="1">
        <v>23.05725358186877</v>
      </c>
      <c r="G34" s="1">
        <v>0.638</v>
      </c>
      <c r="H34" s="4">
        <v>3.4</v>
      </c>
      <c r="I34" s="2">
        <v>2.5</v>
      </c>
      <c r="J34" s="8">
        <v>3.5</v>
      </c>
      <c r="K34" s="5">
        <v>38</v>
      </c>
      <c r="L34" s="3">
        <v>50</v>
      </c>
      <c r="M34" s="11">
        <f t="shared" si="1"/>
        <v>2500</v>
      </c>
      <c r="N34" s="4">
        <f t="shared" si="2"/>
        <v>612797</v>
      </c>
      <c r="O34" s="8">
        <f>QUOTIENT(N34,$N$370)</f>
        <v>2</v>
      </c>
      <c r="P34" s="8">
        <f t="shared" si="0"/>
        <v>0</v>
      </c>
    </row>
    <row r="35" spans="1:16" ht="12.75">
      <c r="A35" s="2">
        <v>1</v>
      </c>
      <c r="B35" s="6">
        <v>41</v>
      </c>
      <c r="C35" s="3">
        <v>1</v>
      </c>
      <c r="D35" s="4"/>
      <c r="E35" s="1">
        <v>1.5101159725975328</v>
      </c>
      <c r="F35" s="1">
        <v>23.393554021338993</v>
      </c>
      <c r="G35" s="1">
        <v>0.734</v>
      </c>
      <c r="H35" s="4">
        <v>22.1</v>
      </c>
      <c r="I35" s="2">
        <v>15.1</v>
      </c>
      <c r="J35" s="8">
        <v>17.6</v>
      </c>
      <c r="K35" s="5">
        <v>41</v>
      </c>
      <c r="L35" s="3">
        <v>242</v>
      </c>
      <c r="M35" s="11">
        <f t="shared" si="1"/>
        <v>58564</v>
      </c>
      <c r="N35" s="4">
        <f t="shared" si="2"/>
        <v>671361</v>
      </c>
      <c r="O35" s="8">
        <f>QUOTIENT(N35,$N$370)</f>
        <v>2</v>
      </c>
      <c r="P35" s="8">
        <f t="shared" si="0"/>
        <v>0</v>
      </c>
    </row>
    <row r="36" spans="1:16" ht="12.75">
      <c r="A36" s="2">
        <v>1</v>
      </c>
      <c r="B36" s="6">
        <v>54</v>
      </c>
      <c r="C36" s="3">
        <v>1</v>
      </c>
      <c r="D36" s="4"/>
      <c r="E36" s="1">
        <v>5.611029092087172</v>
      </c>
      <c r="F36" s="1">
        <v>23.480741098350183</v>
      </c>
      <c r="G36" s="1">
        <v>0.463</v>
      </c>
      <c r="H36" s="4">
        <v>16.6</v>
      </c>
      <c r="I36" s="2">
        <v>14</v>
      </c>
      <c r="J36" s="8">
        <v>15.8</v>
      </c>
      <c r="K36" s="5">
        <v>54</v>
      </c>
      <c r="L36" s="3">
        <v>181</v>
      </c>
      <c r="M36" s="11">
        <f t="shared" si="1"/>
        <v>32761</v>
      </c>
      <c r="N36" s="4">
        <f t="shared" si="2"/>
        <v>704122</v>
      </c>
      <c r="O36" s="8">
        <f>QUOTIENT(N36,$N$370)</f>
        <v>3</v>
      </c>
      <c r="P36" s="8">
        <f t="shared" si="0"/>
        <v>1</v>
      </c>
    </row>
    <row r="37" spans="1:16" ht="12.75">
      <c r="A37" s="2">
        <v>1</v>
      </c>
      <c r="B37" s="6">
        <v>53</v>
      </c>
      <c r="C37" s="3">
        <v>1</v>
      </c>
      <c r="D37" s="4"/>
      <c r="E37" s="1">
        <v>3.3972267186876515</v>
      </c>
      <c r="F37" s="1">
        <v>24.265481215542273</v>
      </c>
      <c r="G37" s="1">
        <v>0.499</v>
      </c>
      <c r="H37" s="4">
        <v>11.5</v>
      </c>
      <c r="I37" s="2">
        <v>12.4</v>
      </c>
      <c r="J37" s="8">
        <v>13.7</v>
      </c>
      <c r="K37" s="5">
        <v>53</v>
      </c>
      <c r="L37" s="3">
        <v>129</v>
      </c>
      <c r="M37" s="11">
        <f t="shared" si="1"/>
        <v>16641</v>
      </c>
      <c r="N37" s="4">
        <f t="shared" si="2"/>
        <v>720763</v>
      </c>
      <c r="O37" s="8">
        <f>QUOTIENT(N37,$N$370)</f>
        <v>3</v>
      </c>
      <c r="P37" s="8">
        <f t="shared" si="0"/>
        <v>0</v>
      </c>
    </row>
    <row r="38" spans="1:16" ht="12.75">
      <c r="A38" s="2">
        <v>1</v>
      </c>
      <c r="B38" s="6">
        <v>42</v>
      </c>
      <c r="C38" s="3">
        <v>2</v>
      </c>
      <c r="D38" s="4"/>
      <c r="E38" s="1">
        <v>1.1942227619372001</v>
      </c>
      <c r="F38" s="1">
        <v>24.268231950326975</v>
      </c>
      <c r="G38" s="1">
        <v>0.724</v>
      </c>
      <c r="H38" s="4">
        <v>4.4</v>
      </c>
      <c r="I38" s="2">
        <v>3.75</v>
      </c>
      <c r="J38" s="8">
        <v>4.8</v>
      </c>
      <c r="K38" s="5">
        <v>42</v>
      </c>
      <c r="L38" s="3">
        <v>60</v>
      </c>
      <c r="M38" s="11">
        <f t="shared" si="1"/>
        <v>3600</v>
      </c>
      <c r="N38" s="4">
        <f t="shared" si="2"/>
        <v>724363</v>
      </c>
      <c r="O38" s="8">
        <f>QUOTIENT(N38,$N$370)</f>
        <v>3</v>
      </c>
      <c r="P38" s="8">
        <f t="shared" si="0"/>
        <v>0</v>
      </c>
    </row>
    <row r="39" spans="1:16" ht="12.75">
      <c r="A39" s="2">
        <v>1</v>
      </c>
      <c r="B39" s="6">
        <v>43</v>
      </c>
      <c r="C39" s="3">
        <v>3</v>
      </c>
      <c r="D39" s="4"/>
      <c r="E39" s="1">
        <v>1.1569220269271425</v>
      </c>
      <c r="F39" s="1">
        <v>25.542194530298506</v>
      </c>
      <c r="G39" s="1">
        <v>0.686</v>
      </c>
      <c r="H39" s="4">
        <v>3.3</v>
      </c>
      <c r="I39" s="2">
        <v>3.8</v>
      </c>
      <c r="J39" s="8">
        <v>5.2</v>
      </c>
      <c r="K39" s="5">
        <v>43</v>
      </c>
      <c r="L39" s="3">
        <v>39</v>
      </c>
      <c r="M39" s="11">
        <f t="shared" si="1"/>
        <v>1521</v>
      </c>
      <c r="N39" s="4">
        <f t="shared" si="2"/>
        <v>725884</v>
      </c>
      <c r="O39" s="8">
        <f>QUOTIENT(N39,$N$370)</f>
        <v>3</v>
      </c>
      <c r="P39" s="8">
        <f t="shared" si="0"/>
        <v>0</v>
      </c>
    </row>
    <row r="40" spans="1:16" ht="12.75">
      <c r="A40" s="2">
        <v>1</v>
      </c>
      <c r="B40" s="6">
        <v>171</v>
      </c>
      <c r="C40" s="3">
        <v>4</v>
      </c>
      <c r="D40" s="4"/>
      <c r="E40" s="1">
        <v>9.584461247160448</v>
      </c>
      <c r="F40" s="1">
        <v>25.997799283817844</v>
      </c>
      <c r="G40" s="1">
        <v>0.55</v>
      </c>
      <c r="H40" s="4">
        <v>3.3</v>
      </c>
      <c r="I40" s="2">
        <v>4.7</v>
      </c>
      <c r="J40" s="8">
        <v>5.3</v>
      </c>
      <c r="K40" s="5">
        <v>171</v>
      </c>
      <c r="L40" s="3">
        <v>38</v>
      </c>
      <c r="M40" s="11">
        <f t="shared" si="1"/>
        <v>1444</v>
      </c>
      <c r="N40" s="4">
        <f t="shared" si="2"/>
        <v>727328</v>
      </c>
      <c r="O40" s="8">
        <f>QUOTIENT(N40,$N$370)</f>
        <v>3</v>
      </c>
      <c r="P40" s="8">
        <f t="shared" si="0"/>
        <v>0</v>
      </c>
    </row>
    <row r="41" spans="1:16" ht="12.75">
      <c r="A41" s="2">
        <v>1</v>
      </c>
      <c r="B41" s="6">
        <v>49</v>
      </c>
      <c r="C41" s="3">
        <v>7</v>
      </c>
      <c r="D41" s="4"/>
      <c r="E41" s="1">
        <v>4.577355630930068</v>
      </c>
      <c r="F41" s="1">
        <v>26.098687082456713</v>
      </c>
      <c r="G41" s="1">
        <v>0.415</v>
      </c>
      <c r="H41" s="4">
        <v>3.9</v>
      </c>
      <c r="I41" s="2">
        <v>4</v>
      </c>
      <c r="J41" s="8">
        <v>0</v>
      </c>
      <c r="K41" s="5">
        <v>49</v>
      </c>
      <c r="L41" s="3">
        <v>45</v>
      </c>
      <c r="M41" s="11">
        <f t="shared" si="1"/>
        <v>2025</v>
      </c>
      <c r="N41" s="4">
        <f t="shared" si="2"/>
        <v>729353</v>
      </c>
      <c r="O41" s="8">
        <f>QUOTIENT(N41,$N$370)</f>
        <v>3</v>
      </c>
      <c r="P41" s="8">
        <f t="shared" si="0"/>
        <v>0</v>
      </c>
    </row>
    <row r="42" spans="1:16" ht="12.75">
      <c r="A42" s="2">
        <v>1</v>
      </c>
      <c r="B42" s="6">
        <v>51</v>
      </c>
      <c r="C42" s="3">
        <v>7</v>
      </c>
      <c r="D42" s="4"/>
      <c r="E42" s="1">
        <v>5.7373540053145184</v>
      </c>
      <c r="F42" s="1">
        <v>26.10087144172971</v>
      </c>
      <c r="G42" s="1">
        <v>0.325</v>
      </c>
      <c r="H42" s="4">
        <v>2.9</v>
      </c>
      <c r="I42" s="2">
        <v>2.7</v>
      </c>
      <c r="J42" s="8">
        <v>3.1</v>
      </c>
      <c r="K42" s="5">
        <v>51</v>
      </c>
      <c r="L42" s="3">
        <v>35</v>
      </c>
      <c r="M42" s="11">
        <f t="shared" si="1"/>
        <v>1225</v>
      </c>
      <c r="N42" s="4">
        <f t="shared" si="2"/>
        <v>730578</v>
      </c>
      <c r="O42" s="8">
        <f>QUOTIENT(N42,$N$370)</f>
        <v>3</v>
      </c>
      <c r="P42" s="8">
        <f t="shared" si="0"/>
        <v>0</v>
      </c>
    </row>
    <row r="43" spans="1:16" ht="12.75">
      <c r="A43" s="2">
        <v>1</v>
      </c>
      <c r="B43" s="6">
        <v>172</v>
      </c>
      <c r="C43" s="3">
        <v>4</v>
      </c>
      <c r="D43" s="4"/>
      <c r="E43" s="1">
        <v>8.016060811503838</v>
      </c>
      <c r="F43" s="1">
        <v>26.38919815125637</v>
      </c>
      <c r="G43" s="1">
        <v>0.639</v>
      </c>
      <c r="H43" s="4">
        <v>3.2</v>
      </c>
      <c r="I43" s="2">
        <v>5.75</v>
      </c>
      <c r="J43" s="8">
        <v>6.2</v>
      </c>
      <c r="K43" s="5">
        <v>172</v>
      </c>
      <c r="L43" s="3">
        <v>37</v>
      </c>
      <c r="M43" s="11">
        <f t="shared" si="1"/>
        <v>1369</v>
      </c>
      <c r="N43" s="4">
        <f t="shared" si="2"/>
        <v>731947</v>
      </c>
      <c r="O43" s="8">
        <f>QUOTIENT(N43,$N$370)</f>
        <v>3</v>
      </c>
      <c r="P43" s="8">
        <f t="shared" si="0"/>
        <v>0</v>
      </c>
    </row>
    <row r="44" spans="1:16" ht="12.75">
      <c r="A44" s="2">
        <v>1</v>
      </c>
      <c r="B44" s="6">
        <v>50</v>
      </c>
      <c r="C44" s="3">
        <v>7</v>
      </c>
      <c r="D44" s="4"/>
      <c r="E44" s="1">
        <v>5.18678967908387</v>
      </c>
      <c r="F44" s="1">
        <v>26.653309603592366</v>
      </c>
      <c r="G44" s="1">
        <v>0.319</v>
      </c>
      <c r="H44" s="4">
        <v>3.2</v>
      </c>
      <c r="I44" s="2">
        <v>4</v>
      </c>
      <c r="J44" s="8">
        <v>0</v>
      </c>
      <c r="K44" s="5">
        <v>50</v>
      </c>
      <c r="L44" s="3">
        <v>34</v>
      </c>
      <c r="M44" s="11">
        <f t="shared" si="1"/>
        <v>1156</v>
      </c>
      <c r="N44" s="4">
        <f t="shared" si="2"/>
        <v>733103</v>
      </c>
      <c r="O44" s="8">
        <f>QUOTIENT(N44,$N$370)</f>
        <v>3</v>
      </c>
      <c r="P44" s="8">
        <f t="shared" si="0"/>
        <v>0</v>
      </c>
    </row>
    <row r="45" spans="1:16" ht="12.75">
      <c r="A45" s="2">
        <v>1</v>
      </c>
      <c r="B45" s="6">
        <v>175</v>
      </c>
      <c r="C45" s="3">
        <v>7</v>
      </c>
      <c r="D45" s="4"/>
      <c r="E45" s="1">
        <v>6.598706242134957</v>
      </c>
      <c r="F45" s="1">
        <v>26.73575121312302</v>
      </c>
      <c r="G45" s="1">
        <v>0.333</v>
      </c>
      <c r="H45" s="4">
        <v>3.7</v>
      </c>
      <c r="I45" s="2">
        <v>5</v>
      </c>
      <c r="J45" s="8">
        <v>6.7</v>
      </c>
      <c r="K45" s="5">
        <v>175</v>
      </c>
      <c r="L45" s="3">
        <v>55</v>
      </c>
      <c r="M45" s="11">
        <f t="shared" si="1"/>
        <v>3025</v>
      </c>
      <c r="N45" s="4">
        <f t="shared" si="2"/>
        <v>736128</v>
      </c>
      <c r="O45" s="8">
        <f>QUOTIENT(N45,$N$370)</f>
        <v>3</v>
      </c>
      <c r="P45" s="8">
        <f t="shared" si="0"/>
        <v>0</v>
      </c>
    </row>
    <row r="46" spans="1:16" ht="12.75">
      <c r="A46" s="2">
        <v>1</v>
      </c>
      <c r="B46" s="6">
        <v>173</v>
      </c>
      <c r="C46" s="3">
        <v>4</v>
      </c>
      <c r="D46" s="4"/>
      <c r="E46" s="1">
        <v>7.3683535958564095</v>
      </c>
      <c r="F46" s="1">
        <v>27.08153720316537</v>
      </c>
      <c r="G46" s="1">
        <v>0.434</v>
      </c>
      <c r="H46" s="4">
        <v>4</v>
      </c>
      <c r="I46" s="2">
        <v>6.2</v>
      </c>
      <c r="J46" s="8">
        <v>7.7</v>
      </c>
      <c r="K46" s="5">
        <v>173</v>
      </c>
      <c r="L46" s="3">
        <v>46</v>
      </c>
      <c r="M46" s="11">
        <f t="shared" si="1"/>
        <v>2116</v>
      </c>
      <c r="N46" s="4">
        <f t="shared" si="2"/>
        <v>738244</v>
      </c>
      <c r="O46" s="8">
        <f>QUOTIENT(N46,$N$370)</f>
        <v>3</v>
      </c>
      <c r="P46" s="8">
        <f t="shared" si="0"/>
        <v>0</v>
      </c>
    </row>
    <row r="47" spans="1:16" ht="12.75">
      <c r="A47" s="2">
        <v>1</v>
      </c>
      <c r="B47" s="6">
        <v>44</v>
      </c>
      <c r="C47" s="3">
        <v>2</v>
      </c>
      <c r="D47" s="4"/>
      <c r="E47" s="1">
        <v>1.3059885388935306</v>
      </c>
      <c r="F47" s="1">
        <v>27.338047663216162</v>
      </c>
      <c r="G47" s="1">
        <v>0.877</v>
      </c>
      <c r="H47" s="4">
        <v>6.7</v>
      </c>
      <c r="I47" s="2">
        <v>5.25</v>
      </c>
      <c r="J47" s="8">
        <v>7.1</v>
      </c>
      <c r="K47" s="5">
        <v>44</v>
      </c>
      <c r="L47" s="3">
        <v>89</v>
      </c>
      <c r="M47" s="11">
        <f t="shared" si="1"/>
        <v>7921</v>
      </c>
      <c r="N47" s="4">
        <f t="shared" si="2"/>
        <v>746165</v>
      </c>
      <c r="O47" s="8">
        <f>QUOTIENT(N47,$N$370)</f>
        <v>3</v>
      </c>
      <c r="P47" s="8">
        <f t="shared" si="0"/>
        <v>0</v>
      </c>
    </row>
    <row r="48" spans="1:16" ht="12.75">
      <c r="A48" s="2">
        <v>1</v>
      </c>
      <c r="B48" s="6">
        <v>52</v>
      </c>
      <c r="C48" s="3">
        <v>7</v>
      </c>
      <c r="D48" s="4"/>
      <c r="E48" s="1">
        <v>5.278913612762576</v>
      </c>
      <c r="F48" s="1">
        <v>27.51140410936872</v>
      </c>
      <c r="G48" s="1">
        <v>0.241</v>
      </c>
      <c r="H48" s="4">
        <v>5.2</v>
      </c>
      <c r="I48" s="2">
        <v>3.5</v>
      </c>
      <c r="J48" s="8">
        <v>0</v>
      </c>
      <c r="K48" s="5">
        <v>52</v>
      </c>
      <c r="L48" s="3">
        <v>54</v>
      </c>
      <c r="M48" s="11">
        <f t="shared" si="1"/>
        <v>2916</v>
      </c>
      <c r="N48" s="4">
        <f t="shared" si="2"/>
        <v>749081</v>
      </c>
      <c r="O48" s="8">
        <f>QUOTIENT(N48,$N$370)</f>
        <v>3</v>
      </c>
      <c r="P48" s="8">
        <f t="shared" si="0"/>
        <v>0</v>
      </c>
    </row>
    <row r="49" spans="1:16" ht="12.75">
      <c r="A49" s="2">
        <v>1</v>
      </c>
      <c r="B49" s="6">
        <v>46</v>
      </c>
      <c r="C49" s="3">
        <v>4</v>
      </c>
      <c r="D49" s="4"/>
      <c r="E49" s="1">
        <v>1.5033203374732156</v>
      </c>
      <c r="F49" s="1">
        <v>28.090549531166875</v>
      </c>
      <c r="G49" s="1">
        <v>0.565</v>
      </c>
      <c r="H49" s="4">
        <v>3.1</v>
      </c>
      <c r="I49" s="2">
        <v>5</v>
      </c>
      <c r="J49" s="8">
        <v>6.3</v>
      </c>
      <c r="K49" s="5">
        <v>46</v>
      </c>
      <c r="L49" s="3">
        <v>40</v>
      </c>
      <c r="M49" s="11">
        <f t="shared" si="1"/>
        <v>1600</v>
      </c>
      <c r="N49" s="4">
        <f t="shared" si="2"/>
        <v>750681</v>
      </c>
      <c r="O49" s="8">
        <f>QUOTIENT(N49,$N$370)</f>
        <v>3</v>
      </c>
      <c r="P49" s="8">
        <f t="shared" si="0"/>
        <v>0</v>
      </c>
    </row>
    <row r="50" spans="1:16" ht="12.75">
      <c r="A50" s="2">
        <v>1</v>
      </c>
      <c r="B50" s="6">
        <v>45</v>
      </c>
      <c r="C50" s="3">
        <v>1</v>
      </c>
      <c r="D50" s="4"/>
      <c r="E50" s="1">
        <v>0.700168627039673</v>
      </c>
      <c r="F50" s="1">
        <v>28.238729590647477</v>
      </c>
      <c r="G50" s="1">
        <v>0.958</v>
      </c>
      <c r="H50" s="4">
        <v>16.4</v>
      </c>
      <c r="I50" s="2">
        <v>13.3</v>
      </c>
      <c r="J50" s="8">
        <v>16</v>
      </c>
      <c r="K50" s="5">
        <v>45</v>
      </c>
      <c r="L50" s="3">
        <v>184</v>
      </c>
      <c r="M50" s="11">
        <f t="shared" si="1"/>
        <v>33856</v>
      </c>
      <c r="N50" s="4">
        <f t="shared" si="2"/>
        <v>784537</v>
      </c>
      <c r="O50" s="8">
        <f>QUOTIENT(N50,$N$370)</f>
        <v>3</v>
      </c>
      <c r="P50" s="8">
        <f t="shared" si="0"/>
        <v>0</v>
      </c>
    </row>
    <row r="51" spans="1:16" ht="12.75">
      <c r="A51" s="2">
        <v>1</v>
      </c>
      <c r="B51" s="6">
        <v>48</v>
      </c>
      <c r="C51" s="3">
        <v>4</v>
      </c>
      <c r="D51" s="4"/>
      <c r="E51" s="1">
        <v>4.172697156922637</v>
      </c>
      <c r="F51" s="1">
        <v>28.702275283269962</v>
      </c>
      <c r="G51" s="1">
        <v>0.609</v>
      </c>
      <c r="H51" s="4">
        <v>8</v>
      </c>
      <c r="I51" s="2">
        <v>8.5</v>
      </c>
      <c r="J51" s="8">
        <v>10.7</v>
      </c>
      <c r="K51" s="5">
        <v>48</v>
      </c>
      <c r="L51" s="3">
        <v>86</v>
      </c>
      <c r="M51" s="11">
        <f t="shared" si="1"/>
        <v>7396</v>
      </c>
      <c r="N51" s="4">
        <f t="shared" si="2"/>
        <v>791933</v>
      </c>
      <c r="O51" s="8">
        <f>QUOTIENT(N51,$N$370)</f>
        <v>3</v>
      </c>
      <c r="P51" s="8">
        <f t="shared" si="0"/>
        <v>0</v>
      </c>
    </row>
    <row r="52" spans="1:16" ht="12.75">
      <c r="A52" s="2">
        <v>1</v>
      </c>
      <c r="B52" s="6">
        <v>47</v>
      </c>
      <c r="C52" s="3">
        <v>7</v>
      </c>
      <c r="D52" s="4"/>
      <c r="E52" s="1">
        <v>3.804381859786581</v>
      </c>
      <c r="F52" s="1">
        <v>29.010899394278123</v>
      </c>
      <c r="G52" s="1">
        <v>0.7</v>
      </c>
      <c r="H52" s="4">
        <v>6.2</v>
      </c>
      <c r="I52" s="2">
        <v>7.7</v>
      </c>
      <c r="J52" s="8">
        <v>10</v>
      </c>
      <c r="K52" s="5">
        <v>47</v>
      </c>
      <c r="L52" s="3">
        <v>75</v>
      </c>
      <c r="M52" s="11">
        <f t="shared" si="1"/>
        <v>5625</v>
      </c>
      <c r="N52" s="4">
        <f t="shared" si="2"/>
        <v>797558</v>
      </c>
      <c r="O52" s="8">
        <f>QUOTIENT(N52,$N$370)</f>
        <v>3</v>
      </c>
      <c r="P52" s="8">
        <f t="shared" si="0"/>
        <v>0</v>
      </c>
    </row>
    <row r="53" spans="1:16" ht="12.75">
      <c r="A53" s="2">
        <v>1</v>
      </c>
      <c r="B53" s="6">
        <v>176</v>
      </c>
      <c r="C53" s="3">
        <v>1</v>
      </c>
      <c r="D53" s="4"/>
      <c r="E53" s="1">
        <v>3.9096420203182793</v>
      </c>
      <c r="F53" s="1">
        <v>30.715007753099485</v>
      </c>
      <c r="G53" s="1">
        <v>0.694</v>
      </c>
      <c r="H53" s="4">
        <v>18.2</v>
      </c>
      <c r="I53" s="2">
        <v>15</v>
      </c>
      <c r="J53" s="8">
        <v>17.5</v>
      </c>
      <c r="K53" s="5">
        <v>176</v>
      </c>
      <c r="L53" s="3">
        <v>206</v>
      </c>
      <c r="M53" s="11">
        <f t="shared" si="1"/>
        <v>42436</v>
      </c>
      <c r="N53" s="4">
        <f t="shared" si="2"/>
        <v>839994</v>
      </c>
      <c r="O53" s="8">
        <f>QUOTIENT(N53,$N$370)</f>
        <v>3</v>
      </c>
      <c r="P53" s="8">
        <f t="shared" si="0"/>
        <v>0</v>
      </c>
    </row>
    <row r="54" spans="1:16" ht="12.75">
      <c r="A54" s="2">
        <v>1</v>
      </c>
      <c r="B54" s="6">
        <v>177</v>
      </c>
      <c r="C54" s="3">
        <v>2</v>
      </c>
      <c r="D54" s="4"/>
      <c r="E54" s="1">
        <v>2.449413056340058</v>
      </c>
      <c r="F54" s="1">
        <v>30.938516976083886</v>
      </c>
      <c r="G54" s="1">
        <v>0.676</v>
      </c>
      <c r="H54" s="4">
        <v>4.3</v>
      </c>
      <c r="I54" s="2">
        <v>3.4</v>
      </c>
      <c r="J54" s="8">
        <v>4.1</v>
      </c>
      <c r="K54" s="5">
        <v>177</v>
      </c>
      <c r="L54" s="3">
        <v>57</v>
      </c>
      <c r="M54" s="11">
        <f t="shared" si="1"/>
        <v>3249</v>
      </c>
      <c r="N54" s="4">
        <f t="shared" si="2"/>
        <v>843243</v>
      </c>
      <c r="O54" s="8">
        <f>QUOTIENT(N54,$N$370)</f>
        <v>3</v>
      </c>
      <c r="P54" s="8">
        <f t="shared" si="0"/>
        <v>0</v>
      </c>
    </row>
    <row r="55" spans="1:16" ht="12.75">
      <c r="A55" s="2">
        <v>1</v>
      </c>
      <c r="B55" s="6">
        <v>178</v>
      </c>
      <c r="C55" s="3">
        <v>4</v>
      </c>
      <c r="D55" s="4"/>
      <c r="E55" s="1">
        <v>4.172073046641195</v>
      </c>
      <c r="F55" s="1">
        <v>33.231277006661806</v>
      </c>
      <c r="G55" s="1">
        <v>0.694</v>
      </c>
      <c r="H55" s="4">
        <v>10.2</v>
      </c>
      <c r="I55" s="2">
        <v>13.25</v>
      </c>
      <c r="J55" s="8">
        <v>13.4</v>
      </c>
      <c r="K55" s="5">
        <v>178</v>
      </c>
      <c r="L55" s="3">
        <v>110</v>
      </c>
      <c r="M55" s="11">
        <f t="shared" si="1"/>
        <v>12100</v>
      </c>
      <c r="N55" s="4">
        <f t="shared" si="2"/>
        <v>855343</v>
      </c>
      <c r="O55" s="8">
        <f>QUOTIENT(N55,$N$370)</f>
        <v>3</v>
      </c>
      <c r="P55" s="8">
        <f t="shared" si="0"/>
        <v>0</v>
      </c>
    </row>
    <row r="56" spans="1:16" ht="12.75">
      <c r="A56" s="2">
        <v>1</v>
      </c>
      <c r="B56" s="6">
        <v>179</v>
      </c>
      <c r="C56" s="3">
        <v>2</v>
      </c>
      <c r="D56" s="4"/>
      <c r="E56" s="1">
        <v>5.787530053443138</v>
      </c>
      <c r="F56" s="1">
        <v>33.76392666560708</v>
      </c>
      <c r="G56" s="1">
        <v>0.573</v>
      </c>
      <c r="H56" s="4">
        <v>4.5</v>
      </c>
      <c r="I56" s="2">
        <v>3.9</v>
      </c>
      <c r="J56" s="8">
        <v>3.9</v>
      </c>
      <c r="K56" s="5">
        <v>179</v>
      </c>
      <c r="L56" s="3">
        <v>54</v>
      </c>
      <c r="M56" s="11">
        <f t="shared" si="1"/>
        <v>2916</v>
      </c>
      <c r="N56" s="4">
        <f t="shared" si="2"/>
        <v>858259</v>
      </c>
      <c r="O56" s="8">
        <f>QUOTIENT(N56,$N$370)</f>
        <v>3</v>
      </c>
      <c r="P56" s="8">
        <f t="shared" si="0"/>
        <v>0</v>
      </c>
    </row>
    <row r="57" spans="1:16" ht="12.75">
      <c r="A57" s="2">
        <v>1</v>
      </c>
      <c r="B57" s="6">
        <v>201</v>
      </c>
      <c r="C57" s="3">
        <v>2</v>
      </c>
      <c r="D57" s="4" t="s">
        <v>13</v>
      </c>
      <c r="E57" s="1">
        <v>8.94318637353081</v>
      </c>
      <c r="F57" s="1">
        <v>34.102148766438354</v>
      </c>
      <c r="G57" s="1">
        <v>0.675</v>
      </c>
      <c r="H57" s="4">
        <v>5.2</v>
      </c>
      <c r="I57" s="2">
        <v>4.6</v>
      </c>
      <c r="J57" s="8">
        <v>4.6</v>
      </c>
      <c r="K57" s="5">
        <v>201</v>
      </c>
      <c r="L57" s="3">
        <v>54</v>
      </c>
      <c r="M57" s="11">
        <f t="shared" si="1"/>
        <v>2916</v>
      </c>
      <c r="N57" s="4">
        <f t="shared" si="2"/>
        <v>861175</v>
      </c>
      <c r="O57" s="8">
        <f>QUOTIENT(N57,$N$370)</f>
        <v>3</v>
      </c>
      <c r="P57" s="8">
        <f t="shared" si="0"/>
        <v>0</v>
      </c>
    </row>
    <row r="58" spans="1:16" ht="12.75">
      <c r="A58" s="2">
        <v>1</v>
      </c>
      <c r="B58" s="6">
        <v>180</v>
      </c>
      <c r="C58" s="3">
        <v>2</v>
      </c>
      <c r="D58" s="4"/>
      <c r="E58" s="1">
        <v>6.218898850385534</v>
      </c>
      <c r="F58" s="1">
        <v>34.38236741541619</v>
      </c>
      <c r="G58" s="1">
        <v>0.598</v>
      </c>
      <c r="H58" s="4">
        <v>8.5</v>
      </c>
      <c r="I58" s="2">
        <v>8</v>
      </c>
      <c r="J58" s="8">
        <v>8.2</v>
      </c>
      <c r="K58" s="5">
        <v>180</v>
      </c>
      <c r="L58" s="3">
        <v>100</v>
      </c>
      <c r="M58" s="11">
        <f t="shared" si="1"/>
        <v>10000</v>
      </c>
      <c r="N58" s="4">
        <f t="shared" si="2"/>
        <v>871175</v>
      </c>
      <c r="O58" s="8">
        <f>QUOTIENT(N58,$N$370)</f>
        <v>3</v>
      </c>
      <c r="P58" s="8">
        <f t="shared" si="0"/>
        <v>0</v>
      </c>
    </row>
    <row r="59" spans="1:16" ht="12.75">
      <c r="A59" s="2">
        <v>1</v>
      </c>
      <c r="B59" s="6">
        <v>182</v>
      </c>
      <c r="C59" s="3">
        <v>1</v>
      </c>
      <c r="D59" s="4"/>
      <c r="E59" s="1">
        <v>3.3341785067107463</v>
      </c>
      <c r="F59" s="1">
        <v>35.086422483424954</v>
      </c>
      <c r="G59" s="1">
        <v>0.781</v>
      </c>
      <c r="H59" s="4">
        <v>21.2</v>
      </c>
      <c r="I59" s="2">
        <v>15.75</v>
      </c>
      <c r="J59" s="8">
        <v>18</v>
      </c>
      <c r="K59" s="5">
        <v>182</v>
      </c>
      <c r="L59" s="3">
        <v>226</v>
      </c>
      <c r="M59" s="11">
        <f t="shared" si="1"/>
        <v>51076</v>
      </c>
      <c r="N59" s="4">
        <f t="shared" si="2"/>
        <v>922251</v>
      </c>
      <c r="O59" s="8">
        <f>QUOTIENT(N59,$N$370)</f>
        <v>4</v>
      </c>
      <c r="P59" s="8">
        <f t="shared" si="0"/>
        <v>1</v>
      </c>
    </row>
    <row r="60" spans="1:16" ht="12.75">
      <c r="A60" s="2">
        <v>1</v>
      </c>
      <c r="B60" s="6">
        <v>200</v>
      </c>
      <c r="C60" s="3">
        <v>1</v>
      </c>
      <c r="D60" s="4"/>
      <c r="E60" s="1">
        <v>9.197616963371038</v>
      </c>
      <c r="F60" s="1">
        <v>35.6394093412771</v>
      </c>
      <c r="G60" s="1">
        <v>0.812</v>
      </c>
      <c r="H60" s="4">
        <v>20.4</v>
      </c>
      <c r="I60" s="2"/>
      <c r="J60" s="8">
        <v>17.1</v>
      </c>
      <c r="K60" s="5">
        <v>200</v>
      </c>
      <c r="L60" s="3">
        <v>228</v>
      </c>
      <c r="M60" s="11">
        <f t="shared" si="1"/>
        <v>51984</v>
      </c>
      <c r="N60" s="4">
        <f t="shared" si="2"/>
        <v>974235</v>
      </c>
      <c r="O60" s="8">
        <f>QUOTIENT(N60,$N$370)</f>
        <v>4</v>
      </c>
      <c r="P60" s="8">
        <f t="shared" si="0"/>
        <v>0</v>
      </c>
    </row>
    <row r="61" spans="1:16" ht="12.75">
      <c r="A61" s="2">
        <v>1</v>
      </c>
      <c r="B61" s="6">
        <v>181</v>
      </c>
      <c r="C61" s="3">
        <v>1</v>
      </c>
      <c r="D61" s="4"/>
      <c r="E61" s="1">
        <v>6.311316251665779</v>
      </c>
      <c r="F61" s="1">
        <v>35.93246258150782</v>
      </c>
      <c r="G61" s="1">
        <v>0.686</v>
      </c>
      <c r="H61" s="4">
        <v>13</v>
      </c>
      <c r="I61" s="2">
        <v>13</v>
      </c>
      <c r="J61" s="8">
        <v>14.7</v>
      </c>
      <c r="K61" s="5">
        <v>181</v>
      </c>
      <c r="L61" s="3">
        <v>149</v>
      </c>
      <c r="M61" s="11">
        <f t="shared" si="1"/>
        <v>22201</v>
      </c>
      <c r="N61" s="4">
        <f t="shared" si="2"/>
        <v>996436</v>
      </c>
      <c r="O61" s="8">
        <f>QUOTIENT(N61,$N$370)</f>
        <v>4</v>
      </c>
      <c r="P61" s="8">
        <f t="shared" si="0"/>
        <v>0</v>
      </c>
    </row>
    <row r="62" spans="1:16" ht="12.75">
      <c r="A62" s="2">
        <v>1</v>
      </c>
      <c r="B62" s="6">
        <v>198</v>
      </c>
      <c r="C62" s="3">
        <v>4</v>
      </c>
      <c r="D62" s="4"/>
      <c r="E62" s="1">
        <v>9.04712740229171</v>
      </c>
      <c r="F62" s="1">
        <v>37.098256451842886</v>
      </c>
      <c r="G62" s="1">
        <v>0.702</v>
      </c>
      <c r="H62" s="4">
        <v>2.7</v>
      </c>
      <c r="I62" s="2">
        <v>4.75</v>
      </c>
      <c r="J62" s="8">
        <v>6.2</v>
      </c>
      <c r="K62" s="5">
        <v>198</v>
      </c>
      <c r="L62" s="3">
        <v>33</v>
      </c>
      <c r="M62" s="11">
        <f t="shared" si="1"/>
        <v>1089</v>
      </c>
      <c r="N62" s="4">
        <f t="shared" si="2"/>
        <v>997525</v>
      </c>
      <c r="O62" s="8">
        <f>QUOTIENT(N62,$N$370)</f>
        <v>4</v>
      </c>
      <c r="P62" s="8">
        <f t="shared" si="0"/>
        <v>0</v>
      </c>
    </row>
    <row r="63" spans="1:16" ht="12.75">
      <c r="A63" s="2">
        <v>1</v>
      </c>
      <c r="B63" s="6">
        <v>197</v>
      </c>
      <c r="C63" s="3">
        <v>2</v>
      </c>
      <c r="D63" s="4"/>
      <c r="E63" s="1">
        <v>5.300716870855202</v>
      </c>
      <c r="F63" s="1">
        <v>37.49843157593436</v>
      </c>
      <c r="G63" s="1">
        <v>0.72</v>
      </c>
      <c r="H63" s="4">
        <v>4</v>
      </c>
      <c r="I63" s="2">
        <v>3.8</v>
      </c>
      <c r="J63" s="8">
        <v>4.4</v>
      </c>
      <c r="K63" s="5">
        <v>197</v>
      </c>
      <c r="L63" s="3">
        <v>54</v>
      </c>
      <c r="M63" s="11">
        <f t="shared" si="1"/>
        <v>2916</v>
      </c>
      <c r="N63" s="4">
        <f t="shared" si="2"/>
        <v>1000441</v>
      </c>
      <c r="O63" s="8">
        <f>QUOTIENT(N63,$N$370)</f>
        <v>4</v>
      </c>
      <c r="P63" s="8">
        <f t="shared" si="0"/>
        <v>0</v>
      </c>
    </row>
    <row r="64" spans="1:16" ht="12.75">
      <c r="A64" s="2">
        <v>1</v>
      </c>
      <c r="B64" s="6">
        <v>183</v>
      </c>
      <c r="C64" s="3">
        <v>6</v>
      </c>
      <c r="D64" s="4"/>
      <c r="E64" s="1">
        <v>2.13450206907677</v>
      </c>
      <c r="F64" s="1">
        <v>37.707198979997266</v>
      </c>
      <c r="G64" s="1">
        <v>1.091</v>
      </c>
      <c r="H64" s="4">
        <v>3</v>
      </c>
      <c r="I64" s="2">
        <v>5.2</v>
      </c>
      <c r="J64" s="8">
        <v>5.5</v>
      </c>
      <c r="K64" s="5">
        <v>183</v>
      </c>
      <c r="L64" s="3">
        <v>32</v>
      </c>
      <c r="M64" s="11">
        <f t="shared" si="1"/>
        <v>1024</v>
      </c>
      <c r="N64" s="4">
        <f t="shared" si="2"/>
        <v>1001465</v>
      </c>
      <c r="O64" s="8">
        <f>QUOTIENT(N64,$N$370)</f>
        <v>4</v>
      </c>
      <c r="P64" s="8">
        <f t="shared" si="0"/>
        <v>0</v>
      </c>
    </row>
    <row r="65" spans="1:16" ht="12.75">
      <c r="A65" s="2">
        <v>1</v>
      </c>
      <c r="B65" s="6">
        <v>184</v>
      </c>
      <c r="C65" s="3">
        <v>1</v>
      </c>
      <c r="D65" s="4"/>
      <c r="E65" s="1">
        <v>3.3829449731691046</v>
      </c>
      <c r="F65" s="1">
        <v>38.25347392471055</v>
      </c>
      <c r="G65" s="1">
        <v>0.946</v>
      </c>
      <c r="H65" s="4">
        <v>22.2</v>
      </c>
      <c r="I65" s="2">
        <v>14.25</v>
      </c>
      <c r="J65" s="8">
        <v>17.2</v>
      </c>
      <c r="K65" s="5">
        <v>184</v>
      </c>
      <c r="L65" s="3">
        <v>233</v>
      </c>
      <c r="M65" s="11">
        <f t="shared" si="1"/>
        <v>54289</v>
      </c>
      <c r="N65" s="4">
        <f t="shared" si="2"/>
        <v>1055754</v>
      </c>
      <c r="O65" s="8">
        <f>QUOTIENT(N65,$N$370)</f>
        <v>4</v>
      </c>
      <c r="P65" s="8">
        <f t="shared" si="0"/>
        <v>0</v>
      </c>
    </row>
    <row r="66" spans="1:16" ht="12.75">
      <c r="A66" s="2">
        <v>1</v>
      </c>
      <c r="B66" s="6">
        <v>195</v>
      </c>
      <c r="C66" s="3">
        <v>7</v>
      </c>
      <c r="D66" s="4"/>
      <c r="E66" s="1">
        <v>5.135931807471776</v>
      </c>
      <c r="F66" s="1">
        <v>38.26726373114492</v>
      </c>
      <c r="G66" s="1">
        <v>0.692</v>
      </c>
      <c r="H66" s="4">
        <v>3.5</v>
      </c>
      <c r="I66" s="2">
        <v>5.5</v>
      </c>
      <c r="J66" s="8">
        <v>5.8</v>
      </c>
      <c r="K66" s="5">
        <v>195</v>
      </c>
      <c r="L66" s="3">
        <v>40</v>
      </c>
      <c r="M66" s="11">
        <f t="shared" si="1"/>
        <v>1600</v>
      </c>
      <c r="N66" s="4">
        <f t="shared" si="2"/>
        <v>1057354</v>
      </c>
      <c r="O66" s="8">
        <f>QUOTIENT(N66,$N$370)</f>
        <v>4</v>
      </c>
      <c r="P66" s="8">
        <f t="shared" si="0"/>
        <v>0</v>
      </c>
    </row>
    <row r="67" spans="1:16" ht="12.75">
      <c r="A67" s="2">
        <v>1</v>
      </c>
      <c r="B67" s="6">
        <v>196</v>
      </c>
      <c r="C67" s="3">
        <v>6</v>
      </c>
      <c r="D67" s="4"/>
      <c r="E67" s="1">
        <v>5.611762073400287</v>
      </c>
      <c r="F67" s="1">
        <v>38.43374964053788</v>
      </c>
      <c r="G67" s="1">
        <v>0.701</v>
      </c>
      <c r="H67" s="4">
        <v>7</v>
      </c>
      <c r="I67" s="2">
        <v>9.25</v>
      </c>
      <c r="J67" s="8">
        <v>11.2</v>
      </c>
      <c r="K67" s="5">
        <v>196</v>
      </c>
      <c r="L67" s="3">
        <v>82</v>
      </c>
      <c r="M67" s="11">
        <f t="shared" si="1"/>
        <v>6724</v>
      </c>
      <c r="N67" s="4">
        <f t="shared" si="2"/>
        <v>1064078</v>
      </c>
      <c r="O67" s="8">
        <f>QUOTIENT(N67,$N$370)</f>
        <v>4</v>
      </c>
      <c r="P67" s="8">
        <f aca="true" t="shared" si="3" ref="P67:P130">IF(O67&gt;O66,1,0)</f>
        <v>0</v>
      </c>
    </row>
    <row r="68" spans="1:16" ht="12.75">
      <c r="A68" s="2">
        <v>1</v>
      </c>
      <c r="B68" s="6">
        <v>194</v>
      </c>
      <c r="C68" s="3">
        <v>4</v>
      </c>
      <c r="D68" s="4"/>
      <c r="E68" s="1">
        <v>4.2915657084455265</v>
      </c>
      <c r="F68" s="1">
        <v>38.625401820176506</v>
      </c>
      <c r="G68" s="1">
        <v>0.908</v>
      </c>
      <c r="H68" s="4">
        <v>3.3</v>
      </c>
      <c r="I68" s="2">
        <v>5.25</v>
      </c>
      <c r="J68" s="8">
        <v>5.6</v>
      </c>
      <c r="K68" s="5">
        <v>194</v>
      </c>
      <c r="L68" s="3">
        <v>33</v>
      </c>
      <c r="M68" s="11">
        <f t="shared" si="1"/>
        <v>1089</v>
      </c>
      <c r="N68" s="4">
        <f t="shared" si="2"/>
        <v>1065167</v>
      </c>
      <c r="O68" s="8">
        <f>QUOTIENT(N68,$N$370)</f>
        <v>4</v>
      </c>
      <c r="P68" s="8">
        <f t="shared" si="3"/>
        <v>0</v>
      </c>
    </row>
    <row r="69" spans="1:16" ht="12.75">
      <c r="A69" s="2">
        <v>1</v>
      </c>
      <c r="B69" s="6">
        <v>185</v>
      </c>
      <c r="C69" s="3">
        <v>7</v>
      </c>
      <c r="D69" s="4"/>
      <c r="E69" s="1">
        <v>3.143493815819203</v>
      </c>
      <c r="F69" s="1">
        <v>38.695229675373504</v>
      </c>
      <c r="G69" s="1">
        <v>1.113</v>
      </c>
      <c r="H69" s="4">
        <v>3</v>
      </c>
      <c r="I69" s="2">
        <v>4.2</v>
      </c>
      <c r="J69" s="8">
        <v>6.3</v>
      </c>
      <c r="K69" s="5">
        <v>185</v>
      </c>
      <c r="L69" s="3">
        <v>39</v>
      </c>
      <c r="M69" s="11">
        <f t="shared" si="1"/>
        <v>1521</v>
      </c>
      <c r="N69" s="4">
        <f t="shared" si="2"/>
        <v>1066688</v>
      </c>
      <c r="O69" s="8">
        <f>QUOTIENT(N69,$N$370)</f>
        <v>4</v>
      </c>
      <c r="P69" s="8">
        <f t="shared" si="3"/>
        <v>0</v>
      </c>
    </row>
    <row r="70" spans="1:16" ht="12.75">
      <c r="A70" s="2">
        <v>1</v>
      </c>
      <c r="B70" s="6">
        <v>186</v>
      </c>
      <c r="C70" s="3">
        <v>3</v>
      </c>
      <c r="D70" s="4"/>
      <c r="E70" s="1">
        <v>1.1328026255925936</v>
      </c>
      <c r="F70" s="1">
        <v>39.37117711234261</v>
      </c>
      <c r="G70" s="1">
        <v>1.379</v>
      </c>
      <c r="H70" s="4">
        <v>12.8</v>
      </c>
      <c r="I70" s="2">
        <v>15.75</v>
      </c>
      <c r="J70" s="8">
        <v>18.3</v>
      </c>
      <c r="K70" s="5">
        <v>186</v>
      </c>
      <c r="L70" s="3">
        <v>142</v>
      </c>
      <c r="M70" s="11">
        <f aca="true" t="shared" si="4" ref="M70:M133">L70^2</f>
        <v>20164</v>
      </c>
      <c r="N70" s="4">
        <f t="shared" si="2"/>
        <v>1086852</v>
      </c>
      <c r="O70" s="8">
        <f>QUOTIENT(N70,$N$370)</f>
        <v>4</v>
      </c>
      <c r="P70" s="8">
        <f t="shared" si="3"/>
        <v>0</v>
      </c>
    </row>
    <row r="71" spans="1:16" ht="12.75">
      <c r="A71" s="2">
        <v>1</v>
      </c>
      <c r="B71" s="6">
        <v>187</v>
      </c>
      <c r="C71" s="3">
        <v>2</v>
      </c>
      <c r="D71" s="4"/>
      <c r="E71" s="1">
        <v>1.269513611235595</v>
      </c>
      <c r="F71" s="1">
        <v>39.65431684181292</v>
      </c>
      <c r="G71" s="1">
        <v>1.129</v>
      </c>
      <c r="H71" s="4">
        <v>3.8</v>
      </c>
      <c r="I71" s="2">
        <v>4.7</v>
      </c>
      <c r="J71" s="8">
        <v>5.7</v>
      </c>
      <c r="K71" s="5">
        <v>187</v>
      </c>
      <c r="L71" s="3">
        <v>51</v>
      </c>
      <c r="M71" s="11">
        <f t="shared" si="4"/>
        <v>2601</v>
      </c>
      <c r="N71" s="4">
        <f aca="true" t="shared" si="5" ref="N71:N134">N70+M71</f>
        <v>1089453</v>
      </c>
      <c r="O71" s="8">
        <f>QUOTIENT(N71,$N$370)</f>
        <v>4</v>
      </c>
      <c r="P71" s="8">
        <f t="shared" si="3"/>
        <v>0</v>
      </c>
    </row>
    <row r="72" spans="1:16" ht="12.75">
      <c r="A72" s="2">
        <v>1</v>
      </c>
      <c r="B72" s="6">
        <v>188</v>
      </c>
      <c r="C72" s="3">
        <v>2</v>
      </c>
      <c r="D72" s="4"/>
      <c r="E72" s="1">
        <v>0.42037461742851756</v>
      </c>
      <c r="F72" s="1">
        <v>40.769450452281326</v>
      </c>
      <c r="G72" s="1">
        <v>1.258</v>
      </c>
      <c r="H72" s="4">
        <v>4.9</v>
      </c>
      <c r="I72" s="2">
        <v>4.75</v>
      </c>
      <c r="J72" s="8">
        <v>5.3</v>
      </c>
      <c r="K72" s="5">
        <v>188</v>
      </c>
      <c r="L72" s="3">
        <v>67</v>
      </c>
      <c r="M72" s="11">
        <f t="shared" si="4"/>
        <v>4489</v>
      </c>
      <c r="N72" s="4">
        <f t="shared" si="5"/>
        <v>1093942</v>
      </c>
      <c r="O72" s="8">
        <f>QUOTIENT(N72,$N$370)</f>
        <v>4</v>
      </c>
      <c r="P72" s="8">
        <f t="shared" si="3"/>
        <v>0</v>
      </c>
    </row>
    <row r="73" spans="1:16" ht="12.75">
      <c r="A73" s="2">
        <v>1</v>
      </c>
      <c r="B73" s="6">
        <v>192</v>
      </c>
      <c r="C73" s="3">
        <v>2</v>
      </c>
      <c r="D73" s="4"/>
      <c r="E73" s="1">
        <v>6.469772137148899</v>
      </c>
      <c r="F73" s="1">
        <v>41.36262719525166</v>
      </c>
      <c r="G73" s="1">
        <v>0.81</v>
      </c>
      <c r="H73" s="4">
        <v>10.8</v>
      </c>
      <c r="I73" s="2">
        <v>11</v>
      </c>
      <c r="J73" s="8">
        <v>11.2</v>
      </c>
      <c r="K73" s="5">
        <v>192</v>
      </c>
      <c r="L73" s="3">
        <v>111</v>
      </c>
      <c r="M73" s="11">
        <f t="shared" si="4"/>
        <v>12321</v>
      </c>
      <c r="N73" s="4">
        <f t="shared" si="5"/>
        <v>1106263</v>
      </c>
      <c r="O73" s="8">
        <f>QUOTIENT(N73,$N$370)</f>
        <v>4</v>
      </c>
      <c r="P73" s="8">
        <f t="shared" si="3"/>
        <v>0</v>
      </c>
    </row>
    <row r="74" spans="1:16" ht="12.75">
      <c r="A74" s="2">
        <v>1</v>
      </c>
      <c r="B74" s="6">
        <v>191</v>
      </c>
      <c r="C74" s="3">
        <v>2</v>
      </c>
      <c r="D74" s="4"/>
      <c r="E74" s="1">
        <v>5.130730974070363</v>
      </c>
      <c r="F74" s="1">
        <v>41.40226005511915</v>
      </c>
      <c r="G74" s="1">
        <v>0.839</v>
      </c>
      <c r="H74" s="4">
        <v>14.9</v>
      </c>
      <c r="I74" s="2">
        <v>15.2</v>
      </c>
      <c r="J74" s="8">
        <v>16.7</v>
      </c>
      <c r="K74" s="5">
        <v>191</v>
      </c>
      <c r="L74" s="3">
        <v>154</v>
      </c>
      <c r="M74" s="11">
        <f t="shared" si="4"/>
        <v>23716</v>
      </c>
      <c r="N74" s="4">
        <f t="shared" si="5"/>
        <v>1129979</v>
      </c>
      <c r="O74" s="8">
        <f>QUOTIENT(N74,$N$370)</f>
        <v>4</v>
      </c>
      <c r="P74" s="8">
        <f t="shared" si="3"/>
        <v>0</v>
      </c>
    </row>
    <row r="75" spans="1:16" ht="12.75">
      <c r="A75" s="2">
        <v>1</v>
      </c>
      <c r="B75" s="6">
        <v>193</v>
      </c>
      <c r="C75" s="3">
        <v>2</v>
      </c>
      <c r="D75" s="4"/>
      <c r="E75" s="1">
        <v>6.853681068016034</v>
      </c>
      <c r="F75" s="1">
        <v>41.452019212794916</v>
      </c>
      <c r="G75" s="1">
        <v>0.739</v>
      </c>
      <c r="H75" s="4">
        <v>15.4</v>
      </c>
      <c r="I75" s="2">
        <v>14.9</v>
      </c>
      <c r="J75" s="8">
        <v>17.2</v>
      </c>
      <c r="K75" s="5">
        <v>193</v>
      </c>
      <c r="L75" s="3">
        <v>176</v>
      </c>
      <c r="M75" s="11">
        <f t="shared" si="4"/>
        <v>30976</v>
      </c>
      <c r="N75" s="4">
        <f t="shared" si="5"/>
        <v>1160955</v>
      </c>
      <c r="O75" s="8">
        <f>QUOTIENT(N75,$N$370)</f>
        <v>5</v>
      </c>
      <c r="P75" s="8">
        <f t="shared" si="3"/>
        <v>1</v>
      </c>
    </row>
    <row r="76" spans="1:16" ht="12.75">
      <c r="A76" s="2">
        <v>1</v>
      </c>
      <c r="B76" s="6">
        <v>189</v>
      </c>
      <c r="C76" s="3">
        <v>3</v>
      </c>
      <c r="D76" s="4"/>
      <c r="E76" s="1">
        <v>1.4814480632753106</v>
      </c>
      <c r="F76" s="1">
        <v>42.461034689769605</v>
      </c>
      <c r="G76" s="1">
        <v>1.168</v>
      </c>
      <c r="H76" s="4">
        <v>15.6</v>
      </c>
      <c r="I76" s="2">
        <v>16.9</v>
      </c>
      <c r="J76" s="8">
        <v>19.3</v>
      </c>
      <c r="K76" s="5">
        <v>189</v>
      </c>
      <c r="L76" s="3">
        <v>168</v>
      </c>
      <c r="M76" s="11">
        <f t="shared" si="4"/>
        <v>28224</v>
      </c>
      <c r="N76" s="4">
        <f t="shared" si="5"/>
        <v>1189179</v>
      </c>
      <c r="O76" s="8">
        <f>QUOTIENT(N76,$N$370)</f>
        <v>5</v>
      </c>
      <c r="P76" s="8">
        <f t="shared" si="3"/>
        <v>0</v>
      </c>
    </row>
    <row r="77" spans="1:16" ht="12.75">
      <c r="A77" s="2">
        <v>1</v>
      </c>
      <c r="B77" s="6">
        <v>190</v>
      </c>
      <c r="C77" s="3">
        <v>2</v>
      </c>
      <c r="D77" s="4"/>
      <c r="E77" s="1">
        <v>4.441078333957244</v>
      </c>
      <c r="F77" s="1">
        <v>43.02055676338529</v>
      </c>
      <c r="G77" s="1">
        <v>0.859</v>
      </c>
      <c r="H77" s="4">
        <v>17</v>
      </c>
      <c r="I77" s="2">
        <v>15</v>
      </c>
      <c r="J77" s="8">
        <v>16.7</v>
      </c>
      <c r="K77" s="5">
        <v>190</v>
      </c>
      <c r="L77" s="3">
        <v>184</v>
      </c>
      <c r="M77" s="11">
        <f t="shared" si="4"/>
        <v>33856</v>
      </c>
      <c r="N77" s="4">
        <f t="shared" si="5"/>
        <v>1223035</v>
      </c>
      <c r="O77" s="8">
        <f>QUOTIENT(N77,$N$370)</f>
        <v>5</v>
      </c>
      <c r="P77" s="8">
        <f t="shared" si="3"/>
        <v>0</v>
      </c>
    </row>
    <row r="78" spans="1:16" ht="12.75">
      <c r="A78" s="2">
        <v>1</v>
      </c>
      <c r="B78" s="6">
        <v>327</v>
      </c>
      <c r="C78" s="3">
        <v>1</v>
      </c>
      <c r="D78" s="4"/>
      <c r="E78" s="1">
        <v>6.018843562817074</v>
      </c>
      <c r="F78" s="1">
        <v>45.210168802674644</v>
      </c>
      <c r="G78" s="1">
        <v>0.953</v>
      </c>
      <c r="H78" s="4">
        <v>17.5</v>
      </c>
      <c r="I78" s="2">
        <v>15.5</v>
      </c>
      <c r="J78" s="8">
        <v>17.8</v>
      </c>
      <c r="K78" s="5">
        <v>327</v>
      </c>
      <c r="L78" s="3">
        <v>194</v>
      </c>
      <c r="M78" s="11">
        <f t="shared" si="4"/>
        <v>37636</v>
      </c>
      <c r="N78" s="4">
        <f t="shared" si="5"/>
        <v>1260671</v>
      </c>
      <c r="O78" s="8">
        <f>QUOTIENT(N78,$N$370)</f>
        <v>5</v>
      </c>
      <c r="P78" s="8">
        <f t="shared" si="3"/>
        <v>0</v>
      </c>
    </row>
    <row r="79" spans="1:16" ht="12.75">
      <c r="A79" s="2">
        <v>1</v>
      </c>
      <c r="B79" s="6">
        <v>326</v>
      </c>
      <c r="C79" s="3">
        <v>2</v>
      </c>
      <c r="D79" s="4"/>
      <c r="E79" s="1">
        <v>8.786849707730065</v>
      </c>
      <c r="F79" s="1">
        <v>46.184995444557146</v>
      </c>
      <c r="G79" s="1">
        <v>0.997</v>
      </c>
      <c r="H79" s="4">
        <v>20.4</v>
      </c>
      <c r="I79" s="2">
        <v>18.75</v>
      </c>
      <c r="J79" s="8">
        <v>21</v>
      </c>
      <c r="K79" s="5">
        <v>326</v>
      </c>
      <c r="L79" s="3">
        <v>216</v>
      </c>
      <c r="M79" s="11">
        <f t="shared" si="4"/>
        <v>46656</v>
      </c>
      <c r="N79" s="4">
        <f t="shared" si="5"/>
        <v>1307327</v>
      </c>
      <c r="O79" s="8">
        <f>QUOTIENT(N79,$N$370)</f>
        <v>5</v>
      </c>
      <c r="P79" s="8">
        <f t="shared" si="3"/>
        <v>0</v>
      </c>
    </row>
    <row r="80" spans="1:16" ht="12.75">
      <c r="A80" s="2">
        <v>1</v>
      </c>
      <c r="B80" s="6">
        <v>329</v>
      </c>
      <c r="C80" s="3">
        <v>3</v>
      </c>
      <c r="D80" s="4"/>
      <c r="E80" s="1">
        <v>0.48183565846913506</v>
      </c>
      <c r="F80" s="1">
        <v>46.194516031648476</v>
      </c>
      <c r="G80" s="1">
        <v>1.368</v>
      </c>
      <c r="H80" s="4">
        <v>11.1</v>
      </c>
      <c r="I80" s="2">
        <v>15.2</v>
      </c>
      <c r="J80" s="8">
        <v>16.3</v>
      </c>
      <c r="K80" s="5">
        <v>329</v>
      </c>
      <c r="L80" s="3">
        <v>127</v>
      </c>
      <c r="M80" s="11">
        <f t="shared" si="4"/>
        <v>16129</v>
      </c>
      <c r="N80" s="4">
        <f t="shared" si="5"/>
        <v>1323456</v>
      </c>
      <c r="O80" s="8">
        <f>QUOTIENT(N80,$N$370)</f>
        <v>5</v>
      </c>
      <c r="P80" s="8">
        <f t="shared" si="3"/>
        <v>0</v>
      </c>
    </row>
    <row r="81" spans="1:16" ht="12.75">
      <c r="A81" s="2">
        <v>1</v>
      </c>
      <c r="B81" s="6">
        <v>328</v>
      </c>
      <c r="C81" s="3">
        <v>2</v>
      </c>
      <c r="D81" s="4"/>
      <c r="E81" s="1">
        <v>5.994743377648833</v>
      </c>
      <c r="F81" s="1">
        <v>47.267145268528076</v>
      </c>
      <c r="G81" s="1">
        <v>0.916</v>
      </c>
      <c r="H81" s="4">
        <v>3.8</v>
      </c>
      <c r="I81" s="2">
        <v>3.25</v>
      </c>
      <c r="J81" s="8">
        <v>4.2</v>
      </c>
      <c r="K81" s="5">
        <v>328</v>
      </c>
      <c r="L81" s="3">
        <v>47</v>
      </c>
      <c r="M81" s="11">
        <f t="shared" si="4"/>
        <v>2209</v>
      </c>
      <c r="N81" s="4">
        <f t="shared" si="5"/>
        <v>1325665</v>
      </c>
      <c r="O81" s="8">
        <f>QUOTIENT(N81,$N$370)</f>
        <v>5</v>
      </c>
      <c r="P81" s="8">
        <f t="shared" si="3"/>
        <v>0</v>
      </c>
    </row>
    <row r="82" spans="1:16" ht="12.75">
      <c r="A82" s="2">
        <v>1</v>
      </c>
      <c r="B82" s="6">
        <v>330</v>
      </c>
      <c r="C82" s="3">
        <v>3</v>
      </c>
      <c r="D82" s="4"/>
      <c r="E82" s="1">
        <v>0.26639557991307483</v>
      </c>
      <c r="F82" s="1">
        <v>48.584297312969376</v>
      </c>
      <c r="G82" s="1">
        <v>1.49</v>
      </c>
      <c r="H82" s="4">
        <v>15.2</v>
      </c>
      <c r="I82" s="2">
        <v>15.5</v>
      </c>
      <c r="J82" s="8">
        <v>17.6</v>
      </c>
      <c r="K82" s="5">
        <v>330</v>
      </c>
      <c r="L82" s="3">
        <v>166</v>
      </c>
      <c r="M82" s="11">
        <f t="shared" si="4"/>
        <v>27556</v>
      </c>
      <c r="N82" s="4">
        <f t="shared" si="5"/>
        <v>1353221</v>
      </c>
      <c r="O82" s="8">
        <f>QUOTIENT(N82,$N$370)</f>
        <v>5</v>
      </c>
      <c r="P82" s="8">
        <f t="shared" si="3"/>
        <v>0</v>
      </c>
    </row>
    <row r="83" spans="1:16" ht="12.75">
      <c r="A83" s="2">
        <v>1</v>
      </c>
      <c r="B83" s="6">
        <v>331</v>
      </c>
      <c r="C83" s="3">
        <v>2</v>
      </c>
      <c r="D83" s="4"/>
      <c r="E83" s="1">
        <v>5.8552793358316455</v>
      </c>
      <c r="F83" s="1">
        <v>48.701003623122425</v>
      </c>
      <c r="G83" s="1">
        <v>1.352</v>
      </c>
      <c r="H83" s="4">
        <v>11.7</v>
      </c>
      <c r="I83" s="2">
        <v>11</v>
      </c>
      <c r="J83" s="8">
        <v>12.2</v>
      </c>
      <c r="K83" s="5">
        <v>331</v>
      </c>
      <c r="L83" s="3">
        <v>135</v>
      </c>
      <c r="M83" s="11">
        <f t="shared" si="4"/>
        <v>18225</v>
      </c>
      <c r="N83" s="4">
        <f t="shared" si="5"/>
        <v>1371446</v>
      </c>
      <c r="O83" s="8">
        <f>QUOTIENT(N83,$N$370)</f>
        <v>6</v>
      </c>
      <c r="P83" s="8">
        <f t="shared" si="3"/>
        <v>1</v>
      </c>
    </row>
    <row r="84" spans="1:16" ht="12.75">
      <c r="A84" s="2">
        <v>1</v>
      </c>
      <c r="B84" s="6">
        <v>332</v>
      </c>
      <c r="C84" s="3">
        <v>2</v>
      </c>
      <c r="D84" s="4"/>
      <c r="E84" s="1">
        <v>8.35266237092992</v>
      </c>
      <c r="F84" s="1">
        <v>49.306553766383345</v>
      </c>
      <c r="G84" s="1">
        <v>1.086</v>
      </c>
      <c r="H84" s="4">
        <v>16.9</v>
      </c>
      <c r="I84" s="2">
        <v>15.75</v>
      </c>
      <c r="J84" s="8">
        <v>17.7</v>
      </c>
      <c r="K84" s="5">
        <v>332</v>
      </c>
      <c r="L84" s="3">
        <v>188</v>
      </c>
      <c r="M84" s="11">
        <f t="shared" si="4"/>
        <v>35344</v>
      </c>
      <c r="N84" s="4">
        <f t="shared" si="5"/>
        <v>1406790</v>
      </c>
      <c r="O84" s="8">
        <f>QUOTIENT(N84,$N$370)</f>
        <v>6</v>
      </c>
      <c r="P84" s="8">
        <f t="shared" si="3"/>
        <v>0</v>
      </c>
    </row>
    <row r="85" spans="1:16" ht="12.75">
      <c r="A85" s="2">
        <v>2</v>
      </c>
      <c r="B85" s="6">
        <v>9</v>
      </c>
      <c r="C85" s="3">
        <v>1</v>
      </c>
      <c r="D85" s="4"/>
      <c r="E85" s="1">
        <v>18.26010932689385</v>
      </c>
      <c r="F85" s="1">
        <v>-0.09775648256923936</v>
      </c>
      <c r="G85" s="1">
        <v>0.358</v>
      </c>
      <c r="H85" s="4">
        <v>21.1</v>
      </c>
      <c r="I85" s="2">
        <v>14.4</v>
      </c>
      <c r="J85" s="8">
        <v>16.1</v>
      </c>
      <c r="K85" s="5">
        <v>9</v>
      </c>
      <c r="L85" s="3">
        <v>221</v>
      </c>
      <c r="M85" s="11">
        <f t="shared" si="4"/>
        <v>48841</v>
      </c>
      <c r="N85" s="4">
        <f t="shared" si="5"/>
        <v>1455631</v>
      </c>
      <c r="O85" s="8">
        <f>QUOTIENT(N85,$N$370)</f>
        <v>6</v>
      </c>
      <c r="P85" s="8">
        <f t="shared" si="3"/>
        <v>0</v>
      </c>
    </row>
    <row r="86" spans="1:16" ht="12.75">
      <c r="A86" s="2">
        <v>2</v>
      </c>
      <c r="B86" s="6">
        <v>8</v>
      </c>
      <c r="C86" s="3">
        <v>1</v>
      </c>
      <c r="D86" s="4"/>
      <c r="E86" s="1">
        <v>11.496049002345156</v>
      </c>
      <c r="F86" s="1">
        <v>1.9167384630353035</v>
      </c>
      <c r="G86" s="1">
        <v>-0.3284</v>
      </c>
      <c r="H86" s="4">
        <v>17.3</v>
      </c>
      <c r="I86" s="2">
        <v>12.5</v>
      </c>
      <c r="J86" s="8">
        <v>14.3</v>
      </c>
      <c r="K86" s="5">
        <v>8</v>
      </c>
      <c r="L86" s="3">
        <v>185</v>
      </c>
      <c r="M86" s="11">
        <f t="shared" si="4"/>
        <v>34225</v>
      </c>
      <c r="N86" s="4">
        <f t="shared" si="5"/>
        <v>1489856</v>
      </c>
      <c r="O86" s="8">
        <f>QUOTIENT(N86,$N$370)</f>
        <v>6</v>
      </c>
      <c r="P86" s="8">
        <f t="shared" si="3"/>
        <v>0</v>
      </c>
    </row>
    <row r="87" spans="1:16" ht="12.75">
      <c r="A87" s="2">
        <v>2</v>
      </c>
      <c r="B87" s="6">
        <v>10</v>
      </c>
      <c r="C87" s="3">
        <v>2</v>
      </c>
      <c r="D87" s="4"/>
      <c r="E87" s="1">
        <v>17.629580669912233</v>
      </c>
      <c r="F87" s="1">
        <v>3.35800154899561</v>
      </c>
      <c r="G87" s="1">
        <v>0.595</v>
      </c>
      <c r="H87" s="4">
        <v>3.3</v>
      </c>
      <c r="I87" s="2">
        <v>2.75</v>
      </c>
      <c r="J87" s="8">
        <v>4.1</v>
      </c>
      <c r="K87" s="5">
        <v>10</v>
      </c>
      <c r="L87" s="3">
        <v>58</v>
      </c>
      <c r="M87" s="11">
        <f t="shared" si="4"/>
        <v>3364</v>
      </c>
      <c r="N87" s="4">
        <f t="shared" si="5"/>
        <v>1493220</v>
      </c>
      <c r="O87" s="8">
        <f>QUOTIENT(N87,$N$370)</f>
        <v>6</v>
      </c>
      <c r="P87" s="8">
        <f t="shared" si="3"/>
        <v>0</v>
      </c>
    </row>
    <row r="88" spans="1:16" ht="12.75">
      <c r="A88" s="2">
        <v>2</v>
      </c>
      <c r="B88" s="6">
        <v>11</v>
      </c>
      <c r="C88" s="3">
        <v>1</v>
      </c>
      <c r="D88" s="4"/>
      <c r="E88" s="1">
        <v>18.7484631123394</v>
      </c>
      <c r="F88" s="1">
        <v>4.4531444985817465</v>
      </c>
      <c r="G88" s="1">
        <v>0.923</v>
      </c>
      <c r="H88" s="4">
        <v>17.7</v>
      </c>
      <c r="I88" s="2">
        <v>12.2</v>
      </c>
      <c r="J88" s="8">
        <v>16.4</v>
      </c>
      <c r="K88" s="5">
        <v>11</v>
      </c>
      <c r="L88" s="3">
        <v>188</v>
      </c>
      <c r="M88" s="11">
        <f t="shared" si="4"/>
        <v>35344</v>
      </c>
      <c r="N88" s="4">
        <f t="shared" si="5"/>
        <v>1528564</v>
      </c>
      <c r="O88" s="8">
        <f>QUOTIENT(N88,$N$370)</f>
        <v>6</v>
      </c>
      <c r="P88" s="8">
        <f t="shared" si="3"/>
        <v>0</v>
      </c>
    </row>
    <row r="89" spans="1:16" ht="12.75">
      <c r="A89" s="2">
        <v>2</v>
      </c>
      <c r="B89" s="6">
        <v>82</v>
      </c>
      <c r="C89" s="3">
        <v>1</v>
      </c>
      <c r="D89" s="4"/>
      <c r="E89" s="1">
        <v>19.725970340976385</v>
      </c>
      <c r="F89" s="1">
        <v>6.8951438061087655</v>
      </c>
      <c r="G89" s="1">
        <v>1.26</v>
      </c>
      <c r="H89" s="4">
        <v>19.9</v>
      </c>
      <c r="I89" s="2">
        <v>15.25</v>
      </c>
      <c r="J89" s="8">
        <v>18.1</v>
      </c>
      <c r="K89" s="5">
        <v>82</v>
      </c>
      <c r="L89" s="3">
        <v>228</v>
      </c>
      <c r="M89" s="11">
        <f t="shared" si="4"/>
        <v>51984</v>
      </c>
      <c r="N89" s="4">
        <f t="shared" si="5"/>
        <v>1580548</v>
      </c>
      <c r="O89" s="8">
        <f>QUOTIENT(N89,$N$370)</f>
        <v>6</v>
      </c>
      <c r="P89" s="8">
        <f t="shared" si="3"/>
        <v>0</v>
      </c>
    </row>
    <row r="90" spans="1:16" ht="12.75">
      <c r="A90" s="2">
        <v>2</v>
      </c>
      <c r="B90" s="6">
        <v>81</v>
      </c>
      <c r="C90" s="3">
        <v>2</v>
      </c>
      <c r="D90" s="4"/>
      <c r="E90" s="1">
        <v>19.37895360549535</v>
      </c>
      <c r="F90" s="1">
        <v>7.890790021034573</v>
      </c>
      <c r="G90" s="1">
        <v>0.95</v>
      </c>
      <c r="H90" s="4">
        <v>3.2</v>
      </c>
      <c r="I90" s="2">
        <v>3.8</v>
      </c>
      <c r="J90" s="8">
        <v>4.3</v>
      </c>
      <c r="K90" s="5">
        <v>81</v>
      </c>
      <c r="L90" s="3">
        <v>47</v>
      </c>
      <c r="M90" s="11">
        <f t="shared" si="4"/>
        <v>2209</v>
      </c>
      <c r="N90" s="4">
        <f t="shared" si="5"/>
        <v>1582757</v>
      </c>
      <c r="O90" s="8">
        <f>QUOTIENT(N90,$N$370)</f>
        <v>6</v>
      </c>
      <c r="P90" s="8">
        <f t="shared" si="3"/>
        <v>0</v>
      </c>
    </row>
    <row r="91" spans="1:16" ht="12.75">
      <c r="A91" s="2">
        <v>2</v>
      </c>
      <c r="B91" s="6">
        <v>16</v>
      </c>
      <c r="C91" s="3">
        <v>1</v>
      </c>
      <c r="D91" s="4"/>
      <c r="E91" s="1">
        <v>12.903885510410213</v>
      </c>
      <c r="F91" s="1">
        <v>7.954179010697797</v>
      </c>
      <c r="G91" s="1">
        <v>0.281</v>
      </c>
      <c r="H91" s="4">
        <v>21.2</v>
      </c>
      <c r="I91" s="2">
        <v>14.5</v>
      </c>
      <c r="J91" s="8">
        <v>17.2</v>
      </c>
      <c r="K91" s="5">
        <v>16</v>
      </c>
      <c r="L91" s="3">
        <v>217</v>
      </c>
      <c r="M91" s="11">
        <f t="shared" si="4"/>
        <v>47089</v>
      </c>
      <c r="N91" s="4">
        <f t="shared" si="5"/>
        <v>1629846</v>
      </c>
      <c r="O91" s="8">
        <f>QUOTIENT(N91,$N$370)</f>
        <v>7</v>
      </c>
      <c r="P91" s="8">
        <f t="shared" si="3"/>
        <v>1</v>
      </c>
    </row>
    <row r="92" spans="1:16" ht="12.75">
      <c r="A92" s="2">
        <v>2</v>
      </c>
      <c r="B92" s="6">
        <v>12</v>
      </c>
      <c r="C92" s="3">
        <v>1</v>
      </c>
      <c r="D92" s="4"/>
      <c r="E92" s="1">
        <v>16.990625067227096</v>
      </c>
      <c r="F92" s="1">
        <v>8.211351705103995</v>
      </c>
      <c r="G92" s="1">
        <v>0.936</v>
      </c>
      <c r="H92" s="4">
        <v>15.1</v>
      </c>
      <c r="I92" s="2">
        <v>13.3</v>
      </c>
      <c r="J92" s="8">
        <v>14.8</v>
      </c>
      <c r="K92" s="5">
        <v>12</v>
      </c>
      <c r="L92" s="3">
        <v>170</v>
      </c>
      <c r="M92" s="11">
        <f t="shared" si="4"/>
        <v>28900</v>
      </c>
      <c r="N92" s="4">
        <f t="shared" si="5"/>
        <v>1658746</v>
      </c>
      <c r="O92" s="8">
        <f>QUOTIENT(N92,$N$370)</f>
        <v>7</v>
      </c>
      <c r="P92" s="8">
        <f t="shared" si="3"/>
        <v>0</v>
      </c>
    </row>
    <row r="93" spans="1:16" ht="12.75">
      <c r="A93" s="2">
        <v>2</v>
      </c>
      <c r="B93" s="6">
        <v>15</v>
      </c>
      <c r="C93" s="3">
        <v>1</v>
      </c>
      <c r="D93" s="4"/>
      <c r="E93" s="1">
        <v>12.16165296950132</v>
      </c>
      <c r="F93" s="1">
        <v>10.140422330919938</v>
      </c>
      <c r="G93" s="1">
        <v>0.256</v>
      </c>
      <c r="H93" s="4">
        <v>16.9</v>
      </c>
      <c r="I93" s="2">
        <v>14</v>
      </c>
      <c r="J93" s="8">
        <v>15.8</v>
      </c>
      <c r="K93" s="5">
        <v>15</v>
      </c>
      <c r="L93" s="3">
        <v>190</v>
      </c>
      <c r="M93" s="11">
        <f t="shared" si="4"/>
        <v>36100</v>
      </c>
      <c r="N93" s="4">
        <f t="shared" si="5"/>
        <v>1694846</v>
      </c>
      <c r="O93" s="8">
        <f>QUOTIENT(N93,$N$370)</f>
        <v>7</v>
      </c>
      <c r="P93" s="8">
        <f t="shared" si="3"/>
        <v>0</v>
      </c>
    </row>
    <row r="94" spans="1:16" ht="12.75">
      <c r="A94" s="2">
        <v>2</v>
      </c>
      <c r="B94" s="6">
        <v>79</v>
      </c>
      <c r="C94" s="3">
        <v>1</v>
      </c>
      <c r="D94" s="4"/>
      <c r="E94" s="1">
        <v>19.74902722558855</v>
      </c>
      <c r="F94" s="1">
        <v>10.75716936015058</v>
      </c>
      <c r="G94" s="1">
        <v>1.062</v>
      </c>
      <c r="H94" s="4">
        <v>12.8</v>
      </c>
      <c r="I94" s="2">
        <v>11.9</v>
      </c>
      <c r="J94" s="8">
        <v>14.7</v>
      </c>
      <c r="K94" s="5">
        <v>79</v>
      </c>
      <c r="L94" s="3">
        <v>144</v>
      </c>
      <c r="M94" s="11">
        <f t="shared" si="4"/>
        <v>20736</v>
      </c>
      <c r="N94" s="4">
        <f t="shared" si="5"/>
        <v>1715582</v>
      </c>
      <c r="O94" s="8">
        <f>QUOTIENT(N94,$N$370)</f>
        <v>7</v>
      </c>
      <c r="P94" s="8">
        <f t="shared" si="3"/>
        <v>0</v>
      </c>
    </row>
    <row r="95" spans="1:16" ht="12.75">
      <c r="A95" s="2">
        <v>2</v>
      </c>
      <c r="B95" s="6">
        <v>14</v>
      </c>
      <c r="C95" s="3">
        <v>2</v>
      </c>
      <c r="D95" s="4"/>
      <c r="E95" s="1">
        <v>12.771930804161043</v>
      </c>
      <c r="F95" s="1">
        <v>10.848045793308687</v>
      </c>
      <c r="G95" s="1">
        <v>0.44</v>
      </c>
      <c r="H95" s="4">
        <v>4.4</v>
      </c>
      <c r="I95" s="2">
        <v>3.25</v>
      </c>
      <c r="J95" s="8">
        <v>5</v>
      </c>
      <c r="K95" s="5">
        <v>14</v>
      </c>
      <c r="L95" s="3">
        <v>62</v>
      </c>
      <c r="M95" s="11">
        <f t="shared" si="4"/>
        <v>3844</v>
      </c>
      <c r="N95" s="4">
        <f t="shared" si="5"/>
        <v>1719426</v>
      </c>
      <c r="O95" s="8">
        <f>QUOTIENT(N95,$N$370)</f>
        <v>7</v>
      </c>
      <c r="P95" s="8">
        <f t="shared" si="3"/>
        <v>0</v>
      </c>
    </row>
    <row r="96" spans="1:16" ht="12.75">
      <c r="A96" s="2">
        <v>2</v>
      </c>
      <c r="B96" s="6">
        <v>13</v>
      </c>
      <c r="C96" s="3">
        <v>2</v>
      </c>
      <c r="D96" s="4"/>
      <c r="E96" s="1">
        <v>13.903705594178515</v>
      </c>
      <c r="F96" s="1">
        <v>11.06920145043937</v>
      </c>
      <c r="G96" s="1">
        <v>0.453</v>
      </c>
      <c r="H96" s="4">
        <v>4.1</v>
      </c>
      <c r="I96" s="2">
        <v>3.7</v>
      </c>
      <c r="J96" s="8">
        <v>4.7</v>
      </c>
      <c r="K96" s="5">
        <v>13</v>
      </c>
      <c r="L96" s="3">
        <v>56</v>
      </c>
      <c r="M96" s="11">
        <f t="shared" si="4"/>
        <v>3136</v>
      </c>
      <c r="N96" s="4">
        <f t="shared" si="5"/>
        <v>1722562</v>
      </c>
      <c r="O96" s="8">
        <f>QUOTIENT(N96,$N$370)</f>
        <v>7</v>
      </c>
      <c r="P96" s="8">
        <f t="shared" si="3"/>
        <v>0</v>
      </c>
    </row>
    <row r="97" spans="1:16" ht="12.75">
      <c r="A97" s="2">
        <v>2</v>
      </c>
      <c r="B97" s="6">
        <v>70</v>
      </c>
      <c r="C97" s="3">
        <v>2</v>
      </c>
      <c r="D97" s="4"/>
      <c r="E97" s="1">
        <v>15.18515627076498</v>
      </c>
      <c r="F97" s="1">
        <v>11.901710245273451</v>
      </c>
      <c r="G97" s="1">
        <v>0.739</v>
      </c>
      <c r="H97" s="4">
        <v>8.7</v>
      </c>
      <c r="I97" s="2">
        <v>6.75</v>
      </c>
      <c r="J97" s="8">
        <v>8.9</v>
      </c>
      <c r="K97" s="5">
        <v>70</v>
      </c>
      <c r="L97" s="3">
        <v>105</v>
      </c>
      <c r="M97" s="11">
        <f t="shared" si="4"/>
        <v>11025</v>
      </c>
      <c r="N97" s="4">
        <f t="shared" si="5"/>
        <v>1733587</v>
      </c>
      <c r="O97" s="8">
        <f>QUOTIENT(N97,$N$370)</f>
        <v>7</v>
      </c>
      <c r="P97" s="8">
        <f t="shared" si="3"/>
        <v>0</v>
      </c>
    </row>
    <row r="98" spans="1:16" ht="12.75">
      <c r="A98" s="2">
        <v>2</v>
      </c>
      <c r="B98" s="6">
        <v>69</v>
      </c>
      <c r="C98" s="3">
        <v>1</v>
      </c>
      <c r="D98" s="4"/>
      <c r="E98" s="1">
        <v>15.708017222822118</v>
      </c>
      <c r="F98" s="1">
        <v>14.486745433585963</v>
      </c>
      <c r="G98" s="1">
        <v>0.86</v>
      </c>
      <c r="H98" s="4">
        <v>23.8</v>
      </c>
      <c r="I98" s="2">
        <v>13.2</v>
      </c>
      <c r="J98" s="8">
        <v>16.3</v>
      </c>
      <c r="K98" s="5">
        <v>69</v>
      </c>
      <c r="L98" s="3">
        <v>267</v>
      </c>
      <c r="M98" s="11">
        <f t="shared" si="4"/>
        <v>71289</v>
      </c>
      <c r="N98" s="4">
        <f t="shared" si="5"/>
        <v>1804876</v>
      </c>
      <c r="O98" s="8">
        <f>QUOTIENT(N98,$N$370)</f>
        <v>7</v>
      </c>
      <c r="P98" s="8">
        <f t="shared" si="3"/>
        <v>0</v>
      </c>
    </row>
    <row r="99" spans="1:16" ht="12.75">
      <c r="A99" s="2">
        <v>2</v>
      </c>
      <c r="B99" s="6">
        <v>68</v>
      </c>
      <c r="C99" s="3">
        <v>2</v>
      </c>
      <c r="D99" s="4"/>
      <c r="E99" s="1">
        <v>14.970483201684953</v>
      </c>
      <c r="F99" s="1">
        <v>15.205292786002795</v>
      </c>
      <c r="G99" s="1">
        <v>0.928</v>
      </c>
      <c r="H99" s="4">
        <v>4.5</v>
      </c>
      <c r="I99" s="2">
        <v>3.25</v>
      </c>
      <c r="J99" s="8">
        <v>4.6</v>
      </c>
      <c r="K99" s="5">
        <v>68</v>
      </c>
      <c r="L99" s="3">
        <v>58</v>
      </c>
      <c r="M99" s="11">
        <f t="shared" si="4"/>
        <v>3364</v>
      </c>
      <c r="N99" s="4">
        <f t="shared" si="5"/>
        <v>1808240</v>
      </c>
      <c r="O99" s="8">
        <f>QUOTIENT(N99,$N$370)</f>
        <v>7</v>
      </c>
      <c r="P99" s="8">
        <f t="shared" si="3"/>
        <v>0</v>
      </c>
    </row>
    <row r="100" spans="1:16" ht="12.75">
      <c r="A100" s="2">
        <v>2</v>
      </c>
      <c r="B100" s="6">
        <v>71</v>
      </c>
      <c r="C100" s="3">
        <v>2</v>
      </c>
      <c r="D100" s="4"/>
      <c r="E100" s="1">
        <v>18.183304313686953</v>
      </c>
      <c r="F100" s="1">
        <v>16.361573678465454</v>
      </c>
      <c r="G100" s="1">
        <v>0.782</v>
      </c>
      <c r="H100" s="4">
        <v>3.6</v>
      </c>
      <c r="I100" s="2">
        <v>2.7</v>
      </c>
      <c r="J100" s="8">
        <v>4.3</v>
      </c>
      <c r="K100" s="5">
        <v>71</v>
      </c>
      <c r="L100" s="3">
        <v>53</v>
      </c>
      <c r="M100" s="11">
        <f t="shared" si="4"/>
        <v>2809</v>
      </c>
      <c r="N100" s="4">
        <f t="shared" si="5"/>
        <v>1811049</v>
      </c>
      <c r="O100" s="8">
        <f>QUOTIENT(N100,$N$370)</f>
        <v>7</v>
      </c>
      <c r="P100" s="8">
        <f t="shared" si="3"/>
        <v>0</v>
      </c>
    </row>
    <row r="101" spans="1:16" ht="12.75">
      <c r="A101" s="2">
        <v>2</v>
      </c>
      <c r="B101" s="6">
        <v>67</v>
      </c>
      <c r="C101" s="3">
        <v>1</v>
      </c>
      <c r="D101" s="4"/>
      <c r="E101" s="1">
        <v>11.821670525280961</v>
      </c>
      <c r="F101" s="1">
        <v>16.97907877335232</v>
      </c>
      <c r="G101" s="1">
        <v>1.086</v>
      </c>
      <c r="H101" s="4">
        <v>16</v>
      </c>
      <c r="I101" s="2">
        <v>13.4</v>
      </c>
      <c r="J101" s="8">
        <v>15.2</v>
      </c>
      <c r="K101" s="5">
        <v>67</v>
      </c>
      <c r="L101" s="3">
        <v>178</v>
      </c>
      <c r="M101" s="11">
        <f t="shared" si="4"/>
        <v>31684</v>
      </c>
      <c r="N101" s="4">
        <f t="shared" si="5"/>
        <v>1842733</v>
      </c>
      <c r="O101" s="8">
        <f>QUOTIENT(N101,$N$370)</f>
        <v>8</v>
      </c>
      <c r="P101" s="8">
        <f t="shared" si="3"/>
        <v>1</v>
      </c>
    </row>
    <row r="102" spans="1:16" ht="12.75">
      <c r="A102" s="2">
        <v>2</v>
      </c>
      <c r="B102" s="6">
        <v>66</v>
      </c>
      <c r="C102" s="3">
        <v>2</v>
      </c>
      <c r="D102" s="4"/>
      <c r="E102" s="1">
        <v>13.927477479624034</v>
      </c>
      <c r="F102" s="1">
        <v>17.169228900989275</v>
      </c>
      <c r="G102" s="1">
        <v>0.933</v>
      </c>
      <c r="H102" s="4">
        <v>3.3</v>
      </c>
      <c r="I102" s="2">
        <v>3.25</v>
      </c>
      <c r="J102" s="8">
        <v>5.2</v>
      </c>
      <c r="K102" s="5">
        <v>66</v>
      </c>
      <c r="L102" s="3">
        <v>55</v>
      </c>
      <c r="M102" s="11">
        <f t="shared" si="4"/>
        <v>3025</v>
      </c>
      <c r="N102" s="4">
        <f t="shared" si="5"/>
        <v>1845758</v>
      </c>
      <c r="O102" s="8">
        <f>QUOTIENT(N102,$N$370)</f>
        <v>8</v>
      </c>
      <c r="P102" s="8">
        <f t="shared" si="3"/>
        <v>0</v>
      </c>
    </row>
    <row r="103" spans="1:16" ht="12.75">
      <c r="A103" s="2">
        <v>2</v>
      </c>
      <c r="B103" s="6">
        <v>65</v>
      </c>
      <c r="C103" s="3">
        <v>3</v>
      </c>
      <c r="D103" s="4"/>
      <c r="E103" s="1">
        <v>17.12504933579271</v>
      </c>
      <c r="F103" s="1">
        <v>20.528495372205576</v>
      </c>
      <c r="G103" s="1">
        <v>0.399</v>
      </c>
      <c r="H103" s="4">
        <v>2.9</v>
      </c>
      <c r="I103" s="2">
        <v>6.2</v>
      </c>
      <c r="J103" s="8">
        <v>6.9</v>
      </c>
      <c r="K103" s="5">
        <v>65</v>
      </c>
      <c r="L103" s="3">
        <v>37</v>
      </c>
      <c r="M103" s="11">
        <f t="shared" si="4"/>
        <v>1369</v>
      </c>
      <c r="N103" s="4">
        <f t="shared" si="5"/>
        <v>1847127</v>
      </c>
      <c r="O103" s="8">
        <f>QUOTIENT(N103,$N$370)</f>
        <v>8</v>
      </c>
      <c r="P103" s="8">
        <f t="shared" si="3"/>
        <v>0</v>
      </c>
    </row>
    <row r="104" spans="1:16" ht="12.75">
      <c r="A104" s="2">
        <v>2</v>
      </c>
      <c r="B104" s="6">
        <v>64</v>
      </c>
      <c r="C104" s="3">
        <v>1</v>
      </c>
      <c r="D104" s="4"/>
      <c r="E104" s="1">
        <v>16.120934486118088</v>
      </c>
      <c r="F104" s="1">
        <v>20.64047022948577</v>
      </c>
      <c r="G104" s="1">
        <v>0.751</v>
      </c>
      <c r="H104" s="4">
        <v>13.6</v>
      </c>
      <c r="I104" s="2">
        <v>12</v>
      </c>
      <c r="J104" s="8">
        <v>14.8</v>
      </c>
      <c r="K104" s="5">
        <v>64</v>
      </c>
      <c r="L104" s="3">
        <v>154</v>
      </c>
      <c r="M104" s="11">
        <f t="shared" si="4"/>
        <v>23716</v>
      </c>
      <c r="N104" s="4">
        <f t="shared" si="5"/>
        <v>1870843</v>
      </c>
      <c r="O104" s="8">
        <f>QUOTIENT(N104,$N$370)</f>
        <v>8</v>
      </c>
      <c r="P104" s="8">
        <f t="shared" si="3"/>
        <v>0</v>
      </c>
    </row>
    <row r="105" spans="1:16" ht="12.75">
      <c r="A105" s="2">
        <v>2</v>
      </c>
      <c r="B105" s="6">
        <v>57</v>
      </c>
      <c r="C105" s="3">
        <v>1</v>
      </c>
      <c r="D105" s="4"/>
      <c r="E105" s="1">
        <v>10.69662080327283</v>
      </c>
      <c r="F105" s="1">
        <v>20.944932164869645</v>
      </c>
      <c r="G105" s="1">
        <v>0.574</v>
      </c>
      <c r="H105" s="4">
        <v>22.8</v>
      </c>
      <c r="I105" s="2">
        <v>17</v>
      </c>
      <c r="J105" s="8">
        <v>18.8</v>
      </c>
      <c r="K105" s="5">
        <v>57</v>
      </c>
      <c r="L105" s="3">
        <v>240</v>
      </c>
      <c r="M105" s="11">
        <f t="shared" si="4"/>
        <v>57600</v>
      </c>
      <c r="N105" s="4">
        <f t="shared" si="5"/>
        <v>1928443</v>
      </c>
      <c r="O105" s="8">
        <f>QUOTIENT(N105,$N$370)</f>
        <v>8</v>
      </c>
      <c r="P105" s="8">
        <f t="shared" si="3"/>
        <v>0</v>
      </c>
    </row>
    <row r="106" spans="1:16" ht="12.75">
      <c r="A106" s="2">
        <v>2</v>
      </c>
      <c r="B106" s="6">
        <v>61</v>
      </c>
      <c r="C106" s="3">
        <v>3</v>
      </c>
      <c r="D106" s="4"/>
      <c r="E106" s="1">
        <v>13.803534440855602</v>
      </c>
      <c r="F106" s="1">
        <v>21.031104368057168</v>
      </c>
      <c r="G106" s="1">
        <v>0.805</v>
      </c>
      <c r="H106" s="4">
        <v>6.1</v>
      </c>
      <c r="I106" s="2">
        <v>8.8</v>
      </c>
      <c r="J106" s="8">
        <v>10.2</v>
      </c>
      <c r="K106" s="5">
        <v>61</v>
      </c>
      <c r="L106" s="3">
        <v>70</v>
      </c>
      <c r="M106" s="11">
        <f t="shared" si="4"/>
        <v>4900</v>
      </c>
      <c r="N106" s="4">
        <f t="shared" si="5"/>
        <v>1933343</v>
      </c>
      <c r="O106" s="8">
        <f>QUOTIENT(N106,$N$370)</f>
        <v>8</v>
      </c>
      <c r="P106" s="8">
        <f t="shared" si="3"/>
        <v>0</v>
      </c>
    </row>
    <row r="107" spans="1:16" ht="12.75">
      <c r="A107" s="2">
        <v>2</v>
      </c>
      <c r="B107" s="6">
        <v>63</v>
      </c>
      <c r="C107" s="3">
        <v>2</v>
      </c>
      <c r="D107" s="4"/>
      <c r="E107" s="1">
        <v>15.895041228547917</v>
      </c>
      <c r="F107" s="1">
        <v>21.51524004845779</v>
      </c>
      <c r="G107" s="1">
        <v>0.52</v>
      </c>
      <c r="H107" s="4">
        <v>4</v>
      </c>
      <c r="I107" s="2">
        <v>5.5</v>
      </c>
      <c r="J107" s="8">
        <v>4.2</v>
      </c>
      <c r="K107" s="5">
        <v>63</v>
      </c>
      <c r="L107" s="3">
        <v>50</v>
      </c>
      <c r="M107" s="11">
        <f t="shared" si="4"/>
        <v>2500</v>
      </c>
      <c r="N107" s="4">
        <f t="shared" si="5"/>
        <v>1935843</v>
      </c>
      <c r="O107" s="8">
        <f>QUOTIENT(N107,$N$370)</f>
        <v>8</v>
      </c>
      <c r="P107" s="8">
        <f t="shared" si="3"/>
        <v>0</v>
      </c>
    </row>
    <row r="108" spans="1:16" ht="12.75">
      <c r="A108" s="2">
        <v>2</v>
      </c>
      <c r="B108" s="6">
        <v>62</v>
      </c>
      <c r="C108" s="3">
        <v>4</v>
      </c>
      <c r="D108" s="4"/>
      <c r="E108" s="1">
        <v>15.107869089778397</v>
      </c>
      <c r="F108" s="1">
        <v>21.683436433511147</v>
      </c>
      <c r="G108" s="1">
        <v>0.574</v>
      </c>
      <c r="H108" s="4">
        <v>3.2</v>
      </c>
      <c r="I108" s="2">
        <v>6</v>
      </c>
      <c r="J108" s="8">
        <v>6.7</v>
      </c>
      <c r="K108" s="5">
        <v>62</v>
      </c>
      <c r="L108" s="3">
        <v>40</v>
      </c>
      <c r="M108" s="11">
        <f t="shared" si="4"/>
        <v>1600</v>
      </c>
      <c r="N108" s="4">
        <f t="shared" si="5"/>
        <v>1937443</v>
      </c>
      <c r="O108" s="8">
        <f>QUOTIENT(N108,$N$370)</f>
        <v>8</v>
      </c>
      <c r="P108" s="8">
        <f t="shared" si="3"/>
        <v>0</v>
      </c>
    </row>
    <row r="109" spans="1:16" ht="12.75">
      <c r="A109" s="2">
        <v>2</v>
      </c>
      <c r="B109" s="6">
        <v>58</v>
      </c>
      <c r="C109" s="3">
        <v>1</v>
      </c>
      <c r="D109" s="4"/>
      <c r="E109" s="1">
        <v>12.272590233139622</v>
      </c>
      <c r="F109" s="1">
        <v>22.934542266403444</v>
      </c>
      <c r="G109" s="1">
        <v>0.74</v>
      </c>
      <c r="H109" s="4">
        <v>14.9</v>
      </c>
      <c r="I109" s="2">
        <v>13</v>
      </c>
      <c r="J109" s="8">
        <v>15.4</v>
      </c>
      <c r="K109" s="5">
        <v>58</v>
      </c>
      <c r="L109" s="3">
        <v>166</v>
      </c>
      <c r="M109" s="11">
        <f t="shared" si="4"/>
        <v>27556</v>
      </c>
      <c r="N109" s="4">
        <f t="shared" si="5"/>
        <v>1964999</v>
      </c>
      <c r="O109" s="8">
        <f>QUOTIENT(N109,$N$370)</f>
        <v>8</v>
      </c>
      <c r="P109" s="8">
        <f t="shared" si="3"/>
        <v>0</v>
      </c>
    </row>
    <row r="110" spans="1:16" ht="12.75">
      <c r="A110" s="2">
        <v>2</v>
      </c>
      <c r="B110" s="6">
        <v>59</v>
      </c>
      <c r="C110" s="3">
        <v>2</v>
      </c>
      <c r="D110" s="4"/>
      <c r="E110" s="1">
        <v>13.469532433248673</v>
      </c>
      <c r="F110" s="1">
        <v>22.991764374002752</v>
      </c>
      <c r="G110" s="1">
        <v>0.601</v>
      </c>
      <c r="H110" s="4">
        <v>3.2</v>
      </c>
      <c r="I110" s="2">
        <v>2.6</v>
      </c>
      <c r="J110" s="8">
        <v>3.6</v>
      </c>
      <c r="K110" s="5">
        <v>59</v>
      </c>
      <c r="L110" s="3">
        <v>44</v>
      </c>
      <c r="M110" s="11">
        <f t="shared" si="4"/>
        <v>1936</v>
      </c>
      <c r="N110" s="4">
        <f t="shared" si="5"/>
        <v>1966935</v>
      </c>
      <c r="O110" s="8">
        <f>QUOTIENT(N110,$N$370)</f>
        <v>8</v>
      </c>
      <c r="P110" s="8">
        <f t="shared" si="3"/>
        <v>0</v>
      </c>
    </row>
    <row r="111" spans="1:16" ht="12.75">
      <c r="A111" s="2">
        <v>2</v>
      </c>
      <c r="B111" s="6">
        <v>60</v>
      </c>
      <c r="C111" s="3">
        <v>4</v>
      </c>
      <c r="D111" s="4"/>
      <c r="E111" s="1">
        <v>14.915421411583054</v>
      </c>
      <c r="F111" s="1">
        <v>23.101240683454424</v>
      </c>
      <c r="G111" s="1">
        <v>0.604</v>
      </c>
      <c r="H111" s="4">
        <v>11</v>
      </c>
      <c r="I111" s="2">
        <v>13</v>
      </c>
      <c r="J111" s="8">
        <v>14.5</v>
      </c>
      <c r="K111" s="5">
        <v>60</v>
      </c>
      <c r="L111" s="3">
        <v>122</v>
      </c>
      <c r="M111" s="11">
        <f t="shared" si="4"/>
        <v>14884</v>
      </c>
      <c r="N111" s="4">
        <f t="shared" si="5"/>
        <v>1981819</v>
      </c>
      <c r="O111" s="8">
        <f>QUOTIENT(N111,$N$370)</f>
        <v>8</v>
      </c>
      <c r="P111" s="8">
        <f t="shared" si="3"/>
        <v>0</v>
      </c>
    </row>
    <row r="112" spans="1:16" ht="12.75">
      <c r="A112" s="2">
        <v>2</v>
      </c>
      <c r="B112" s="6">
        <v>166</v>
      </c>
      <c r="C112" s="3">
        <v>3</v>
      </c>
      <c r="D112" s="4"/>
      <c r="E112" s="1">
        <v>16.392722717993014</v>
      </c>
      <c r="F112" s="1">
        <v>24.765749875402435</v>
      </c>
      <c r="G112" s="1">
        <v>0.48</v>
      </c>
      <c r="H112" s="4">
        <v>3.1</v>
      </c>
      <c r="I112" s="2">
        <v>6</v>
      </c>
      <c r="J112" s="8">
        <v>6.7</v>
      </c>
      <c r="K112" s="5">
        <v>166</v>
      </c>
      <c r="L112" s="3">
        <v>135</v>
      </c>
      <c r="M112" s="11">
        <f t="shared" si="4"/>
        <v>18225</v>
      </c>
      <c r="N112" s="4">
        <f t="shared" si="5"/>
        <v>2000044</v>
      </c>
      <c r="O112" s="8">
        <f>QUOTIENT(N112,$N$370)</f>
        <v>8</v>
      </c>
      <c r="P112" s="8">
        <f t="shared" si="3"/>
        <v>0</v>
      </c>
    </row>
    <row r="113" spans="1:16" ht="12.75">
      <c r="A113" s="2">
        <v>2</v>
      </c>
      <c r="B113" s="6">
        <v>165</v>
      </c>
      <c r="C113" s="3">
        <v>1</v>
      </c>
      <c r="D113" s="4"/>
      <c r="E113" s="1">
        <v>18.024984704968094</v>
      </c>
      <c r="F113" s="1">
        <v>25.489416791791577</v>
      </c>
      <c r="G113" s="1">
        <v>0.566</v>
      </c>
      <c r="H113" s="4">
        <v>18.2</v>
      </c>
      <c r="I113" s="2">
        <v>13.7</v>
      </c>
      <c r="J113" s="8">
        <v>16.8</v>
      </c>
      <c r="K113" s="5">
        <v>165</v>
      </c>
      <c r="L113" s="3">
        <v>200</v>
      </c>
      <c r="M113" s="11">
        <f t="shared" si="4"/>
        <v>40000</v>
      </c>
      <c r="N113" s="4">
        <f t="shared" si="5"/>
        <v>2040044</v>
      </c>
      <c r="O113" s="8">
        <f>QUOTIENT(N113,$N$370)</f>
        <v>8</v>
      </c>
      <c r="P113" s="8">
        <f t="shared" si="3"/>
        <v>0</v>
      </c>
    </row>
    <row r="114" spans="1:16" ht="12.75">
      <c r="A114" s="2">
        <v>2</v>
      </c>
      <c r="B114" s="6">
        <v>170</v>
      </c>
      <c r="C114" s="3">
        <v>1</v>
      </c>
      <c r="D114" s="4"/>
      <c r="E114" s="1">
        <v>10.1452046838003</v>
      </c>
      <c r="F114" s="1">
        <v>26.24937193389199</v>
      </c>
      <c r="G114" s="1">
        <v>0.584</v>
      </c>
      <c r="H114" s="4">
        <v>19.2</v>
      </c>
      <c r="I114" s="2">
        <v>14</v>
      </c>
      <c r="J114" s="8">
        <v>15.7</v>
      </c>
      <c r="K114" s="5">
        <v>170</v>
      </c>
      <c r="L114" s="3">
        <v>200</v>
      </c>
      <c r="M114" s="11">
        <f t="shared" si="4"/>
        <v>40000</v>
      </c>
      <c r="N114" s="4">
        <f t="shared" si="5"/>
        <v>2080044</v>
      </c>
      <c r="O114" s="8">
        <f>QUOTIENT(N114,$N$370)</f>
        <v>9</v>
      </c>
      <c r="P114" s="8">
        <f t="shared" si="3"/>
        <v>1</v>
      </c>
    </row>
    <row r="115" spans="1:16" ht="12.75">
      <c r="A115" s="2">
        <v>2</v>
      </c>
      <c r="B115" s="6">
        <v>167</v>
      </c>
      <c r="C115" s="3">
        <v>1</v>
      </c>
      <c r="D115" s="4"/>
      <c r="E115" s="1">
        <v>14.960962679296731</v>
      </c>
      <c r="F115" s="1">
        <v>27.468289457275826</v>
      </c>
      <c r="G115" s="1">
        <v>0.77</v>
      </c>
      <c r="H115" s="4">
        <v>20.4</v>
      </c>
      <c r="I115" s="2">
        <v>14</v>
      </c>
      <c r="J115" s="8">
        <v>16.6</v>
      </c>
      <c r="K115" s="5">
        <v>167</v>
      </c>
      <c r="L115" s="3">
        <v>209</v>
      </c>
      <c r="M115" s="11">
        <f t="shared" si="4"/>
        <v>43681</v>
      </c>
      <c r="N115" s="4">
        <f t="shared" si="5"/>
        <v>2123725</v>
      </c>
      <c r="O115" s="8">
        <f>QUOTIENT(N115,$N$370)</f>
        <v>9</v>
      </c>
      <c r="P115" s="8">
        <f t="shared" si="3"/>
        <v>0</v>
      </c>
    </row>
    <row r="116" spans="1:16" ht="12.75">
      <c r="A116" s="2">
        <v>2</v>
      </c>
      <c r="B116" s="6">
        <v>168</v>
      </c>
      <c r="C116" s="3">
        <v>1</v>
      </c>
      <c r="D116" s="4"/>
      <c r="E116" s="1">
        <v>12.179665996862616</v>
      </c>
      <c r="F116" s="1">
        <v>27.757449904572802</v>
      </c>
      <c r="G116" s="1">
        <v>0.643</v>
      </c>
      <c r="H116" s="4">
        <v>13.9</v>
      </c>
      <c r="I116" s="2">
        <v>12.75</v>
      </c>
      <c r="J116" s="8">
        <v>15.3</v>
      </c>
      <c r="K116" s="5">
        <v>168</v>
      </c>
      <c r="L116" s="3">
        <v>152</v>
      </c>
      <c r="M116" s="11">
        <f t="shared" si="4"/>
        <v>23104</v>
      </c>
      <c r="N116" s="4">
        <f t="shared" si="5"/>
        <v>2146829</v>
      </c>
      <c r="O116" s="8">
        <f>QUOTIENT(N116,$N$370)</f>
        <v>9</v>
      </c>
      <c r="P116" s="8">
        <f t="shared" si="3"/>
        <v>0</v>
      </c>
    </row>
    <row r="117" spans="1:16" ht="12.75">
      <c r="A117" s="2">
        <v>2</v>
      </c>
      <c r="B117" s="6">
        <v>169</v>
      </c>
      <c r="C117" s="3">
        <v>4</v>
      </c>
      <c r="D117" s="4"/>
      <c r="E117" s="1">
        <v>11.0094746587239</v>
      </c>
      <c r="F117" s="1">
        <v>27.944255236790912</v>
      </c>
      <c r="G117" s="1">
        <v>0.554</v>
      </c>
      <c r="H117" s="4">
        <v>3.3</v>
      </c>
      <c r="I117" s="2">
        <v>4.8</v>
      </c>
      <c r="J117" s="8">
        <v>6.4</v>
      </c>
      <c r="K117" s="5">
        <v>169</v>
      </c>
      <c r="L117" s="3">
        <v>45</v>
      </c>
      <c r="M117" s="11">
        <f t="shared" si="4"/>
        <v>2025</v>
      </c>
      <c r="N117" s="4">
        <f t="shared" si="5"/>
        <v>2148854</v>
      </c>
      <c r="O117" s="8">
        <f>QUOTIENT(N117,$N$370)</f>
        <v>9</v>
      </c>
      <c r="P117" s="8">
        <f t="shared" si="3"/>
        <v>0</v>
      </c>
    </row>
    <row r="118" spans="1:16" ht="12.75">
      <c r="A118" s="2">
        <v>2</v>
      </c>
      <c r="B118" s="6">
        <v>478</v>
      </c>
      <c r="C118" s="3">
        <v>1</v>
      </c>
      <c r="D118" s="4" t="s">
        <v>13</v>
      </c>
      <c r="E118" s="1">
        <v>14.023202383117543</v>
      </c>
      <c r="F118" s="1">
        <v>30.17133341306159</v>
      </c>
      <c r="G118" s="1">
        <v>0.813</v>
      </c>
      <c r="H118" s="4">
        <v>5.2</v>
      </c>
      <c r="I118" s="2"/>
      <c r="J118" s="8">
        <v>0</v>
      </c>
      <c r="K118" s="5">
        <v>478</v>
      </c>
      <c r="L118" s="3"/>
      <c r="M118" s="11">
        <f t="shared" si="4"/>
        <v>0</v>
      </c>
      <c r="N118" s="4">
        <f t="shared" si="5"/>
        <v>2148854</v>
      </c>
      <c r="O118" s="8">
        <f>QUOTIENT(N118,$N$370)</f>
        <v>9</v>
      </c>
      <c r="P118" s="8">
        <f t="shared" si="3"/>
        <v>0</v>
      </c>
    </row>
    <row r="119" spans="1:16" ht="12.75">
      <c r="A119" s="2">
        <v>2</v>
      </c>
      <c r="B119" s="6">
        <v>174</v>
      </c>
      <c r="C119" s="3">
        <v>2</v>
      </c>
      <c r="D119" s="4"/>
      <c r="E119" s="1">
        <v>10.142827656518367</v>
      </c>
      <c r="F119" s="1">
        <v>30.536371741419547</v>
      </c>
      <c r="G119" s="1">
        <v>0.63</v>
      </c>
      <c r="H119" s="4">
        <v>18.8</v>
      </c>
      <c r="I119" s="2">
        <v>13.75</v>
      </c>
      <c r="J119" s="8">
        <v>15.4</v>
      </c>
      <c r="K119" s="5">
        <v>174</v>
      </c>
      <c r="L119" s="3">
        <v>205</v>
      </c>
      <c r="M119" s="11">
        <f t="shared" si="4"/>
        <v>42025</v>
      </c>
      <c r="N119" s="4">
        <f t="shared" si="5"/>
        <v>2190879</v>
      </c>
      <c r="O119" s="8">
        <f>QUOTIENT(N119,$N$370)</f>
        <v>9</v>
      </c>
      <c r="P119" s="8">
        <f t="shared" si="3"/>
        <v>0</v>
      </c>
    </row>
    <row r="120" spans="1:16" ht="12.75">
      <c r="A120" s="2">
        <v>2</v>
      </c>
      <c r="B120" s="6">
        <v>205</v>
      </c>
      <c r="C120" s="3">
        <v>1</v>
      </c>
      <c r="D120" s="4"/>
      <c r="E120" s="1">
        <v>15.824633767976916</v>
      </c>
      <c r="F120" s="1">
        <v>30.72917296494334</v>
      </c>
      <c r="G120" s="1">
        <v>1.036</v>
      </c>
      <c r="H120" s="4">
        <v>23.8</v>
      </c>
      <c r="I120" s="2">
        <v>15.5</v>
      </c>
      <c r="J120" s="8">
        <v>17.7</v>
      </c>
      <c r="K120" s="5">
        <v>205</v>
      </c>
      <c r="L120" s="3">
        <v>250</v>
      </c>
      <c r="M120" s="11">
        <f t="shared" si="4"/>
        <v>62500</v>
      </c>
      <c r="N120" s="4">
        <f t="shared" si="5"/>
        <v>2253379</v>
      </c>
      <c r="O120" s="8">
        <f>QUOTIENT(N120,$N$370)</f>
        <v>9</v>
      </c>
      <c r="P120" s="8">
        <f t="shared" si="3"/>
        <v>0</v>
      </c>
    </row>
    <row r="121" spans="1:16" ht="12.75">
      <c r="A121" s="2">
        <v>2</v>
      </c>
      <c r="B121" s="6">
        <v>204</v>
      </c>
      <c r="C121" s="3">
        <v>2</v>
      </c>
      <c r="D121" s="4"/>
      <c r="E121" s="1">
        <v>12.902000669745881</v>
      </c>
      <c r="F121" s="1">
        <v>32.32718978998758</v>
      </c>
      <c r="G121" s="1">
        <v>0.62</v>
      </c>
      <c r="H121" s="4">
        <v>5.1</v>
      </c>
      <c r="I121" s="2">
        <v>3.75</v>
      </c>
      <c r="J121" s="8">
        <v>5.5</v>
      </c>
      <c r="K121" s="5">
        <v>204</v>
      </c>
      <c r="L121" s="3">
        <v>66</v>
      </c>
      <c r="M121" s="11">
        <f t="shared" si="4"/>
        <v>4356</v>
      </c>
      <c r="N121" s="4">
        <f t="shared" si="5"/>
        <v>2257735</v>
      </c>
      <c r="O121" s="8">
        <f>QUOTIENT(N121,$N$370)</f>
        <v>9</v>
      </c>
      <c r="P121" s="8">
        <f t="shared" si="3"/>
        <v>0</v>
      </c>
    </row>
    <row r="122" spans="1:16" ht="12.75">
      <c r="A122" s="2">
        <v>2</v>
      </c>
      <c r="B122" s="6">
        <v>202</v>
      </c>
      <c r="C122" s="3">
        <v>1</v>
      </c>
      <c r="D122" s="4"/>
      <c r="E122" s="1">
        <v>11.805843426683449</v>
      </c>
      <c r="F122" s="1">
        <v>33.46007120411783</v>
      </c>
      <c r="G122" s="1">
        <v>0.774</v>
      </c>
      <c r="H122" s="4">
        <v>15.9</v>
      </c>
      <c r="I122" s="2">
        <v>14.25</v>
      </c>
      <c r="J122" s="8">
        <v>16.1</v>
      </c>
      <c r="K122" s="5">
        <v>202</v>
      </c>
      <c r="L122" s="3">
        <v>182</v>
      </c>
      <c r="M122" s="11">
        <f t="shared" si="4"/>
        <v>33124</v>
      </c>
      <c r="N122" s="4">
        <f t="shared" si="5"/>
        <v>2290859</v>
      </c>
      <c r="O122" s="8">
        <f>QUOTIENT(N122,$N$370)</f>
        <v>10</v>
      </c>
      <c r="P122" s="8">
        <f t="shared" si="3"/>
        <v>1</v>
      </c>
    </row>
    <row r="123" spans="1:16" ht="12.75">
      <c r="A123" s="2">
        <v>2</v>
      </c>
      <c r="B123" s="6">
        <v>206</v>
      </c>
      <c r="C123" s="3">
        <v>1</v>
      </c>
      <c r="D123" s="4"/>
      <c r="E123" s="1">
        <v>16.407627058716624</v>
      </c>
      <c r="F123" s="1">
        <v>34.65377024657015</v>
      </c>
      <c r="G123" s="1">
        <v>1.063</v>
      </c>
      <c r="H123" s="4">
        <v>15.1</v>
      </c>
      <c r="I123" s="2">
        <v>14.25</v>
      </c>
      <c r="J123" s="8">
        <v>16.5</v>
      </c>
      <c r="K123" s="5">
        <v>206</v>
      </c>
      <c r="L123" s="3">
        <v>161</v>
      </c>
      <c r="M123" s="11">
        <f t="shared" si="4"/>
        <v>25921</v>
      </c>
      <c r="N123" s="4">
        <f t="shared" si="5"/>
        <v>2316780</v>
      </c>
      <c r="O123" s="8">
        <f>QUOTIENT(N123,$N$370)</f>
        <v>10</v>
      </c>
      <c r="P123" s="8">
        <f t="shared" si="3"/>
        <v>0</v>
      </c>
    </row>
    <row r="124" spans="1:16" ht="12.75">
      <c r="A124" s="2">
        <v>2</v>
      </c>
      <c r="B124" s="6">
        <v>203</v>
      </c>
      <c r="C124" s="3">
        <v>1</v>
      </c>
      <c r="D124" s="4"/>
      <c r="E124" s="1">
        <v>13.807114850979035</v>
      </c>
      <c r="F124" s="1">
        <v>35.15411538485749</v>
      </c>
      <c r="G124" s="1">
        <v>0.883</v>
      </c>
      <c r="H124" s="4">
        <v>19.5</v>
      </c>
      <c r="I124" s="2">
        <v>16.2</v>
      </c>
      <c r="J124" s="8">
        <v>19</v>
      </c>
      <c r="K124" s="5">
        <v>203</v>
      </c>
      <c r="L124" s="3">
        <v>211</v>
      </c>
      <c r="M124" s="11">
        <f t="shared" si="4"/>
        <v>44521</v>
      </c>
      <c r="N124" s="4">
        <f t="shared" si="5"/>
        <v>2361301</v>
      </c>
      <c r="O124" s="8">
        <f>QUOTIENT(N124,$N$370)</f>
        <v>10</v>
      </c>
      <c r="P124" s="8">
        <f t="shared" si="3"/>
        <v>0</v>
      </c>
    </row>
    <row r="125" spans="1:16" ht="12.75">
      <c r="A125" s="2">
        <v>2</v>
      </c>
      <c r="B125" s="6">
        <v>309</v>
      </c>
      <c r="C125" s="3">
        <v>1</v>
      </c>
      <c r="D125" s="4"/>
      <c r="E125" s="1">
        <v>18.055119644138387</v>
      </c>
      <c r="F125" s="1">
        <v>37.11045361668121</v>
      </c>
      <c r="G125" s="1">
        <v>1.434</v>
      </c>
      <c r="H125" s="4">
        <v>20.8</v>
      </c>
      <c r="I125" s="2">
        <v>14.4</v>
      </c>
      <c r="J125" s="8">
        <v>17.8</v>
      </c>
      <c r="K125" s="5">
        <v>309</v>
      </c>
      <c r="L125" s="3">
        <v>221</v>
      </c>
      <c r="M125" s="11">
        <f t="shared" si="4"/>
        <v>48841</v>
      </c>
      <c r="N125" s="4">
        <f t="shared" si="5"/>
        <v>2410142</v>
      </c>
      <c r="O125" s="8">
        <f>QUOTIENT(N125,$N$370)</f>
        <v>10</v>
      </c>
      <c r="P125" s="8">
        <f t="shared" si="3"/>
        <v>0</v>
      </c>
    </row>
    <row r="126" spans="1:16" ht="12.75">
      <c r="A126" s="2">
        <v>2</v>
      </c>
      <c r="B126" s="6">
        <v>199</v>
      </c>
      <c r="C126" s="3">
        <v>1</v>
      </c>
      <c r="D126" s="4"/>
      <c r="E126" s="1">
        <v>10.524312895069265</v>
      </c>
      <c r="F126" s="1">
        <v>37.896765074167995</v>
      </c>
      <c r="G126" s="1">
        <v>0.896</v>
      </c>
      <c r="H126" s="4">
        <v>23</v>
      </c>
      <c r="I126" s="2">
        <v>16.3</v>
      </c>
      <c r="J126" s="8">
        <v>18.4</v>
      </c>
      <c r="K126" s="5">
        <v>199</v>
      </c>
      <c r="L126" s="3">
        <v>248</v>
      </c>
      <c r="M126" s="11">
        <f t="shared" si="4"/>
        <v>61504</v>
      </c>
      <c r="N126" s="4">
        <f t="shared" si="5"/>
        <v>2471646</v>
      </c>
      <c r="O126" s="8">
        <f>QUOTIENT(N126,$N$370)</f>
        <v>10</v>
      </c>
      <c r="P126" s="8">
        <f t="shared" si="3"/>
        <v>0</v>
      </c>
    </row>
    <row r="127" spans="1:16" ht="12.75">
      <c r="A127" s="2">
        <v>2</v>
      </c>
      <c r="B127" s="6">
        <v>308</v>
      </c>
      <c r="C127" s="3">
        <v>1</v>
      </c>
      <c r="D127" s="4"/>
      <c r="E127" s="1">
        <v>17.99656411077076</v>
      </c>
      <c r="F127" s="1">
        <v>39.61339513607635</v>
      </c>
      <c r="G127" s="1">
        <v>1.79</v>
      </c>
      <c r="H127" s="4">
        <v>20.2</v>
      </c>
      <c r="I127" s="2">
        <v>16.75</v>
      </c>
      <c r="J127" s="8">
        <v>19.7</v>
      </c>
      <c r="K127" s="5">
        <v>308</v>
      </c>
      <c r="L127" s="3">
        <v>212</v>
      </c>
      <c r="M127" s="11">
        <f t="shared" si="4"/>
        <v>44944</v>
      </c>
      <c r="N127" s="4">
        <f t="shared" si="5"/>
        <v>2516590</v>
      </c>
      <c r="O127" s="8">
        <f>QUOTIENT(N127,$N$370)</f>
        <v>11</v>
      </c>
      <c r="P127" s="8">
        <f t="shared" si="3"/>
        <v>1</v>
      </c>
    </row>
    <row r="128" spans="1:16" ht="12.75">
      <c r="A128" s="2">
        <v>2</v>
      </c>
      <c r="B128" s="6">
        <v>312</v>
      </c>
      <c r="C128" s="3">
        <v>2</v>
      </c>
      <c r="D128" s="4"/>
      <c r="E128" s="1">
        <v>15.696494280242677</v>
      </c>
      <c r="F128" s="1">
        <v>40.66004731072394</v>
      </c>
      <c r="G128" s="1">
        <v>1.278</v>
      </c>
      <c r="H128" s="4">
        <v>4.2</v>
      </c>
      <c r="I128" s="2">
        <v>4</v>
      </c>
      <c r="J128" s="8">
        <v>4.5</v>
      </c>
      <c r="K128" s="5">
        <v>312</v>
      </c>
      <c r="L128" s="3">
        <v>55</v>
      </c>
      <c r="M128" s="11">
        <f t="shared" si="4"/>
        <v>3025</v>
      </c>
      <c r="N128" s="4">
        <f t="shared" si="5"/>
        <v>2519615</v>
      </c>
      <c r="O128" s="8">
        <f>QUOTIENT(N128,$N$370)</f>
        <v>11</v>
      </c>
      <c r="P128" s="8">
        <f t="shared" si="3"/>
        <v>0</v>
      </c>
    </row>
    <row r="129" spans="1:16" ht="12.75">
      <c r="A129" s="2">
        <v>2</v>
      </c>
      <c r="B129" s="6">
        <v>310</v>
      </c>
      <c r="C129" s="3">
        <v>2</v>
      </c>
      <c r="D129" s="4"/>
      <c r="E129" s="1">
        <v>17.87781928305673</v>
      </c>
      <c r="F129" s="1">
        <v>41.322274788331356</v>
      </c>
      <c r="G129" s="1">
        <v>1.351</v>
      </c>
      <c r="H129" s="4">
        <v>5.1</v>
      </c>
      <c r="I129" s="2">
        <v>4.25</v>
      </c>
      <c r="J129" s="8">
        <v>6</v>
      </c>
      <c r="K129" s="5">
        <v>310</v>
      </c>
      <c r="L129" s="3">
        <v>70</v>
      </c>
      <c r="M129" s="11">
        <f t="shared" si="4"/>
        <v>4900</v>
      </c>
      <c r="N129" s="4">
        <f t="shared" si="5"/>
        <v>2524515</v>
      </c>
      <c r="O129" s="8">
        <f>QUOTIENT(N129,$N$370)</f>
        <v>11</v>
      </c>
      <c r="P129" s="8">
        <f t="shared" si="3"/>
        <v>0</v>
      </c>
    </row>
    <row r="130" spans="1:16" ht="12.75">
      <c r="A130" s="2">
        <v>2</v>
      </c>
      <c r="B130" s="6">
        <v>311</v>
      </c>
      <c r="C130" s="3">
        <v>1</v>
      </c>
      <c r="D130" s="4"/>
      <c r="E130" s="1">
        <v>16.224597566672813</v>
      </c>
      <c r="F130" s="1">
        <v>41.53858696199853</v>
      </c>
      <c r="G130" s="1">
        <v>1.501</v>
      </c>
      <c r="H130" s="4">
        <v>15.8</v>
      </c>
      <c r="I130" s="2">
        <v>15.6</v>
      </c>
      <c r="J130" s="8">
        <v>18.2</v>
      </c>
      <c r="K130" s="5">
        <v>311</v>
      </c>
      <c r="L130" s="3">
        <v>176</v>
      </c>
      <c r="M130" s="11">
        <f t="shared" si="4"/>
        <v>30976</v>
      </c>
      <c r="N130" s="4">
        <f t="shared" si="5"/>
        <v>2555491</v>
      </c>
      <c r="O130" s="8">
        <f>QUOTIENT(N130,$N$370)</f>
        <v>11</v>
      </c>
      <c r="P130" s="8">
        <f t="shared" si="3"/>
        <v>0</v>
      </c>
    </row>
    <row r="131" spans="1:16" ht="12.75">
      <c r="A131" s="2">
        <v>2</v>
      </c>
      <c r="B131" s="6">
        <v>324</v>
      </c>
      <c r="C131" s="3">
        <v>1</v>
      </c>
      <c r="D131" s="4"/>
      <c r="E131" s="1">
        <v>13.823026037222643</v>
      </c>
      <c r="F131" s="1">
        <v>42.09713524901979</v>
      </c>
      <c r="G131" s="1">
        <v>1.432</v>
      </c>
      <c r="H131" s="4">
        <v>22.3</v>
      </c>
      <c r="I131" s="2">
        <v>17.4</v>
      </c>
      <c r="J131" s="8">
        <v>19.7</v>
      </c>
      <c r="K131" s="5">
        <v>324</v>
      </c>
      <c r="L131" s="3">
        <v>240</v>
      </c>
      <c r="M131" s="11">
        <f t="shared" si="4"/>
        <v>57600</v>
      </c>
      <c r="N131" s="4">
        <f t="shared" si="5"/>
        <v>2613091</v>
      </c>
      <c r="O131" s="8">
        <f>QUOTIENT(N131,$N$370)</f>
        <v>11</v>
      </c>
      <c r="P131" s="8">
        <f aca="true" t="shared" si="6" ref="P131:P194">IF(O131&gt;O130,1,0)</f>
        <v>0</v>
      </c>
    </row>
    <row r="132" spans="1:16" ht="12.75">
      <c r="A132" s="2">
        <v>2</v>
      </c>
      <c r="B132" s="6">
        <v>325</v>
      </c>
      <c r="C132" s="3">
        <v>1</v>
      </c>
      <c r="D132" s="4"/>
      <c r="E132" s="1">
        <v>10.357833272937857</v>
      </c>
      <c r="F132" s="1">
        <v>43.26359789580637</v>
      </c>
      <c r="G132" s="1">
        <v>1.184</v>
      </c>
      <c r="H132" s="4">
        <v>23.5</v>
      </c>
      <c r="I132" s="2">
        <v>16</v>
      </c>
      <c r="J132" s="8">
        <v>19.8</v>
      </c>
      <c r="K132" s="5">
        <v>325</v>
      </c>
      <c r="L132" s="3">
        <v>245</v>
      </c>
      <c r="M132" s="11">
        <f t="shared" si="4"/>
        <v>60025</v>
      </c>
      <c r="N132" s="4">
        <f t="shared" si="5"/>
        <v>2673116</v>
      </c>
      <c r="O132" s="8">
        <f>QUOTIENT(N132,$N$370)</f>
        <v>11</v>
      </c>
      <c r="P132" s="8">
        <f t="shared" si="6"/>
        <v>0</v>
      </c>
    </row>
    <row r="133" spans="1:16" ht="12.75">
      <c r="A133" s="2">
        <v>2</v>
      </c>
      <c r="B133" s="6">
        <v>313</v>
      </c>
      <c r="C133" s="3">
        <v>1</v>
      </c>
      <c r="D133" s="4"/>
      <c r="E133" s="1">
        <v>19.146704129952923</v>
      </c>
      <c r="F133" s="1">
        <v>43.39457139965832</v>
      </c>
      <c r="G133" s="1">
        <v>1.659</v>
      </c>
      <c r="H133" s="4">
        <v>13.6</v>
      </c>
      <c r="I133" s="2">
        <v>16.5</v>
      </c>
      <c r="J133" s="8">
        <v>18.8</v>
      </c>
      <c r="K133" s="5">
        <v>313</v>
      </c>
      <c r="L133" s="3">
        <v>153</v>
      </c>
      <c r="M133" s="11">
        <f t="shared" si="4"/>
        <v>23409</v>
      </c>
      <c r="N133" s="4">
        <f t="shared" si="5"/>
        <v>2696525</v>
      </c>
      <c r="O133" s="8">
        <f>QUOTIENT(N133,$N$370)</f>
        <v>11</v>
      </c>
      <c r="P133" s="8">
        <f t="shared" si="6"/>
        <v>0</v>
      </c>
    </row>
    <row r="134" spans="1:16" ht="12.75">
      <c r="A134" s="2">
        <v>2</v>
      </c>
      <c r="B134" s="6">
        <v>323</v>
      </c>
      <c r="C134" s="3">
        <v>1</v>
      </c>
      <c r="D134" s="4"/>
      <c r="E134" s="1">
        <v>11.384872416942613</v>
      </c>
      <c r="F134" s="1">
        <v>45.184647503880555</v>
      </c>
      <c r="G134" s="1">
        <v>1.115</v>
      </c>
      <c r="H134" s="4">
        <v>18.7</v>
      </c>
      <c r="I134" s="2">
        <v>14.5</v>
      </c>
      <c r="J134" s="8">
        <v>18.3</v>
      </c>
      <c r="K134" s="5">
        <v>323</v>
      </c>
      <c r="L134" s="3">
        <v>116</v>
      </c>
      <c r="M134" s="11">
        <f aca="true" t="shared" si="7" ref="M134:M197">L134^2</f>
        <v>13456</v>
      </c>
      <c r="N134" s="4">
        <f t="shared" si="5"/>
        <v>2709981</v>
      </c>
      <c r="O134" s="8">
        <f>QUOTIENT(N134,$N$370)</f>
        <v>11</v>
      </c>
      <c r="P134" s="8">
        <f t="shared" si="6"/>
        <v>0</v>
      </c>
    </row>
    <row r="135" spans="1:16" ht="12.75">
      <c r="A135" s="2">
        <v>2</v>
      </c>
      <c r="B135" s="6">
        <v>320</v>
      </c>
      <c r="C135" s="3">
        <v>1</v>
      </c>
      <c r="D135" s="4"/>
      <c r="E135" s="1">
        <v>16.526668599861985</v>
      </c>
      <c r="F135" s="1">
        <v>45.386897382287934</v>
      </c>
      <c r="G135" s="1">
        <v>1.405</v>
      </c>
      <c r="H135" s="4">
        <v>17.1</v>
      </c>
      <c r="I135" s="2">
        <v>14.5</v>
      </c>
      <c r="J135" s="8">
        <v>16.6</v>
      </c>
      <c r="K135" s="5">
        <v>320</v>
      </c>
      <c r="L135" s="3">
        <v>192</v>
      </c>
      <c r="M135" s="11">
        <f t="shared" si="7"/>
        <v>36864</v>
      </c>
      <c r="N135" s="4">
        <f aca="true" t="shared" si="8" ref="N135:N198">N134+M135</f>
        <v>2746845</v>
      </c>
      <c r="O135" s="8">
        <f>QUOTIENT(N135,$N$370)</f>
        <v>12</v>
      </c>
      <c r="P135" s="8">
        <f t="shared" si="6"/>
        <v>1</v>
      </c>
    </row>
    <row r="136" spans="1:16" ht="12.75">
      <c r="A136" s="2">
        <v>2</v>
      </c>
      <c r="B136" s="6">
        <v>319</v>
      </c>
      <c r="C136" s="3">
        <v>1</v>
      </c>
      <c r="D136" s="4"/>
      <c r="E136" s="1">
        <v>19.742585243631193</v>
      </c>
      <c r="F136" s="1">
        <v>45.470180876019796</v>
      </c>
      <c r="G136" s="1">
        <v>1.64</v>
      </c>
      <c r="H136" s="4">
        <v>18.5</v>
      </c>
      <c r="I136" s="2">
        <v>16.2</v>
      </c>
      <c r="J136" s="8">
        <v>18.1</v>
      </c>
      <c r="K136" s="5">
        <v>319</v>
      </c>
      <c r="L136" s="3">
        <v>209</v>
      </c>
      <c r="M136" s="11">
        <f t="shared" si="7"/>
        <v>43681</v>
      </c>
      <c r="N136" s="4">
        <f t="shared" si="8"/>
        <v>2790526</v>
      </c>
      <c r="O136" s="8">
        <f>QUOTIENT(N136,$N$370)</f>
        <v>12</v>
      </c>
      <c r="P136" s="8">
        <f t="shared" si="6"/>
        <v>0</v>
      </c>
    </row>
    <row r="137" spans="1:16" ht="12.75">
      <c r="A137" s="2">
        <v>2</v>
      </c>
      <c r="B137" s="6">
        <v>321</v>
      </c>
      <c r="C137" s="3">
        <v>2</v>
      </c>
      <c r="D137" s="4"/>
      <c r="E137" s="1">
        <v>15.342164262727268</v>
      </c>
      <c r="F137" s="1">
        <v>46.859688771218856</v>
      </c>
      <c r="G137" s="1">
        <v>1.189</v>
      </c>
      <c r="H137" s="4">
        <v>4.8</v>
      </c>
      <c r="I137" s="2">
        <v>3.9</v>
      </c>
      <c r="J137" s="8">
        <v>5.8</v>
      </c>
      <c r="K137" s="5">
        <v>321</v>
      </c>
      <c r="L137" s="3">
        <v>70</v>
      </c>
      <c r="M137" s="11">
        <f t="shared" si="7"/>
        <v>4900</v>
      </c>
      <c r="N137" s="4">
        <f t="shared" si="8"/>
        <v>2795426</v>
      </c>
      <c r="O137" s="8">
        <f>QUOTIENT(N137,$N$370)</f>
        <v>12</v>
      </c>
      <c r="P137" s="8">
        <f t="shared" si="6"/>
        <v>0</v>
      </c>
    </row>
    <row r="138" spans="1:16" ht="12.75">
      <c r="A138" s="2">
        <v>2</v>
      </c>
      <c r="B138" s="6">
        <v>322</v>
      </c>
      <c r="C138" s="3">
        <v>6</v>
      </c>
      <c r="D138" s="4"/>
      <c r="E138" s="1">
        <v>13.816308438737298</v>
      </c>
      <c r="F138" s="1">
        <v>47.69713130918542</v>
      </c>
      <c r="G138" s="1">
        <v>1.238</v>
      </c>
      <c r="H138" s="4">
        <v>12.8</v>
      </c>
      <c r="I138" s="2">
        <v>12.75</v>
      </c>
      <c r="J138" s="8">
        <v>15.1</v>
      </c>
      <c r="K138" s="5">
        <v>322</v>
      </c>
      <c r="L138" s="3">
        <v>142</v>
      </c>
      <c r="M138" s="11">
        <f t="shared" si="7"/>
        <v>20164</v>
      </c>
      <c r="N138" s="4">
        <f t="shared" si="8"/>
        <v>2815590</v>
      </c>
      <c r="O138" s="8">
        <f>QUOTIENT(N138,$N$370)</f>
        <v>12</v>
      </c>
      <c r="P138" s="8">
        <f t="shared" si="6"/>
        <v>0</v>
      </c>
    </row>
    <row r="139" spans="1:16" ht="12.75">
      <c r="A139" s="2">
        <v>2</v>
      </c>
      <c r="B139" s="6">
        <v>333</v>
      </c>
      <c r="C139" s="3">
        <v>4</v>
      </c>
      <c r="D139" s="4"/>
      <c r="E139" s="1">
        <v>10.126258731702277</v>
      </c>
      <c r="F139" s="1">
        <v>48.723364303982784</v>
      </c>
      <c r="G139" s="1">
        <v>1.061</v>
      </c>
      <c r="H139" s="4">
        <v>18.2</v>
      </c>
      <c r="I139" s="2">
        <v>14.4</v>
      </c>
      <c r="J139" s="8">
        <v>18.2</v>
      </c>
      <c r="K139" s="5">
        <v>333</v>
      </c>
      <c r="L139" s="3">
        <v>182</v>
      </c>
      <c r="M139" s="11">
        <f t="shared" si="7"/>
        <v>33124</v>
      </c>
      <c r="N139" s="4">
        <f t="shared" si="8"/>
        <v>2848714</v>
      </c>
      <c r="O139" s="8">
        <f>QUOTIENT(N139,$N$370)</f>
        <v>12</v>
      </c>
      <c r="P139" s="8">
        <f t="shared" si="6"/>
        <v>0</v>
      </c>
    </row>
    <row r="140" spans="1:16" ht="12.75">
      <c r="A140" s="2">
        <v>3</v>
      </c>
      <c r="B140" s="6">
        <v>94</v>
      </c>
      <c r="C140" s="3">
        <v>1</v>
      </c>
      <c r="D140" s="4"/>
      <c r="E140" s="1">
        <v>21.693897823659242</v>
      </c>
      <c r="F140" s="1">
        <v>0.11114952376289211</v>
      </c>
      <c r="G140" s="1">
        <v>0.669</v>
      </c>
      <c r="H140" s="4">
        <v>18.3</v>
      </c>
      <c r="I140" s="2">
        <v>13</v>
      </c>
      <c r="J140" s="8">
        <v>16.1</v>
      </c>
      <c r="K140" s="5">
        <v>94</v>
      </c>
      <c r="L140" s="3">
        <v>194</v>
      </c>
      <c r="M140" s="11">
        <f t="shared" si="7"/>
        <v>37636</v>
      </c>
      <c r="N140" s="4">
        <f t="shared" si="8"/>
        <v>2886350</v>
      </c>
      <c r="O140" s="8">
        <f>QUOTIENT(N140,$N$370)</f>
        <v>12</v>
      </c>
      <c r="P140" s="8">
        <f t="shared" si="6"/>
        <v>0</v>
      </c>
    </row>
    <row r="141" spans="1:16" ht="12.75">
      <c r="A141" s="2">
        <v>3</v>
      </c>
      <c r="B141" s="6">
        <v>95</v>
      </c>
      <c r="C141" s="3">
        <v>1</v>
      </c>
      <c r="D141" s="4"/>
      <c r="E141" s="1">
        <v>24.539242900379364</v>
      </c>
      <c r="F141" s="1">
        <v>0.7540549556769244</v>
      </c>
      <c r="G141" s="1">
        <v>0.733</v>
      </c>
      <c r="H141" s="4">
        <v>12.6</v>
      </c>
      <c r="I141" s="2">
        <v>11.5</v>
      </c>
      <c r="J141" s="8">
        <v>13.8</v>
      </c>
      <c r="K141" s="5">
        <v>95</v>
      </c>
      <c r="L141" s="3">
        <v>146</v>
      </c>
      <c r="M141" s="11">
        <f t="shared" si="7"/>
        <v>21316</v>
      </c>
      <c r="N141" s="4">
        <f t="shared" si="8"/>
        <v>2907666</v>
      </c>
      <c r="O141" s="8">
        <f>QUOTIENT(N141,$N$370)</f>
        <v>12</v>
      </c>
      <c r="P141" s="8">
        <f t="shared" si="6"/>
        <v>0</v>
      </c>
    </row>
    <row r="142" spans="1:16" ht="12.75">
      <c r="A142" s="2">
        <v>3</v>
      </c>
      <c r="B142" s="6">
        <v>93</v>
      </c>
      <c r="C142" s="3">
        <v>1</v>
      </c>
      <c r="D142" s="4"/>
      <c r="E142" s="1">
        <v>22.193417553437477</v>
      </c>
      <c r="F142" s="1">
        <v>2.5406607996293533</v>
      </c>
      <c r="G142" s="1">
        <v>0.813</v>
      </c>
      <c r="H142" s="4">
        <v>16.1</v>
      </c>
      <c r="I142" s="2"/>
      <c r="J142" s="8">
        <v>16.3</v>
      </c>
      <c r="K142" s="5">
        <v>93</v>
      </c>
      <c r="L142" s="3">
        <v>163</v>
      </c>
      <c r="M142" s="11">
        <f t="shared" si="7"/>
        <v>26569</v>
      </c>
      <c r="N142" s="4">
        <f t="shared" si="8"/>
        <v>2934235</v>
      </c>
      <c r="O142" s="8">
        <f>QUOTIENT(N142,$N$370)</f>
        <v>12</v>
      </c>
      <c r="P142" s="8">
        <f t="shared" si="6"/>
        <v>0</v>
      </c>
    </row>
    <row r="143" spans="1:16" ht="12.75">
      <c r="A143" s="2">
        <v>3</v>
      </c>
      <c r="B143" s="6">
        <v>91</v>
      </c>
      <c r="C143" s="3">
        <v>1</v>
      </c>
      <c r="D143" s="4"/>
      <c r="E143" s="1">
        <v>27.410248411259282</v>
      </c>
      <c r="F143" s="1">
        <v>2.7089872707449305</v>
      </c>
      <c r="G143" s="1">
        <v>0.708</v>
      </c>
      <c r="H143" s="4">
        <v>19.9</v>
      </c>
      <c r="I143" s="2">
        <v>15.5</v>
      </c>
      <c r="J143" s="8">
        <v>18.1</v>
      </c>
      <c r="K143" s="5">
        <v>91</v>
      </c>
      <c r="L143" s="3">
        <v>226</v>
      </c>
      <c r="M143" s="11">
        <f t="shared" si="7"/>
        <v>51076</v>
      </c>
      <c r="N143" s="4">
        <f t="shared" si="8"/>
        <v>2985311</v>
      </c>
      <c r="O143" s="8">
        <f>QUOTIENT(N143,$N$370)</f>
        <v>13</v>
      </c>
      <c r="P143" s="8">
        <f t="shared" si="6"/>
        <v>1</v>
      </c>
    </row>
    <row r="144" spans="1:16" ht="12.75">
      <c r="A144" s="2">
        <v>3</v>
      </c>
      <c r="B144" s="6">
        <v>92</v>
      </c>
      <c r="C144" s="3">
        <v>1</v>
      </c>
      <c r="D144" s="4"/>
      <c r="E144" s="1">
        <v>23.89537524597999</v>
      </c>
      <c r="F144" s="1">
        <v>3.56239903068238</v>
      </c>
      <c r="G144" s="1">
        <v>0.687</v>
      </c>
      <c r="H144" s="4">
        <v>18.1</v>
      </c>
      <c r="I144" s="2">
        <v>12.75</v>
      </c>
      <c r="J144" s="8">
        <v>16.3</v>
      </c>
      <c r="K144" s="5">
        <v>92</v>
      </c>
      <c r="L144" s="3">
        <v>199</v>
      </c>
      <c r="M144" s="11">
        <f t="shared" si="7"/>
        <v>39601</v>
      </c>
      <c r="N144" s="4">
        <f t="shared" si="8"/>
        <v>3024912</v>
      </c>
      <c r="O144" s="8">
        <f>QUOTIENT(N144,$N$370)</f>
        <v>13</v>
      </c>
      <c r="P144" s="8">
        <f t="shared" si="6"/>
        <v>0</v>
      </c>
    </row>
    <row r="145" spans="1:16" ht="12.75">
      <c r="A145" s="2">
        <v>3</v>
      </c>
      <c r="B145" s="6">
        <v>84</v>
      </c>
      <c r="C145" s="3">
        <v>2</v>
      </c>
      <c r="D145" s="4"/>
      <c r="E145" s="1">
        <v>21.27120086199806</v>
      </c>
      <c r="F145" s="1">
        <v>5.6907208584267295</v>
      </c>
      <c r="G145" s="1">
        <v>0.924</v>
      </c>
      <c r="H145" s="4">
        <v>6.3</v>
      </c>
      <c r="I145" s="2">
        <v>5.25</v>
      </c>
      <c r="J145" s="8">
        <v>6</v>
      </c>
      <c r="K145" s="5">
        <v>84</v>
      </c>
      <c r="L145" s="3">
        <v>80</v>
      </c>
      <c r="M145" s="11">
        <f t="shared" si="7"/>
        <v>6400</v>
      </c>
      <c r="N145" s="4">
        <f t="shared" si="8"/>
        <v>3031312</v>
      </c>
      <c r="O145" s="8">
        <f>QUOTIENT(N145,$N$370)</f>
        <v>13</v>
      </c>
      <c r="P145" s="8">
        <f t="shared" si="6"/>
        <v>0</v>
      </c>
    </row>
    <row r="146" spans="1:16" ht="12.75">
      <c r="A146" s="2">
        <v>3</v>
      </c>
      <c r="B146" s="6">
        <v>87</v>
      </c>
      <c r="C146" s="3">
        <v>2</v>
      </c>
      <c r="D146" s="4"/>
      <c r="E146" s="1">
        <v>23.58141042459472</v>
      </c>
      <c r="F146" s="1">
        <v>6.466079986113351</v>
      </c>
      <c r="G146" s="1">
        <v>0.792</v>
      </c>
      <c r="H146" s="4">
        <v>3.3</v>
      </c>
      <c r="I146" s="2">
        <v>3.1</v>
      </c>
      <c r="J146" s="8">
        <v>3.3</v>
      </c>
      <c r="K146" s="5">
        <v>87</v>
      </c>
      <c r="L146" s="3">
        <v>45</v>
      </c>
      <c r="M146" s="11">
        <f t="shared" si="7"/>
        <v>2025</v>
      </c>
      <c r="N146" s="4">
        <f t="shared" si="8"/>
        <v>3033337</v>
      </c>
      <c r="O146" s="8">
        <f>QUOTIENT(N146,$N$370)</f>
        <v>13</v>
      </c>
      <c r="P146" s="8">
        <f t="shared" si="6"/>
        <v>0</v>
      </c>
    </row>
    <row r="147" spans="1:16" ht="12.75">
      <c r="A147" s="2">
        <v>3</v>
      </c>
      <c r="B147" s="6">
        <v>85</v>
      </c>
      <c r="C147" s="3">
        <v>2</v>
      </c>
      <c r="D147" s="4"/>
      <c r="E147" s="1">
        <v>21.523352279276704</v>
      </c>
      <c r="F147" s="1">
        <v>6.52197873824765</v>
      </c>
      <c r="G147" s="1">
        <v>1.072</v>
      </c>
      <c r="H147" s="4">
        <v>4.5</v>
      </c>
      <c r="I147" s="2">
        <v>9.6</v>
      </c>
      <c r="J147" s="8">
        <v>5.8</v>
      </c>
      <c r="K147" s="5">
        <v>85</v>
      </c>
      <c r="L147" s="3">
        <v>53</v>
      </c>
      <c r="M147" s="11">
        <f t="shared" si="7"/>
        <v>2809</v>
      </c>
      <c r="N147" s="4">
        <f t="shared" si="8"/>
        <v>3036146</v>
      </c>
      <c r="O147" s="8">
        <f>QUOTIENT(N147,$N$370)</f>
        <v>13</v>
      </c>
      <c r="P147" s="8">
        <f t="shared" si="6"/>
        <v>0</v>
      </c>
    </row>
    <row r="148" spans="1:16" ht="12.75">
      <c r="A148" s="2">
        <v>3</v>
      </c>
      <c r="B148" s="6">
        <v>83</v>
      </c>
      <c r="C148" s="3">
        <v>2</v>
      </c>
      <c r="D148" s="4"/>
      <c r="E148" s="1">
        <v>20.69216791144301</v>
      </c>
      <c r="F148" s="1">
        <v>6.702130193054167</v>
      </c>
      <c r="G148" s="1">
        <v>1.179</v>
      </c>
      <c r="H148" s="4">
        <v>7.2</v>
      </c>
      <c r="I148" s="2">
        <v>6.2</v>
      </c>
      <c r="J148" s="8">
        <v>6.5</v>
      </c>
      <c r="K148" s="5">
        <v>83</v>
      </c>
      <c r="L148" s="3">
        <v>86</v>
      </c>
      <c r="M148" s="11">
        <f t="shared" si="7"/>
        <v>7396</v>
      </c>
      <c r="N148" s="4">
        <f t="shared" si="8"/>
        <v>3043542</v>
      </c>
      <c r="O148" s="8">
        <f>QUOTIENT(N148,$N$370)</f>
        <v>13</v>
      </c>
      <c r="P148" s="8">
        <f t="shared" si="6"/>
        <v>0</v>
      </c>
    </row>
    <row r="149" spans="1:16" ht="12.75">
      <c r="A149" s="2">
        <v>3</v>
      </c>
      <c r="B149" s="6">
        <v>90</v>
      </c>
      <c r="C149" s="3">
        <v>1</v>
      </c>
      <c r="D149" s="4"/>
      <c r="E149" s="1">
        <v>28.208110901959298</v>
      </c>
      <c r="F149" s="1">
        <v>6.761804000617374</v>
      </c>
      <c r="G149" s="1">
        <v>0.585</v>
      </c>
      <c r="H149" s="4">
        <v>16.1</v>
      </c>
      <c r="I149" s="2">
        <v>13</v>
      </c>
      <c r="J149" s="8">
        <v>15.4</v>
      </c>
      <c r="K149" s="5">
        <v>90</v>
      </c>
      <c r="L149" s="3">
        <v>189</v>
      </c>
      <c r="M149" s="11">
        <f t="shared" si="7"/>
        <v>35721</v>
      </c>
      <c r="N149" s="4">
        <f t="shared" si="8"/>
        <v>3079263</v>
      </c>
      <c r="O149" s="8">
        <f>QUOTIENT(N149,$N$370)</f>
        <v>13</v>
      </c>
      <c r="P149" s="8">
        <f t="shared" si="6"/>
        <v>0</v>
      </c>
    </row>
    <row r="150" spans="1:16" ht="12.75">
      <c r="A150" s="2">
        <v>3</v>
      </c>
      <c r="B150" s="6">
        <v>86</v>
      </c>
      <c r="C150" s="3">
        <v>2</v>
      </c>
      <c r="D150" s="4"/>
      <c r="E150" s="1">
        <v>22.370124595494993</v>
      </c>
      <c r="F150" s="1">
        <v>7.72484391959023</v>
      </c>
      <c r="G150" s="1">
        <v>0.896</v>
      </c>
      <c r="H150" s="4">
        <v>4.4</v>
      </c>
      <c r="I150" s="2">
        <v>3.25</v>
      </c>
      <c r="J150" s="8">
        <v>4.3</v>
      </c>
      <c r="K150" s="5">
        <v>86</v>
      </c>
      <c r="L150" s="3">
        <v>52</v>
      </c>
      <c r="M150" s="11">
        <f t="shared" si="7"/>
        <v>2704</v>
      </c>
      <c r="N150" s="4">
        <f t="shared" si="8"/>
        <v>3081967</v>
      </c>
      <c r="O150" s="8">
        <f>QUOTIENT(N150,$N$370)</f>
        <v>13</v>
      </c>
      <c r="P150" s="8">
        <f t="shared" si="6"/>
        <v>0</v>
      </c>
    </row>
    <row r="151" spans="1:16" ht="12.75">
      <c r="A151" s="2">
        <v>3</v>
      </c>
      <c r="B151" s="6">
        <v>89</v>
      </c>
      <c r="C151" s="3">
        <v>2</v>
      </c>
      <c r="D151" s="4"/>
      <c r="E151" s="1">
        <v>26.412770243261892</v>
      </c>
      <c r="F151" s="1">
        <v>8.073971642051951</v>
      </c>
      <c r="G151" s="1">
        <v>0.542</v>
      </c>
      <c r="H151" s="4">
        <v>3</v>
      </c>
      <c r="I151" s="2">
        <v>2.6</v>
      </c>
      <c r="J151" s="8">
        <v>4.7</v>
      </c>
      <c r="K151" s="5">
        <v>89</v>
      </c>
      <c r="L151" s="3">
        <v>46</v>
      </c>
      <c r="M151" s="11">
        <f t="shared" si="7"/>
        <v>2116</v>
      </c>
      <c r="N151" s="4">
        <f t="shared" si="8"/>
        <v>3084083</v>
      </c>
      <c r="O151" s="8">
        <f>QUOTIENT(N151,$N$370)</f>
        <v>13</v>
      </c>
      <c r="P151" s="8">
        <f t="shared" si="6"/>
        <v>0</v>
      </c>
    </row>
    <row r="152" spans="1:16" ht="12.75">
      <c r="A152" s="2">
        <v>3</v>
      </c>
      <c r="B152" s="6">
        <v>98</v>
      </c>
      <c r="C152" s="3">
        <v>2</v>
      </c>
      <c r="D152" s="4"/>
      <c r="E152" s="1">
        <v>29.387353145703244</v>
      </c>
      <c r="F152" s="1">
        <v>8.484008904387466</v>
      </c>
      <c r="G152" s="1">
        <v>0.502</v>
      </c>
      <c r="H152" s="4">
        <v>3.2</v>
      </c>
      <c r="I152" s="2">
        <v>2.75</v>
      </c>
      <c r="J152" s="8">
        <v>4.2</v>
      </c>
      <c r="K152" s="5">
        <v>98</v>
      </c>
      <c r="L152" s="3">
        <v>52</v>
      </c>
      <c r="M152" s="11">
        <f t="shared" si="7"/>
        <v>2704</v>
      </c>
      <c r="N152" s="4">
        <f t="shared" si="8"/>
        <v>3086787</v>
      </c>
      <c r="O152" s="8">
        <f>QUOTIENT(N152,$N$370)</f>
        <v>13</v>
      </c>
      <c r="P152" s="8">
        <f t="shared" si="6"/>
        <v>0</v>
      </c>
    </row>
    <row r="153" spans="1:16" ht="12.75">
      <c r="A153" s="2">
        <v>3</v>
      </c>
      <c r="B153" s="6">
        <v>88</v>
      </c>
      <c r="C153" s="3">
        <v>1</v>
      </c>
      <c r="D153" s="4"/>
      <c r="E153" s="1">
        <v>24.372254680641383</v>
      </c>
      <c r="F153" s="1">
        <v>8.577888538676294</v>
      </c>
      <c r="G153" s="1">
        <v>0.816</v>
      </c>
      <c r="H153" s="4">
        <v>12.9</v>
      </c>
      <c r="I153" s="2">
        <v>12.5</v>
      </c>
      <c r="J153" s="8">
        <v>14</v>
      </c>
      <c r="K153" s="5">
        <v>88</v>
      </c>
      <c r="L153" s="3">
        <v>134</v>
      </c>
      <c r="M153" s="11">
        <f t="shared" si="7"/>
        <v>17956</v>
      </c>
      <c r="N153" s="4">
        <f t="shared" si="8"/>
        <v>3104743</v>
      </c>
      <c r="O153" s="8">
        <f>QUOTIENT(N153,$N$370)</f>
        <v>13</v>
      </c>
      <c r="P153" s="8">
        <f t="shared" si="6"/>
        <v>0</v>
      </c>
    </row>
    <row r="154" spans="1:16" ht="12.75">
      <c r="A154" s="2">
        <v>3</v>
      </c>
      <c r="B154" s="6">
        <v>80</v>
      </c>
      <c r="C154" s="3">
        <v>1</v>
      </c>
      <c r="D154" s="4"/>
      <c r="E154" s="1">
        <v>21.896532081787786</v>
      </c>
      <c r="F154" s="1">
        <v>9.284361194570053</v>
      </c>
      <c r="G154" s="1">
        <v>1.083</v>
      </c>
      <c r="H154" s="4">
        <v>21.9</v>
      </c>
      <c r="I154" s="2">
        <v>15.5</v>
      </c>
      <c r="J154" s="8">
        <v>17.8</v>
      </c>
      <c r="K154" s="5">
        <v>80</v>
      </c>
      <c r="L154" s="3">
        <v>238</v>
      </c>
      <c r="M154" s="11">
        <f t="shared" si="7"/>
        <v>56644</v>
      </c>
      <c r="N154" s="4">
        <f t="shared" si="8"/>
        <v>3161387</v>
      </c>
      <c r="O154" s="8">
        <f>QUOTIENT(N154,$N$370)</f>
        <v>13</v>
      </c>
      <c r="P154" s="8">
        <f t="shared" si="6"/>
        <v>0</v>
      </c>
    </row>
    <row r="155" spans="1:16" ht="12.75">
      <c r="A155" s="2">
        <v>3</v>
      </c>
      <c r="B155" s="6">
        <v>132</v>
      </c>
      <c r="C155" s="3">
        <v>1</v>
      </c>
      <c r="D155" s="4"/>
      <c r="E155" s="1">
        <v>28.531496832800652</v>
      </c>
      <c r="F155" s="1">
        <v>11.281136533163954</v>
      </c>
      <c r="G155" s="1">
        <v>0.756</v>
      </c>
      <c r="H155" s="4">
        <v>17.2</v>
      </c>
      <c r="I155" s="2">
        <v>16.5</v>
      </c>
      <c r="J155" s="8">
        <v>17.9</v>
      </c>
      <c r="K155" s="5">
        <v>132</v>
      </c>
      <c r="L155" s="3">
        <v>195</v>
      </c>
      <c r="M155" s="11">
        <f t="shared" si="7"/>
        <v>38025</v>
      </c>
      <c r="N155" s="4">
        <f t="shared" si="8"/>
        <v>3199412</v>
      </c>
      <c r="O155" s="8">
        <f>QUOTIENT(N155,$N$370)</f>
        <v>14</v>
      </c>
      <c r="P155" s="8">
        <f t="shared" si="6"/>
        <v>1</v>
      </c>
    </row>
    <row r="156" spans="1:16" ht="12.75">
      <c r="A156" s="2">
        <v>3</v>
      </c>
      <c r="B156" s="6">
        <v>78</v>
      </c>
      <c r="C156" s="3">
        <v>1</v>
      </c>
      <c r="D156" s="4"/>
      <c r="E156" s="1">
        <v>22.970853437898676</v>
      </c>
      <c r="F156" s="1">
        <v>11.90845944421774</v>
      </c>
      <c r="G156" s="1">
        <v>0.873</v>
      </c>
      <c r="H156" s="4">
        <v>17.8</v>
      </c>
      <c r="I156" s="2">
        <v>13.75</v>
      </c>
      <c r="J156" s="8">
        <v>16.8</v>
      </c>
      <c r="K156" s="5">
        <v>78</v>
      </c>
      <c r="L156" s="3">
        <v>209</v>
      </c>
      <c r="M156" s="11">
        <f t="shared" si="7"/>
        <v>43681</v>
      </c>
      <c r="N156" s="4">
        <f t="shared" si="8"/>
        <v>3243093</v>
      </c>
      <c r="O156" s="8">
        <f>QUOTIENT(N156,$N$370)</f>
        <v>14</v>
      </c>
      <c r="P156" s="8">
        <f t="shared" si="6"/>
        <v>0</v>
      </c>
    </row>
    <row r="157" spans="1:16" ht="12.75">
      <c r="A157" s="2">
        <v>3</v>
      </c>
      <c r="B157" s="6">
        <v>405</v>
      </c>
      <c r="C157" s="3">
        <v>1</v>
      </c>
      <c r="D157" s="4" t="s">
        <v>13</v>
      </c>
      <c r="E157" s="1">
        <v>24.527253299462558</v>
      </c>
      <c r="F157" s="1">
        <v>12.497048834985124</v>
      </c>
      <c r="G157" s="1">
        <v>0.618</v>
      </c>
      <c r="H157" s="4">
        <v>5.4</v>
      </c>
      <c r="I157" s="2"/>
      <c r="J157" s="8">
        <v>0</v>
      </c>
      <c r="K157" s="5">
        <v>405</v>
      </c>
      <c r="L157" s="3"/>
      <c r="M157" s="11">
        <f t="shared" si="7"/>
        <v>0</v>
      </c>
      <c r="N157" s="4">
        <f t="shared" si="8"/>
        <v>3243093</v>
      </c>
      <c r="O157" s="8">
        <f>QUOTIENT(N157,$N$370)</f>
        <v>14</v>
      </c>
      <c r="P157" s="8">
        <f t="shared" si="6"/>
        <v>0</v>
      </c>
    </row>
    <row r="158" spans="1:16" ht="12.75">
      <c r="A158" s="2">
        <v>3</v>
      </c>
      <c r="B158" s="6">
        <v>77</v>
      </c>
      <c r="C158" s="3">
        <v>2</v>
      </c>
      <c r="D158" s="4"/>
      <c r="E158" s="1">
        <v>21.793141393498974</v>
      </c>
      <c r="F158" s="1">
        <v>12.605257363614664</v>
      </c>
      <c r="G158" s="1">
        <v>0.905</v>
      </c>
      <c r="H158" s="4">
        <v>3.1</v>
      </c>
      <c r="I158" s="2">
        <v>2.3</v>
      </c>
      <c r="J158" s="8">
        <v>4</v>
      </c>
      <c r="K158" s="5">
        <v>77</v>
      </c>
      <c r="L158" s="3">
        <v>45</v>
      </c>
      <c r="M158" s="11">
        <f t="shared" si="7"/>
        <v>2025</v>
      </c>
      <c r="N158" s="4">
        <f t="shared" si="8"/>
        <v>3245118</v>
      </c>
      <c r="O158" s="8">
        <f>QUOTIENT(N158,$N$370)</f>
        <v>14</v>
      </c>
      <c r="P158" s="8">
        <f t="shared" si="6"/>
        <v>0</v>
      </c>
    </row>
    <row r="159" spans="1:16" ht="12.75">
      <c r="A159" s="2">
        <v>3</v>
      </c>
      <c r="B159" s="6">
        <v>136</v>
      </c>
      <c r="C159" s="3">
        <v>1</v>
      </c>
      <c r="D159" s="4"/>
      <c r="E159" s="1">
        <v>25.747305175217008</v>
      </c>
      <c r="F159" s="1">
        <v>13.42629499207594</v>
      </c>
      <c r="G159" s="1">
        <v>0.761</v>
      </c>
      <c r="H159" s="4">
        <v>16.7</v>
      </c>
      <c r="I159" s="2">
        <v>14</v>
      </c>
      <c r="J159" s="8">
        <v>17</v>
      </c>
      <c r="K159" s="5">
        <v>136</v>
      </c>
      <c r="L159" s="3">
        <v>110</v>
      </c>
      <c r="M159" s="11">
        <f t="shared" si="7"/>
        <v>12100</v>
      </c>
      <c r="N159" s="4">
        <f t="shared" si="8"/>
        <v>3257218</v>
      </c>
      <c r="O159" s="8">
        <f>QUOTIENT(N159,$N$370)</f>
        <v>14</v>
      </c>
      <c r="P159" s="8">
        <f t="shared" si="6"/>
        <v>0</v>
      </c>
    </row>
    <row r="160" spans="1:16" ht="12.75">
      <c r="A160" s="2">
        <v>3</v>
      </c>
      <c r="B160" s="6">
        <v>135</v>
      </c>
      <c r="C160" s="3">
        <v>2</v>
      </c>
      <c r="D160" s="4"/>
      <c r="E160" s="1">
        <v>26.282986343898195</v>
      </c>
      <c r="F160" s="1">
        <v>13.738842085360071</v>
      </c>
      <c r="G160" s="1">
        <v>0.706</v>
      </c>
      <c r="H160" s="4">
        <v>3.3</v>
      </c>
      <c r="I160" s="2">
        <v>3.1</v>
      </c>
      <c r="J160" s="8">
        <v>4.8</v>
      </c>
      <c r="K160" s="5">
        <v>135</v>
      </c>
      <c r="L160" s="3">
        <v>60</v>
      </c>
      <c r="M160" s="11">
        <f t="shared" si="7"/>
        <v>3600</v>
      </c>
      <c r="N160" s="4">
        <f t="shared" si="8"/>
        <v>3260818</v>
      </c>
      <c r="O160" s="8">
        <f>QUOTIENT(N160,$N$370)</f>
        <v>14</v>
      </c>
      <c r="P160" s="8">
        <f t="shared" si="6"/>
        <v>0</v>
      </c>
    </row>
    <row r="161" spans="1:16" ht="12.75">
      <c r="A161" s="2">
        <v>3</v>
      </c>
      <c r="B161" s="6">
        <v>76</v>
      </c>
      <c r="C161" s="3">
        <v>1</v>
      </c>
      <c r="D161" s="4"/>
      <c r="E161" s="1">
        <v>21.398129207688264</v>
      </c>
      <c r="F161" s="1">
        <v>14.575855083358864</v>
      </c>
      <c r="G161" s="1">
        <v>0.89</v>
      </c>
      <c r="H161" s="4">
        <v>15.1</v>
      </c>
      <c r="I161" s="2">
        <v>12.5</v>
      </c>
      <c r="J161" s="8">
        <v>14.7</v>
      </c>
      <c r="K161" s="5">
        <v>76</v>
      </c>
      <c r="L161" s="3">
        <v>168</v>
      </c>
      <c r="M161" s="11">
        <f t="shared" si="7"/>
        <v>28224</v>
      </c>
      <c r="N161" s="4">
        <f t="shared" si="8"/>
        <v>3289042</v>
      </c>
      <c r="O161" s="8">
        <f>QUOTIENT(N161,$N$370)</f>
        <v>14</v>
      </c>
      <c r="P161" s="8">
        <f t="shared" si="6"/>
        <v>0</v>
      </c>
    </row>
    <row r="162" spans="1:16" ht="12.75">
      <c r="A162" s="2">
        <v>3</v>
      </c>
      <c r="B162" s="6">
        <v>75</v>
      </c>
      <c r="C162" s="3">
        <v>2</v>
      </c>
      <c r="D162" s="4"/>
      <c r="E162" s="1">
        <v>22.188650967485906</v>
      </c>
      <c r="F162" s="1">
        <v>15.044662450287369</v>
      </c>
      <c r="G162" s="1">
        <v>0.873</v>
      </c>
      <c r="H162" s="4">
        <v>3.1</v>
      </c>
      <c r="I162" s="2">
        <v>2.4</v>
      </c>
      <c r="J162" s="8">
        <v>3.2</v>
      </c>
      <c r="K162" s="5">
        <v>75</v>
      </c>
      <c r="L162" s="3">
        <v>46</v>
      </c>
      <c r="M162" s="11">
        <f t="shared" si="7"/>
        <v>2116</v>
      </c>
      <c r="N162" s="4">
        <f t="shared" si="8"/>
        <v>3291158</v>
      </c>
      <c r="O162" s="8">
        <f>QUOTIENT(N162,$N$370)</f>
        <v>14</v>
      </c>
      <c r="P162" s="8">
        <f t="shared" si="6"/>
        <v>0</v>
      </c>
    </row>
    <row r="163" spans="1:16" ht="12.75">
      <c r="A163" s="2">
        <v>3</v>
      </c>
      <c r="B163" s="6">
        <v>133</v>
      </c>
      <c r="C163" s="3">
        <v>1</v>
      </c>
      <c r="D163" s="4"/>
      <c r="E163" s="1">
        <v>28.96714612321955</v>
      </c>
      <c r="F163" s="1">
        <v>15.54258355216554</v>
      </c>
      <c r="G163" s="1">
        <v>0.756</v>
      </c>
      <c r="H163" s="4">
        <v>20.6</v>
      </c>
      <c r="I163" s="2">
        <v>15.2</v>
      </c>
      <c r="J163" s="8">
        <v>16.7</v>
      </c>
      <c r="K163" s="5">
        <v>133</v>
      </c>
      <c r="L163" s="3">
        <v>220</v>
      </c>
      <c r="M163" s="11">
        <f t="shared" si="7"/>
        <v>48400</v>
      </c>
      <c r="N163" s="4">
        <f t="shared" si="8"/>
        <v>3339558</v>
      </c>
      <c r="O163" s="8">
        <f>QUOTIENT(N163,$N$370)</f>
        <v>14</v>
      </c>
      <c r="P163" s="8">
        <f t="shared" si="6"/>
        <v>0</v>
      </c>
    </row>
    <row r="164" spans="1:16" ht="12.75">
      <c r="A164" s="2">
        <v>3</v>
      </c>
      <c r="B164" s="6">
        <v>134</v>
      </c>
      <c r="C164" s="3">
        <v>1</v>
      </c>
      <c r="D164" s="4" t="s">
        <v>13</v>
      </c>
      <c r="E164" s="1">
        <v>26.77131208944356</v>
      </c>
      <c r="F164" s="1">
        <v>16.3583420311966</v>
      </c>
      <c r="G164" s="1">
        <v>0.708</v>
      </c>
      <c r="H164" s="4">
        <v>6</v>
      </c>
      <c r="I164" s="2">
        <v>1.5</v>
      </c>
      <c r="J164" s="8">
        <v>0</v>
      </c>
      <c r="K164" s="5">
        <v>134</v>
      </c>
      <c r="L164" s="3"/>
      <c r="M164" s="11">
        <f t="shared" si="7"/>
        <v>0</v>
      </c>
      <c r="N164" s="4">
        <f t="shared" si="8"/>
        <v>3339558</v>
      </c>
      <c r="O164" s="8">
        <f>QUOTIENT(N164,$N$370)</f>
        <v>14</v>
      </c>
      <c r="P164" s="8">
        <f t="shared" si="6"/>
        <v>0</v>
      </c>
    </row>
    <row r="165" spans="1:16" ht="12.75">
      <c r="A165" s="2">
        <v>3</v>
      </c>
      <c r="B165" s="6">
        <v>72</v>
      </c>
      <c r="C165" s="3">
        <v>1</v>
      </c>
      <c r="D165" s="4" t="s">
        <v>13</v>
      </c>
      <c r="E165" s="1">
        <v>20.124685596584154</v>
      </c>
      <c r="F165" s="1">
        <v>16.96855614478257</v>
      </c>
      <c r="G165" s="1">
        <v>0.766</v>
      </c>
      <c r="H165" s="4">
        <v>7.1</v>
      </c>
      <c r="I165" s="2">
        <v>4</v>
      </c>
      <c r="J165" s="8">
        <v>4.6</v>
      </c>
      <c r="K165" s="5">
        <v>72</v>
      </c>
      <c r="L165" s="3"/>
      <c r="M165" s="11">
        <f t="shared" si="7"/>
        <v>0</v>
      </c>
      <c r="N165" s="4">
        <f t="shared" si="8"/>
        <v>3339558</v>
      </c>
      <c r="O165" s="8">
        <f>QUOTIENT(N165,$N$370)</f>
        <v>14</v>
      </c>
      <c r="P165" s="8">
        <f t="shared" si="6"/>
        <v>0</v>
      </c>
    </row>
    <row r="166" spans="1:16" ht="12.75">
      <c r="A166" s="2">
        <v>3</v>
      </c>
      <c r="B166" s="6">
        <v>74</v>
      </c>
      <c r="C166" s="3">
        <v>1</v>
      </c>
      <c r="D166" s="4"/>
      <c r="E166" s="1">
        <v>22.841710146076196</v>
      </c>
      <c r="F166" s="1">
        <v>17.925330725056085</v>
      </c>
      <c r="G166" s="1">
        <v>0.708</v>
      </c>
      <c r="H166" s="4">
        <v>21.9</v>
      </c>
      <c r="I166" s="2">
        <v>13</v>
      </c>
      <c r="J166" s="8">
        <v>17.2</v>
      </c>
      <c r="K166" s="5">
        <v>74</v>
      </c>
      <c r="L166" s="3">
        <v>236</v>
      </c>
      <c r="M166" s="11">
        <f t="shared" si="7"/>
        <v>55696</v>
      </c>
      <c r="N166" s="4">
        <f t="shared" si="8"/>
        <v>3395254</v>
      </c>
      <c r="O166" s="8">
        <f>QUOTIENT(N166,$N$370)</f>
        <v>14</v>
      </c>
      <c r="P166" s="8">
        <f t="shared" si="6"/>
        <v>0</v>
      </c>
    </row>
    <row r="167" spans="1:16" ht="12.75">
      <c r="A167" s="2">
        <v>3</v>
      </c>
      <c r="B167" s="6">
        <v>137</v>
      </c>
      <c r="C167" s="3">
        <v>3</v>
      </c>
      <c r="D167" s="4"/>
      <c r="E167" s="1">
        <v>26.406515759611256</v>
      </c>
      <c r="F167" s="1">
        <v>19.09697100163799</v>
      </c>
      <c r="G167" s="1">
        <v>0.628</v>
      </c>
      <c r="H167" s="4">
        <v>4.5</v>
      </c>
      <c r="I167" s="2">
        <v>5.6</v>
      </c>
      <c r="J167" s="8">
        <v>7.5</v>
      </c>
      <c r="K167" s="5">
        <v>137</v>
      </c>
      <c r="L167" s="3">
        <v>55</v>
      </c>
      <c r="M167" s="11">
        <f t="shared" si="7"/>
        <v>3025</v>
      </c>
      <c r="N167" s="4">
        <f t="shared" si="8"/>
        <v>3398279</v>
      </c>
      <c r="O167" s="8">
        <f>QUOTIENT(N167,$N$370)</f>
        <v>14</v>
      </c>
      <c r="P167" s="8">
        <f t="shared" si="6"/>
        <v>0</v>
      </c>
    </row>
    <row r="168" spans="1:16" ht="12.75">
      <c r="A168" s="2">
        <v>3</v>
      </c>
      <c r="B168" s="6">
        <v>73</v>
      </c>
      <c r="C168" s="3">
        <v>1</v>
      </c>
      <c r="D168" s="4"/>
      <c r="E168" s="1">
        <v>20.77637064910814</v>
      </c>
      <c r="F168" s="1">
        <v>19.23622269705978</v>
      </c>
      <c r="G168" s="1">
        <v>0.726</v>
      </c>
      <c r="H168" s="4">
        <v>18</v>
      </c>
      <c r="I168" s="2">
        <v>13</v>
      </c>
      <c r="J168" s="8">
        <v>16.3</v>
      </c>
      <c r="K168" s="5">
        <v>73</v>
      </c>
      <c r="L168" s="3">
        <v>200</v>
      </c>
      <c r="M168" s="11">
        <f t="shared" si="7"/>
        <v>40000</v>
      </c>
      <c r="N168" s="4">
        <f t="shared" si="8"/>
        <v>3438279</v>
      </c>
      <c r="O168" s="8">
        <f>QUOTIENT(N168,$N$370)</f>
        <v>15</v>
      </c>
      <c r="P168" s="8">
        <f t="shared" si="6"/>
        <v>1</v>
      </c>
    </row>
    <row r="169" spans="1:16" ht="12.75">
      <c r="A169" s="2">
        <v>3</v>
      </c>
      <c r="B169" s="6">
        <v>138</v>
      </c>
      <c r="C169" s="3">
        <v>3</v>
      </c>
      <c r="D169" s="4"/>
      <c r="E169" s="1">
        <v>28.803800830848612</v>
      </c>
      <c r="F169" s="1">
        <v>19.79841899487949</v>
      </c>
      <c r="G169" s="1">
        <v>0.657</v>
      </c>
      <c r="H169" s="4">
        <v>2.8</v>
      </c>
      <c r="I169" s="2">
        <v>5.75</v>
      </c>
      <c r="J169" s="8">
        <v>6.8</v>
      </c>
      <c r="K169" s="5">
        <v>138</v>
      </c>
      <c r="L169" s="3">
        <v>42</v>
      </c>
      <c r="M169" s="11">
        <f t="shared" si="7"/>
        <v>1764</v>
      </c>
      <c r="N169" s="4">
        <f t="shared" si="8"/>
        <v>3440043</v>
      </c>
      <c r="O169" s="8">
        <f>QUOTIENT(N169,$N$370)</f>
        <v>15</v>
      </c>
      <c r="P169" s="8">
        <f t="shared" si="6"/>
        <v>0</v>
      </c>
    </row>
    <row r="170" spans="1:16" ht="12.75">
      <c r="A170" s="2">
        <v>3</v>
      </c>
      <c r="B170" s="6">
        <v>139</v>
      </c>
      <c r="C170" s="3">
        <v>1</v>
      </c>
      <c r="D170" s="4" t="s">
        <v>13</v>
      </c>
      <c r="E170" s="1">
        <v>28.924256574875486</v>
      </c>
      <c r="F170" s="1">
        <v>20.33154225804752</v>
      </c>
      <c r="G170" s="1">
        <v>0.78</v>
      </c>
      <c r="H170" s="4">
        <v>4.7</v>
      </c>
      <c r="I170" s="2">
        <v>5.1</v>
      </c>
      <c r="J170" s="8">
        <v>5.1</v>
      </c>
      <c r="K170" s="5">
        <v>139</v>
      </c>
      <c r="L170" s="3"/>
      <c r="M170" s="11">
        <f t="shared" si="7"/>
        <v>0</v>
      </c>
      <c r="N170" s="4">
        <f t="shared" si="8"/>
        <v>3440043</v>
      </c>
      <c r="O170" s="8">
        <f>QUOTIENT(N170,$N$370)</f>
        <v>15</v>
      </c>
      <c r="P170" s="8">
        <f t="shared" si="6"/>
        <v>0</v>
      </c>
    </row>
    <row r="171" spans="1:16" ht="12.75">
      <c r="A171" s="2">
        <v>3</v>
      </c>
      <c r="B171" s="6">
        <v>160</v>
      </c>
      <c r="C171" s="3">
        <v>1</v>
      </c>
      <c r="D171" s="4"/>
      <c r="E171" s="1">
        <v>23.62094691296184</v>
      </c>
      <c r="F171" s="1">
        <v>20.632127736494812</v>
      </c>
      <c r="G171" s="1">
        <v>0.671</v>
      </c>
      <c r="H171" s="4">
        <v>17.8</v>
      </c>
      <c r="I171" s="2">
        <v>13.75</v>
      </c>
      <c r="J171" s="8">
        <v>16.2</v>
      </c>
      <c r="K171" s="5">
        <v>160</v>
      </c>
      <c r="L171" s="3">
        <v>191</v>
      </c>
      <c r="M171" s="11">
        <f t="shared" si="7"/>
        <v>36481</v>
      </c>
      <c r="N171" s="4">
        <f t="shared" si="8"/>
        <v>3476524</v>
      </c>
      <c r="O171" s="8">
        <f>QUOTIENT(N171,$N$370)</f>
        <v>15</v>
      </c>
      <c r="P171" s="8">
        <f t="shared" si="6"/>
        <v>0</v>
      </c>
    </row>
    <row r="172" spans="1:16" ht="12.75">
      <c r="A172" s="2">
        <v>3</v>
      </c>
      <c r="B172" s="6">
        <v>159</v>
      </c>
      <c r="C172" s="3">
        <v>1</v>
      </c>
      <c r="D172" s="4"/>
      <c r="E172" s="1">
        <v>25.35869688312398</v>
      </c>
      <c r="F172" s="1">
        <v>20.8779021070087</v>
      </c>
      <c r="G172" s="1">
        <v>0.63</v>
      </c>
      <c r="H172" s="4">
        <v>13.2</v>
      </c>
      <c r="I172" s="2">
        <v>12.2</v>
      </c>
      <c r="J172" s="8">
        <v>14.8</v>
      </c>
      <c r="K172" s="5">
        <v>159</v>
      </c>
      <c r="L172" s="3">
        <v>146</v>
      </c>
      <c r="M172" s="11">
        <f t="shared" si="7"/>
        <v>21316</v>
      </c>
      <c r="N172" s="4">
        <f t="shared" si="8"/>
        <v>3497840</v>
      </c>
      <c r="O172" s="8">
        <f>QUOTIENT(N172,$N$370)</f>
        <v>15</v>
      </c>
      <c r="P172" s="8">
        <f t="shared" si="6"/>
        <v>0</v>
      </c>
    </row>
    <row r="173" spans="1:16" ht="12.75">
      <c r="A173" s="2">
        <v>3</v>
      </c>
      <c r="B173" s="6">
        <v>155</v>
      </c>
      <c r="C173" s="3">
        <v>2</v>
      </c>
      <c r="D173" s="4"/>
      <c r="E173" s="1">
        <v>28.84412943224775</v>
      </c>
      <c r="F173" s="1">
        <v>21.435461023634158</v>
      </c>
      <c r="G173" s="1">
        <v>0.875</v>
      </c>
      <c r="H173" s="4">
        <v>10.3</v>
      </c>
      <c r="I173" s="2">
        <v>9.8</v>
      </c>
      <c r="J173" s="8">
        <v>11</v>
      </c>
      <c r="K173" s="5">
        <v>155</v>
      </c>
      <c r="L173" s="3">
        <v>117</v>
      </c>
      <c r="M173" s="11">
        <f t="shared" si="7"/>
        <v>13689</v>
      </c>
      <c r="N173" s="4">
        <f t="shared" si="8"/>
        <v>3511529</v>
      </c>
      <c r="O173" s="8">
        <f>QUOTIENT(N173,$N$370)</f>
        <v>15</v>
      </c>
      <c r="P173" s="8">
        <f t="shared" si="6"/>
        <v>0</v>
      </c>
    </row>
    <row r="174" spans="1:16" ht="12.75">
      <c r="A174" s="2">
        <v>3</v>
      </c>
      <c r="B174" s="6">
        <v>161</v>
      </c>
      <c r="C174" s="3">
        <v>1</v>
      </c>
      <c r="D174" s="4"/>
      <c r="E174" s="1">
        <v>22.704035057210827</v>
      </c>
      <c r="F174" s="1">
        <v>22.50419254541122</v>
      </c>
      <c r="G174" s="1">
        <v>0.964</v>
      </c>
      <c r="H174" s="4">
        <v>15.6</v>
      </c>
      <c r="I174" s="2">
        <v>13.2</v>
      </c>
      <c r="J174" s="8">
        <v>15.3</v>
      </c>
      <c r="K174" s="5">
        <v>161</v>
      </c>
      <c r="L174" s="3">
        <v>167</v>
      </c>
      <c r="M174" s="11">
        <f t="shared" si="7"/>
        <v>27889</v>
      </c>
      <c r="N174" s="4">
        <f t="shared" si="8"/>
        <v>3539418</v>
      </c>
      <c r="O174" s="8">
        <f>QUOTIENT(N174,$N$370)</f>
        <v>15</v>
      </c>
      <c r="P174" s="8">
        <f t="shared" si="6"/>
        <v>0</v>
      </c>
    </row>
    <row r="175" spans="1:16" ht="12.75">
      <c r="A175" s="2">
        <v>3</v>
      </c>
      <c r="B175" s="6">
        <v>164</v>
      </c>
      <c r="C175" s="3">
        <v>2</v>
      </c>
      <c r="D175" s="4"/>
      <c r="E175" s="1">
        <v>20.085757688814407</v>
      </c>
      <c r="F175" s="1">
        <v>22.774519425582465</v>
      </c>
      <c r="G175" s="1">
        <v>0.557</v>
      </c>
      <c r="H175" s="4">
        <v>9.4</v>
      </c>
      <c r="I175" s="2">
        <v>8</v>
      </c>
      <c r="J175" s="8">
        <v>10.3</v>
      </c>
      <c r="K175" s="5">
        <v>164</v>
      </c>
      <c r="L175" s="3">
        <v>117</v>
      </c>
      <c r="M175" s="11">
        <f t="shared" si="7"/>
        <v>13689</v>
      </c>
      <c r="N175" s="4">
        <f t="shared" si="8"/>
        <v>3553107</v>
      </c>
      <c r="O175" s="8">
        <f>QUOTIENT(N175,$N$370)</f>
        <v>15</v>
      </c>
      <c r="P175" s="8">
        <f t="shared" si="6"/>
        <v>0</v>
      </c>
    </row>
    <row r="176" spans="1:16" ht="12.75">
      <c r="A176" s="2">
        <v>3</v>
      </c>
      <c r="B176" s="6">
        <v>162</v>
      </c>
      <c r="C176" s="3">
        <v>2</v>
      </c>
      <c r="D176" s="4"/>
      <c r="E176" s="1">
        <v>23.07373775341088</v>
      </c>
      <c r="F176" s="1">
        <v>22.79557016367043</v>
      </c>
      <c r="G176" s="1">
        <v>0.715</v>
      </c>
      <c r="H176" s="4">
        <v>3.2</v>
      </c>
      <c r="I176" s="2">
        <v>2.3</v>
      </c>
      <c r="J176" s="8">
        <v>3.8</v>
      </c>
      <c r="K176" s="5">
        <v>162</v>
      </c>
      <c r="L176" s="3">
        <v>44</v>
      </c>
      <c r="M176" s="11">
        <f t="shared" si="7"/>
        <v>1936</v>
      </c>
      <c r="N176" s="4">
        <f t="shared" si="8"/>
        <v>3555043</v>
      </c>
      <c r="O176" s="8">
        <f>QUOTIENT(N176,$N$370)</f>
        <v>15</v>
      </c>
      <c r="P176" s="8">
        <f t="shared" si="6"/>
        <v>0</v>
      </c>
    </row>
    <row r="177" spans="1:16" ht="12.75">
      <c r="A177" s="2">
        <v>3</v>
      </c>
      <c r="B177" s="6">
        <v>156</v>
      </c>
      <c r="C177" s="3">
        <v>7</v>
      </c>
      <c r="D177" s="4"/>
      <c r="E177" s="1">
        <v>27.414737532792532</v>
      </c>
      <c r="F177" s="1">
        <v>22.798002324942782</v>
      </c>
      <c r="G177" s="1">
        <v>0.746</v>
      </c>
      <c r="H177" s="4">
        <v>6.4</v>
      </c>
      <c r="I177" s="2">
        <v>8.25</v>
      </c>
      <c r="J177" s="8">
        <v>10.9</v>
      </c>
      <c r="K177" s="5">
        <v>156</v>
      </c>
      <c r="L177" s="3">
        <v>50</v>
      </c>
      <c r="M177" s="11">
        <f t="shared" si="7"/>
        <v>2500</v>
      </c>
      <c r="N177" s="4">
        <f t="shared" si="8"/>
        <v>3557543</v>
      </c>
      <c r="O177" s="8">
        <f>QUOTIENT(N177,$N$370)</f>
        <v>15</v>
      </c>
      <c r="P177" s="8">
        <f t="shared" si="6"/>
        <v>0</v>
      </c>
    </row>
    <row r="178" spans="1:16" ht="12.75">
      <c r="A178" s="2">
        <v>3</v>
      </c>
      <c r="B178" s="6">
        <v>157</v>
      </c>
      <c r="C178" s="3">
        <v>2</v>
      </c>
      <c r="D178" s="4"/>
      <c r="E178" s="1">
        <v>26.768686239162445</v>
      </c>
      <c r="F178" s="1">
        <v>23.827343243200136</v>
      </c>
      <c r="G178" s="1">
        <v>0.689</v>
      </c>
      <c r="H178" s="4">
        <v>2.5</v>
      </c>
      <c r="I178" s="2">
        <v>2.2</v>
      </c>
      <c r="J178" s="8">
        <v>3.1</v>
      </c>
      <c r="K178" s="5">
        <v>157</v>
      </c>
      <c r="L178" s="3">
        <v>36</v>
      </c>
      <c r="M178" s="11">
        <f t="shared" si="7"/>
        <v>1296</v>
      </c>
      <c r="N178" s="4">
        <f t="shared" si="8"/>
        <v>3558839</v>
      </c>
      <c r="O178" s="8">
        <f>QUOTIENT(N178,$N$370)</f>
        <v>15</v>
      </c>
      <c r="P178" s="8">
        <f t="shared" si="6"/>
        <v>0</v>
      </c>
    </row>
    <row r="179" spans="1:16" ht="12.75">
      <c r="A179" s="2">
        <v>3</v>
      </c>
      <c r="B179" s="6">
        <v>158</v>
      </c>
      <c r="C179" s="3">
        <v>3</v>
      </c>
      <c r="D179" s="4"/>
      <c r="E179" s="1">
        <v>26.870295143065903</v>
      </c>
      <c r="F179" s="1">
        <v>24.210447185554603</v>
      </c>
      <c r="G179" s="1">
        <v>0.861</v>
      </c>
      <c r="H179" s="4">
        <v>3.5</v>
      </c>
      <c r="I179" s="2">
        <v>5.25</v>
      </c>
      <c r="J179" s="8">
        <v>6.3</v>
      </c>
      <c r="K179" s="5">
        <v>158</v>
      </c>
      <c r="L179" s="3">
        <v>40</v>
      </c>
      <c r="M179" s="11">
        <f t="shared" si="7"/>
        <v>1600</v>
      </c>
      <c r="N179" s="4">
        <f t="shared" si="8"/>
        <v>3560439</v>
      </c>
      <c r="O179" s="8">
        <f>QUOTIENT(N179,$N$370)</f>
        <v>15</v>
      </c>
      <c r="P179" s="8">
        <f t="shared" si="6"/>
        <v>0</v>
      </c>
    </row>
    <row r="180" spans="1:16" ht="12.75">
      <c r="A180" s="2">
        <v>3</v>
      </c>
      <c r="B180" s="6">
        <v>163</v>
      </c>
      <c r="C180" s="3">
        <v>2</v>
      </c>
      <c r="D180" s="4"/>
      <c r="E180" s="1">
        <v>22.565475481541547</v>
      </c>
      <c r="F180" s="1">
        <v>25.011052382735667</v>
      </c>
      <c r="G180" s="1">
        <v>0.598</v>
      </c>
      <c r="H180" s="4">
        <v>12.7</v>
      </c>
      <c r="I180" s="2">
        <v>12.3</v>
      </c>
      <c r="J180" s="8">
        <v>14.3</v>
      </c>
      <c r="K180" s="5">
        <v>163</v>
      </c>
      <c r="L180" s="3">
        <v>143</v>
      </c>
      <c r="M180" s="11">
        <f t="shared" si="7"/>
        <v>20449</v>
      </c>
      <c r="N180" s="4">
        <f t="shared" si="8"/>
        <v>3580888</v>
      </c>
      <c r="O180" s="8">
        <f>QUOTIENT(N180,$N$370)</f>
        <v>15</v>
      </c>
      <c r="P180" s="8">
        <f t="shared" si="6"/>
        <v>0</v>
      </c>
    </row>
    <row r="181" spans="1:16" ht="12.75">
      <c r="A181" s="2">
        <v>3</v>
      </c>
      <c r="B181" s="6">
        <v>216</v>
      </c>
      <c r="C181" s="3">
        <v>1</v>
      </c>
      <c r="D181" s="4"/>
      <c r="E181" s="1">
        <v>28.349374450819468</v>
      </c>
      <c r="F181" s="1">
        <v>25.112957795672425</v>
      </c>
      <c r="G181" s="1">
        <v>0.83</v>
      </c>
      <c r="H181" s="4">
        <v>14.8</v>
      </c>
      <c r="I181" s="2">
        <v>12.5</v>
      </c>
      <c r="J181" s="8">
        <v>14.5</v>
      </c>
      <c r="K181" s="5">
        <v>216</v>
      </c>
      <c r="L181" s="3">
        <v>165</v>
      </c>
      <c r="M181" s="11">
        <f t="shared" si="7"/>
        <v>27225</v>
      </c>
      <c r="N181" s="4">
        <f t="shared" si="8"/>
        <v>3608113</v>
      </c>
      <c r="O181" s="8">
        <f>QUOTIENT(N181,$N$370)</f>
        <v>15</v>
      </c>
      <c r="P181" s="8">
        <f t="shared" si="6"/>
        <v>0</v>
      </c>
    </row>
    <row r="182" spans="1:16" ht="12.75">
      <c r="A182" s="2">
        <v>3</v>
      </c>
      <c r="B182" s="6">
        <v>214</v>
      </c>
      <c r="C182" s="3">
        <v>2</v>
      </c>
      <c r="D182" s="4"/>
      <c r="E182" s="1">
        <v>26.24796510397496</v>
      </c>
      <c r="F182" s="1">
        <v>25.512812465514518</v>
      </c>
      <c r="G182" s="1">
        <v>0.951</v>
      </c>
      <c r="H182" s="4">
        <v>5</v>
      </c>
      <c r="I182" s="2">
        <v>5.5</v>
      </c>
      <c r="J182" s="8">
        <v>5.7</v>
      </c>
      <c r="K182" s="5">
        <v>214</v>
      </c>
      <c r="L182" s="3">
        <v>61</v>
      </c>
      <c r="M182" s="11">
        <f t="shared" si="7"/>
        <v>3721</v>
      </c>
      <c r="N182" s="4">
        <f t="shared" si="8"/>
        <v>3611834</v>
      </c>
      <c r="O182" s="8">
        <f>QUOTIENT(N182,$N$370)</f>
        <v>15</v>
      </c>
      <c r="P182" s="8">
        <f t="shared" si="6"/>
        <v>0</v>
      </c>
    </row>
    <row r="183" spans="1:16" ht="12.75">
      <c r="A183" s="2">
        <v>3</v>
      </c>
      <c r="B183" s="6">
        <v>215</v>
      </c>
      <c r="C183" s="3">
        <v>2</v>
      </c>
      <c r="D183" s="4"/>
      <c r="E183" s="1">
        <v>27.065822758641282</v>
      </c>
      <c r="F183" s="1">
        <v>25.65264757091976</v>
      </c>
      <c r="G183" s="1">
        <v>0.815</v>
      </c>
      <c r="H183" s="4">
        <v>4.5</v>
      </c>
      <c r="I183" s="2">
        <v>4.8</v>
      </c>
      <c r="J183" s="8">
        <v>6.7</v>
      </c>
      <c r="K183" s="5">
        <v>215</v>
      </c>
      <c r="L183" s="3">
        <v>54</v>
      </c>
      <c r="M183" s="11">
        <f t="shared" si="7"/>
        <v>2916</v>
      </c>
      <c r="N183" s="4">
        <f t="shared" si="8"/>
        <v>3614750</v>
      </c>
      <c r="O183" s="8">
        <f>QUOTIENT(N183,$N$370)</f>
        <v>15</v>
      </c>
      <c r="P183" s="8">
        <f t="shared" si="6"/>
        <v>0</v>
      </c>
    </row>
    <row r="184" spans="1:16" ht="12.75">
      <c r="A184" s="2">
        <v>3</v>
      </c>
      <c r="B184" s="6">
        <v>211</v>
      </c>
      <c r="C184" s="3">
        <v>2</v>
      </c>
      <c r="D184" s="4"/>
      <c r="E184" s="1">
        <v>22.613293578859622</v>
      </c>
      <c r="F184" s="1">
        <v>27.14810231887868</v>
      </c>
      <c r="G184" s="1">
        <v>0.658</v>
      </c>
      <c r="H184" s="4">
        <v>12.2</v>
      </c>
      <c r="I184" s="2">
        <v>11</v>
      </c>
      <c r="J184" s="8">
        <v>13.3</v>
      </c>
      <c r="K184" s="5">
        <v>211</v>
      </c>
      <c r="L184" s="3">
        <v>141</v>
      </c>
      <c r="M184" s="11">
        <f t="shared" si="7"/>
        <v>19881</v>
      </c>
      <c r="N184" s="4">
        <f t="shared" si="8"/>
        <v>3634631</v>
      </c>
      <c r="O184" s="8">
        <f>QUOTIENT(N184,$N$370)</f>
        <v>15</v>
      </c>
      <c r="P184" s="8">
        <f t="shared" si="6"/>
        <v>0</v>
      </c>
    </row>
    <row r="185" spans="1:16" ht="12.75">
      <c r="A185" s="2">
        <v>3</v>
      </c>
      <c r="B185" s="6">
        <v>210</v>
      </c>
      <c r="C185" s="3">
        <v>3</v>
      </c>
      <c r="D185" s="4"/>
      <c r="E185" s="1">
        <v>21.985299451837633</v>
      </c>
      <c r="F185" s="1">
        <v>28.121461644321187</v>
      </c>
      <c r="G185" s="1">
        <v>0.699</v>
      </c>
      <c r="H185" s="4">
        <v>2.8</v>
      </c>
      <c r="I185" s="2">
        <v>5.75</v>
      </c>
      <c r="J185" s="8">
        <v>7.2</v>
      </c>
      <c r="K185" s="5">
        <v>210</v>
      </c>
      <c r="L185" s="3">
        <v>37</v>
      </c>
      <c r="M185" s="11">
        <f t="shared" si="7"/>
        <v>1369</v>
      </c>
      <c r="N185" s="4">
        <f t="shared" si="8"/>
        <v>3636000</v>
      </c>
      <c r="O185" s="8">
        <f>QUOTIENT(N185,$N$370)</f>
        <v>15</v>
      </c>
      <c r="P185" s="8">
        <f t="shared" si="6"/>
        <v>0</v>
      </c>
    </row>
    <row r="186" spans="1:16" ht="12.75">
      <c r="A186" s="2">
        <v>3</v>
      </c>
      <c r="B186" s="6">
        <v>213</v>
      </c>
      <c r="C186" s="3">
        <v>2</v>
      </c>
      <c r="D186" s="4"/>
      <c r="E186" s="1">
        <v>26.442202175774568</v>
      </c>
      <c r="F186" s="1">
        <v>28.21901219205702</v>
      </c>
      <c r="G186" s="1">
        <v>0.757</v>
      </c>
      <c r="H186" s="4">
        <v>13.1</v>
      </c>
      <c r="I186" s="2">
        <v>11.2</v>
      </c>
      <c r="J186" s="8">
        <v>13.3</v>
      </c>
      <c r="K186" s="5">
        <v>213</v>
      </c>
      <c r="L186" s="3">
        <v>152</v>
      </c>
      <c r="M186" s="11">
        <f t="shared" si="7"/>
        <v>23104</v>
      </c>
      <c r="N186" s="4">
        <f t="shared" si="8"/>
        <v>3659104</v>
      </c>
      <c r="O186" s="8">
        <f>QUOTIENT(N186,$N$370)</f>
        <v>16</v>
      </c>
      <c r="P186" s="8">
        <f t="shared" si="6"/>
        <v>1</v>
      </c>
    </row>
    <row r="187" spans="1:16" ht="12.75">
      <c r="A187" s="2">
        <v>3</v>
      </c>
      <c r="B187" s="6">
        <v>217</v>
      </c>
      <c r="C187" s="3">
        <v>2</v>
      </c>
      <c r="D187" s="4"/>
      <c r="E187" s="1">
        <v>27.656699651231452</v>
      </c>
      <c r="F187" s="1">
        <v>29.691252961126015</v>
      </c>
      <c r="G187" s="1">
        <v>0.949</v>
      </c>
      <c r="H187" s="4">
        <v>4.6</v>
      </c>
      <c r="I187" s="2">
        <v>3.8</v>
      </c>
      <c r="J187" s="8">
        <v>5.2</v>
      </c>
      <c r="K187" s="5">
        <v>217</v>
      </c>
      <c r="L187" s="3">
        <v>60</v>
      </c>
      <c r="M187" s="11">
        <f t="shared" si="7"/>
        <v>3600</v>
      </c>
      <c r="N187" s="4">
        <f t="shared" si="8"/>
        <v>3662704</v>
      </c>
      <c r="O187" s="8">
        <f>QUOTIENT(N187,$N$370)</f>
        <v>16</v>
      </c>
      <c r="P187" s="8">
        <f t="shared" si="6"/>
        <v>0</v>
      </c>
    </row>
    <row r="188" spans="1:16" ht="12.75">
      <c r="A188" s="2">
        <v>3</v>
      </c>
      <c r="B188" s="6">
        <v>209</v>
      </c>
      <c r="C188" s="3">
        <v>1</v>
      </c>
      <c r="D188" s="4"/>
      <c r="E188" s="1">
        <v>20.600635942974687</v>
      </c>
      <c r="F188" s="1">
        <v>29.75004875197719</v>
      </c>
      <c r="G188" s="1">
        <v>0.953</v>
      </c>
      <c r="H188" s="4">
        <v>14.1</v>
      </c>
      <c r="I188" s="2">
        <v>12.2</v>
      </c>
      <c r="J188" s="8">
        <v>13.8</v>
      </c>
      <c r="K188" s="5">
        <v>209</v>
      </c>
      <c r="L188" s="3">
        <v>155</v>
      </c>
      <c r="M188" s="11">
        <f t="shared" si="7"/>
        <v>24025</v>
      </c>
      <c r="N188" s="4">
        <f t="shared" si="8"/>
        <v>3686729</v>
      </c>
      <c r="O188" s="8">
        <f>QUOTIENT(N188,$N$370)</f>
        <v>16</v>
      </c>
      <c r="P188" s="8">
        <f t="shared" si="6"/>
        <v>0</v>
      </c>
    </row>
    <row r="189" spans="1:16" ht="12.75">
      <c r="A189" s="2">
        <v>3</v>
      </c>
      <c r="B189" s="6">
        <v>212</v>
      </c>
      <c r="C189" s="3">
        <v>1</v>
      </c>
      <c r="D189" s="4"/>
      <c r="E189" s="1">
        <v>23.330711535681992</v>
      </c>
      <c r="F189" s="1">
        <v>30.65683663130942</v>
      </c>
      <c r="G189" s="1">
        <v>0.971</v>
      </c>
      <c r="H189" s="4">
        <v>26.9</v>
      </c>
      <c r="I189" s="2">
        <v>16</v>
      </c>
      <c r="J189" s="8">
        <v>17.3</v>
      </c>
      <c r="K189" s="5">
        <v>212</v>
      </c>
      <c r="L189" s="3">
        <v>288</v>
      </c>
      <c r="M189" s="11">
        <f t="shared" si="7"/>
        <v>82944</v>
      </c>
      <c r="N189" s="4">
        <f t="shared" si="8"/>
        <v>3769673</v>
      </c>
      <c r="O189" s="8">
        <f>QUOTIENT(N189,$N$370)</f>
        <v>16</v>
      </c>
      <c r="P189" s="8">
        <f t="shared" si="6"/>
        <v>0</v>
      </c>
    </row>
    <row r="190" spans="1:16" ht="12.75">
      <c r="A190" s="2">
        <v>3</v>
      </c>
      <c r="B190" s="6">
        <v>231</v>
      </c>
      <c r="C190" s="3">
        <v>1</v>
      </c>
      <c r="D190" s="4"/>
      <c r="E190" s="1">
        <v>28.368928865387655</v>
      </c>
      <c r="F190" s="1">
        <v>31.425981051203085</v>
      </c>
      <c r="G190" s="1">
        <v>0.992</v>
      </c>
      <c r="H190" s="4">
        <v>16.8</v>
      </c>
      <c r="I190" s="2">
        <v>15.3</v>
      </c>
      <c r="J190" s="8">
        <v>17.7</v>
      </c>
      <c r="K190" s="5">
        <v>231</v>
      </c>
      <c r="L190" s="3">
        <v>210</v>
      </c>
      <c r="M190" s="11">
        <f t="shared" si="7"/>
        <v>44100</v>
      </c>
      <c r="N190" s="4">
        <f t="shared" si="8"/>
        <v>3813773</v>
      </c>
      <c r="O190" s="8">
        <f>QUOTIENT(N190,$N$370)</f>
        <v>16</v>
      </c>
      <c r="P190" s="8">
        <f t="shared" si="6"/>
        <v>0</v>
      </c>
    </row>
    <row r="191" spans="1:16" ht="12.75">
      <c r="A191" s="2">
        <v>3</v>
      </c>
      <c r="B191" s="6">
        <v>208</v>
      </c>
      <c r="C191" s="3">
        <v>1</v>
      </c>
      <c r="D191" s="4"/>
      <c r="E191" s="1">
        <v>20.912211925732606</v>
      </c>
      <c r="F191" s="1">
        <v>32.12436810854413</v>
      </c>
      <c r="G191" s="1">
        <v>1.125</v>
      </c>
      <c r="H191" s="4">
        <v>15.8</v>
      </c>
      <c r="I191" s="2">
        <v>14</v>
      </c>
      <c r="J191" s="8">
        <v>16.4</v>
      </c>
      <c r="K191" s="5">
        <v>208</v>
      </c>
      <c r="L191" s="3">
        <v>182</v>
      </c>
      <c r="M191" s="11">
        <f t="shared" si="7"/>
        <v>33124</v>
      </c>
      <c r="N191" s="4">
        <f t="shared" si="8"/>
        <v>3846897</v>
      </c>
      <c r="O191" s="8">
        <f>QUOTIENT(N191,$N$370)</f>
        <v>16</v>
      </c>
      <c r="P191" s="8">
        <f t="shared" si="6"/>
        <v>0</v>
      </c>
    </row>
    <row r="192" spans="1:16" ht="12.75">
      <c r="A192" s="2">
        <v>3</v>
      </c>
      <c r="B192" s="6">
        <v>232</v>
      </c>
      <c r="C192" s="3">
        <v>2</v>
      </c>
      <c r="D192" s="4"/>
      <c r="E192" s="1">
        <v>29.634173106306285</v>
      </c>
      <c r="F192" s="1">
        <v>33.146273762000355</v>
      </c>
      <c r="G192" s="1">
        <v>1.098</v>
      </c>
      <c r="H192" s="4">
        <v>8.2</v>
      </c>
      <c r="I192" s="2">
        <v>8</v>
      </c>
      <c r="J192" s="8">
        <v>9.2</v>
      </c>
      <c r="K192" s="5">
        <v>232</v>
      </c>
      <c r="L192" s="3">
        <v>101</v>
      </c>
      <c r="M192" s="11">
        <f t="shared" si="7"/>
        <v>10201</v>
      </c>
      <c r="N192" s="4">
        <f t="shared" si="8"/>
        <v>3857098</v>
      </c>
      <c r="O192" s="8">
        <f>QUOTIENT(N192,$N$370)</f>
        <v>16</v>
      </c>
      <c r="P192" s="8">
        <f t="shared" si="6"/>
        <v>0</v>
      </c>
    </row>
    <row r="193" spans="1:16" ht="12.75">
      <c r="A193" s="2">
        <v>3</v>
      </c>
      <c r="B193" s="6">
        <v>233</v>
      </c>
      <c r="C193" s="3">
        <v>2</v>
      </c>
      <c r="D193" s="4"/>
      <c r="E193" s="1">
        <v>28.679892248252013</v>
      </c>
      <c r="F193" s="1">
        <v>34.40030009503776</v>
      </c>
      <c r="G193" s="1">
        <v>1.122</v>
      </c>
      <c r="H193" s="4">
        <v>4.1</v>
      </c>
      <c r="I193" s="2">
        <v>4.7</v>
      </c>
      <c r="J193" s="8">
        <v>5.6</v>
      </c>
      <c r="K193" s="5">
        <v>233</v>
      </c>
      <c r="L193" s="3">
        <v>52</v>
      </c>
      <c r="M193" s="11">
        <f t="shared" si="7"/>
        <v>2704</v>
      </c>
      <c r="N193" s="4">
        <f t="shared" si="8"/>
        <v>3859802</v>
      </c>
      <c r="O193" s="8">
        <f>QUOTIENT(N193,$N$370)</f>
        <v>16</v>
      </c>
      <c r="P193" s="8">
        <f t="shared" si="6"/>
        <v>0</v>
      </c>
    </row>
    <row r="194" spans="1:16" ht="12.75">
      <c r="A194" s="2">
        <v>3</v>
      </c>
      <c r="B194" s="6">
        <v>207</v>
      </c>
      <c r="C194" s="3">
        <v>1</v>
      </c>
      <c r="D194" s="4"/>
      <c r="E194" s="1">
        <v>20.59053298846743</v>
      </c>
      <c r="F194" s="1">
        <v>34.74804104191824</v>
      </c>
      <c r="G194" s="1">
        <v>1.109</v>
      </c>
      <c r="H194" s="4">
        <v>16.8</v>
      </c>
      <c r="I194" s="2">
        <v>13.9</v>
      </c>
      <c r="J194" s="8">
        <v>15.8</v>
      </c>
      <c r="K194" s="5">
        <v>207</v>
      </c>
      <c r="L194" s="3">
        <v>171</v>
      </c>
      <c r="M194" s="11">
        <f t="shared" si="7"/>
        <v>29241</v>
      </c>
      <c r="N194" s="4">
        <f t="shared" si="8"/>
        <v>3889043</v>
      </c>
      <c r="O194" s="8">
        <f>QUOTIENT(N194,$N$370)</f>
        <v>17</v>
      </c>
      <c r="P194" s="8">
        <f t="shared" si="6"/>
        <v>1</v>
      </c>
    </row>
    <row r="195" spans="1:16" ht="12.75">
      <c r="A195" s="2">
        <v>3</v>
      </c>
      <c r="B195" s="6">
        <v>299</v>
      </c>
      <c r="C195" s="3">
        <v>1</v>
      </c>
      <c r="D195" s="4"/>
      <c r="E195" s="1">
        <v>27.695939587429866</v>
      </c>
      <c r="F195" s="1">
        <v>36.312296476117226</v>
      </c>
      <c r="G195" s="1">
        <v>1.273</v>
      </c>
      <c r="H195" s="4">
        <v>15</v>
      </c>
      <c r="I195" s="2">
        <v>11.8</v>
      </c>
      <c r="J195" s="8">
        <v>16.7</v>
      </c>
      <c r="K195" s="5">
        <v>299</v>
      </c>
      <c r="L195" s="3">
        <v>168</v>
      </c>
      <c r="M195" s="11">
        <f t="shared" si="7"/>
        <v>28224</v>
      </c>
      <c r="N195" s="4">
        <f t="shared" si="8"/>
        <v>3917267</v>
      </c>
      <c r="O195" s="8">
        <f>QUOTIENT(N195,$N$370)</f>
        <v>17</v>
      </c>
      <c r="P195" s="8">
        <f aca="true" t="shared" si="9" ref="P195:P258">IF(O195&gt;O194,1,0)</f>
        <v>0</v>
      </c>
    </row>
    <row r="196" spans="1:16" ht="12.75">
      <c r="A196" s="2">
        <v>3</v>
      </c>
      <c r="B196" s="6">
        <v>305</v>
      </c>
      <c r="C196" s="3">
        <v>1</v>
      </c>
      <c r="D196" s="4"/>
      <c r="E196" s="1">
        <v>21.0140160018648</v>
      </c>
      <c r="F196" s="1">
        <v>37.21347470303425</v>
      </c>
      <c r="G196" s="1">
        <v>1.417</v>
      </c>
      <c r="H196" s="4">
        <v>16.9</v>
      </c>
      <c r="I196" s="2">
        <v>13</v>
      </c>
      <c r="J196" s="8">
        <v>15.2</v>
      </c>
      <c r="K196" s="5">
        <v>305</v>
      </c>
      <c r="L196" s="3">
        <v>183</v>
      </c>
      <c r="M196" s="11">
        <f t="shared" si="7"/>
        <v>33489</v>
      </c>
      <c r="N196" s="4">
        <f t="shared" si="8"/>
        <v>3950756</v>
      </c>
      <c r="O196" s="8">
        <f>QUOTIENT(N196,$N$370)</f>
        <v>17</v>
      </c>
      <c r="P196" s="8">
        <f t="shared" si="9"/>
        <v>0</v>
      </c>
    </row>
    <row r="197" spans="1:16" ht="12.75">
      <c r="A197" s="2">
        <v>3</v>
      </c>
      <c r="B197" s="6">
        <v>304</v>
      </c>
      <c r="C197" s="3">
        <v>2</v>
      </c>
      <c r="D197" s="4"/>
      <c r="E197" s="1">
        <v>23.728833869782665</v>
      </c>
      <c r="F197" s="1">
        <v>37.39324662529659</v>
      </c>
      <c r="G197" s="1">
        <v>1.297</v>
      </c>
      <c r="H197" s="4">
        <v>4.3</v>
      </c>
      <c r="I197" s="2">
        <v>3</v>
      </c>
      <c r="J197" s="8">
        <v>3.8</v>
      </c>
      <c r="K197" s="5">
        <v>304</v>
      </c>
      <c r="L197" s="3">
        <v>63</v>
      </c>
      <c r="M197" s="11">
        <f t="shared" si="7"/>
        <v>3969</v>
      </c>
      <c r="N197" s="4">
        <f t="shared" si="8"/>
        <v>3954725</v>
      </c>
      <c r="O197" s="8">
        <f>QUOTIENT(N197,$N$370)</f>
        <v>17</v>
      </c>
      <c r="P197" s="8">
        <f t="shared" si="9"/>
        <v>0</v>
      </c>
    </row>
    <row r="198" spans="1:16" ht="12.75">
      <c r="A198" s="2">
        <v>3</v>
      </c>
      <c r="B198" s="6">
        <v>298</v>
      </c>
      <c r="C198" s="3">
        <v>1</v>
      </c>
      <c r="D198" s="4"/>
      <c r="E198" s="1">
        <v>29.989625385457053</v>
      </c>
      <c r="F198" s="1">
        <v>37.600639000420585</v>
      </c>
      <c r="G198" s="1">
        <v>1.667</v>
      </c>
      <c r="H198" s="4">
        <v>20.3</v>
      </c>
      <c r="I198" s="2">
        <v>12.5</v>
      </c>
      <c r="J198" s="8">
        <v>15</v>
      </c>
      <c r="K198" s="5">
        <v>298</v>
      </c>
      <c r="L198" s="3">
        <v>220</v>
      </c>
      <c r="M198" s="11">
        <f aca="true" t="shared" si="10" ref="M198:M261">L198^2</f>
        <v>48400</v>
      </c>
      <c r="N198" s="4">
        <f t="shared" si="8"/>
        <v>4003125</v>
      </c>
      <c r="O198" s="8">
        <f>QUOTIENT(N198,$N$370)</f>
        <v>17</v>
      </c>
      <c r="P198" s="8">
        <f t="shared" si="9"/>
        <v>0</v>
      </c>
    </row>
    <row r="199" spans="1:16" ht="12.75">
      <c r="A199" s="2">
        <v>3</v>
      </c>
      <c r="B199" s="6">
        <v>306</v>
      </c>
      <c r="C199" s="3">
        <v>2</v>
      </c>
      <c r="D199" s="4"/>
      <c r="E199" s="1">
        <v>20.39153485480011</v>
      </c>
      <c r="F199" s="1">
        <v>38.663839905853536</v>
      </c>
      <c r="G199" s="1">
        <v>1.668</v>
      </c>
      <c r="H199" s="4">
        <v>5.2</v>
      </c>
      <c r="I199" s="2">
        <v>4</v>
      </c>
      <c r="J199" s="8">
        <v>4.6</v>
      </c>
      <c r="K199" s="5">
        <v>306</v>
      </c>
      <c r="L199" s="3">
        <v>71</v>
      </c>
      <c r="M199" s="11">
        <f t="shared" si="10"/>
        <v>5041</v>
      </c>
      <c r="N199" s="4">
        <f aca="true" t="shared" si="11" ref="N199:N262">N198+M199</f>
        <v>4008166</v>
      </c>
      <c r="O199" s="8">
        <f>QUOTIENT(N199,$N$370)</f>
        <v>17</v>
      </c>
      <c r="P199" s="8">
        <f t="shared" si="9"/>
        <v>0</v>
      </c>
    </row>
    <row r="200" spans="1:16" ht="12.75">
      <c r="A200" s="2">
        <v>3</v>
      </c>
      <c r="B200" s="6">
        <v>300</v>
      </c>
      <c r="C200" s="3">
        <v>1</v>
      </c>
      <c r="D200" s="4" t="s">
        <v>13</v>
      </c>
      <c r="E200" s="1">
        <v>25.88195716987847</v>
      </c>
      <c r="F200" s="1">
        <v>39.232445922432326</v>
      </c>
      <c r="G200" s="1">
        <v>1.537</v>
      </c>
      <c r="H200" s="4">
        <v>7.6</v>
      </c>
      <c r="I200" s="2">
        <v>7</v>
      </c>
      <c r="J200" s="8">
        <v>6.3</v>
      </c>
      <c r="K200" s="5">
        <v>300</v>
      </c>
      <c r="L200" s="3">
        <v>76</v>
      </c>
      <c r="M200" s="11">
        <f t="shared" si="10"/>
        <v>5776</v>
      </c>
      <c r="N200" s="4">
        <f t="shared" si="11"/>
        <v>4013942</v>
      </c>
      <c r="O200" s="8">
        <f>QUOTIENT(N200,$N$370)</f>
        <v>17</v>
      </c>
      <c r="P200" s="8">
        <f t="shared" si="9"/>
        <v>0</v>
      </c>
    </row>
    <row r="201" spans="1:16" ht="12.75">
      <c r="A201" s="2">
        <v>3</v>
      </c>
      <c r="B201" s="6">
        <v>307</v>
      </c>
      <c r="C201" s="3">
        <v>1</v>
      </c>
      <c r="D201" s="4"/>
      <c r="E201" s="1">
        <v>20.261295428252907</v>
      </c>
      <c r="F201" s="1">
        <v>39.877707564114786</v>
      </c>
      <c r="G201" s="1">
        <v>1.884</v>
      </c>
      <c r="H201" s="4">
        <v>17.7</v>
      </c>
      <c r="I201" s="2">
        <v>14.5</v>
      </c>
      <c r="J201" s="8">
        <v>16.8</v>
      </c>
      <c r="K201" s="5">
        <v>307</v>
      </c>
      <c r="L201" s="3">
        <v>180</v>
      </c>
      <c r="M201" s="11">
        <f t="shared" si="10"/>
        <v>32400</v>
      </c>
      <c r="N201" s="4">
        <f t="shared" si="11"/>
        <v>4046342</v>
      </c>
      <c r="O201" s="8">
        <f>QUOTIENT(N201,$N$370)</f>
        <v>17</v>
      </c>
      <c r="P201" s="8">
        <f t="shared" si="9"/>
        <v>0</v>
      </c>
    </row>
    <row r="202" spans="1:16" ht="12.75">
      <c r="A202" s="2">
        <v>3</v>
      </c>
      <c r="B202" s="6">
        <v>301</v>
      </c>
      <c r="C202" s="3">
        <v>2</v>
      </c>
      <c r="D202" s="4"/>
      <c r="E202" s="1">
        <v>24.693999069733724</v>
      </c>
      <c r="F202" s="1">
        <v>40.170233506216896</v>
      </c>
      <c r="G202" s="1">
        <v>1.632</v>
      </c>
      <c r="H202" s="4">
        <v>4.2</v>
      </c>
      <c r="I202" s="2">
        <v>3.5</v>
      </c>
      <c r="J202" s="8">
        <v>6.2</v>
      </c>
      <c r="K202" s="5">
        <v>301</v>
      </c>
      <c r="L202" s="3">
        <v>63</v>
      </c>
      <c r="M202" s="11">
        <f t="shared" si="10"/>
        <v>3969</v>
      </c>
      <c r="N202" s="4">
        <f t="shared" si="11"/>
        <v>4050311</v>
      </c>
      <c r="O202" s="8">
        <f>QUOTIENT(N202,$N$370)</f>
        <v>17</v>
      </c>
      <c r="P202" s="8">
        <f t="shared" si="9"/>
        <v>0</v>
      </c>
    </row>
    <row r="203" spans="1:16" ht="12.75">
      <c r="A203" s="2">
        <v>3</v>
      </c>
      <c r="B203" s="6">
        <v>302</v>
      </c>
      <c r="C203" s="3">
        <v>2</v>
      </c>
      <c r="D203" s="4"/>
      <c r="E203" s="1">
        <v>24.153692030246166</v>
      </c>
      <c r="F203" s="1">
        <v>40.470682009425325</v>
      </c>
      <c r="G203" s="1">
        <v>1.738</v>
      </c>
      <c r="H203" s="4">
        <v>3.7</v>
      </c>
      <c r="I203" s="2">
        <v>3.75</v>
      </c>
      <c r="J203" s="8">
        <v>5</v>
      </c>
      <c r="K203" s="5">
        <v>302</v>
      </c>
      <c r="L203" s="3">
        <v>53</v>
      </c>
      <c r="M203" s="11">
        <f t="shared" si="10"/>
        <v>2809</v>
      </c>
      <c r="N203" s="4">
        <f t="shared" si="11"/>
        <v>4053120</v>
      </c>
      <c r="O203" s="8">
        <f>QUOTIENT(N203,$N$370)</f>
        <v>17</v>
      </c>
      <c r="P203" s="8">
        <f t="shared" si="9"/>
        <v>0</v>
      </c>
    </row>
    <row r="204" spans="1:16" ht="12.75">
      <c r="A204" s="2">
        <v>3</v>
      </c>
      <c r="B204" s="6">
        <v>303</v>
      </c>
      <c r="C204" s="3">
        <v>1</v>
      </c>
      <c r="D204" s="4"/>
      <c r="E204" s="1">
        <v>23.584577394493103</v>
      </c>
      <c r="F204" s="1">
        <v>41.56210151235335</v>
      </c>
      <c r="G204" s="1">
        <v>1.871</v>
      </c>
      <c r="H204" s="4">
        <v>21</v>
      </c>
      <c r="I204" s="2">
        <v>15.6</v>
      </c>
      <c r="J204" s="8">
        <v>17.7</v>
      </c>
      <c r="K204" s="5">
        <v>303</v>
      </c>
      <c r="L204" s="3">
        <v>229</v>
      </c>
      <c r="M204" s="11">
        <f t="shared" si="10"/>
        <v>52441</v>
      </c>
      <c r="N204" s="4">
        <f t="shared" si="11"/>
        <v>4105561</v>
      </c>
      <c r="O204" s="8">
        <f>QUOTIENT(N204,$N$370)</f>
        <v>18</v>
      </c>
      <c r="P204" s="8">
        <f t="shared" si="9"/>
        <v>1</v>
      </c>
    </row>
    <row r="205" spans="1:16" ht="12.75">
      <c r="A205" s="2">
        <v>3</v>
      </c>
      <c r="B205" s="6">
        <v>334</v>
      </c>
      <c r="C205" s="3">
        <v>2</v>
      </c>
      <c r="D205" s="4"/>
      <c r="E205" s="1">
        <v>26.43807809966895</v>
      </c>
      <c r="F205" s="1">
        <v>43.032015702216476</v>
      </c>
      <c r="G205" s="1">
        <v>2.099</v>
      </c>
      <c r="H205" s="4">
        <v>3.1</v>
      </c>
      <c r="I205" s="2">
        <v>3.5</v>
      </c>
      <c r="J205" s="8">
        <v>4.6</v>
      </c>
      <c r="K205" s="5">
        <v>334</v>
      </c>
      <c r="L205" s="3">
        <v>54</v>
      </c>
      <c r="M205" s="11">
        <f t="shared" si="10"/>
        <v>2916</v>
      </c>
      <c r="N205" s="4">
        <f t="shared" si="11"/>
        <v>4108477</v>
      </c>
      <c r="O205" s="8">
        <f>QUOTIENT(N205,$N$370)</f>
        <v>18</v>
      </c>
      <c r="P205" s="8">
        <f t="shared" si="9"/>
        <v>0</v>
      </c>
    </row>
    <row r="206" spans="1:16" ht="12.75">
      <c r="A206" s="2">
        <v>3</v>
      </c>
      <c r="B206" s="6">
        <v>335</v>
      </c>
      <c r="C206" s="3">
        <v>2</v>
      </c>
      <c r="D206" s="4"/>
      <c r="E206" s="1">
        <v>27.685045218365175</v>
      </c>
      <c r="F206" s="1">
        <v>44.044289383041196</v>
      </c>
      <c r="G206" s="1">
        <v>2.191</v>
      </c>
      <c r="H206" s="4">
        <v>3.8</v>
      </c>
      <c r="I206" s="2">
        <v>2.9</v>
      </c>
      <c r="J206" s="8">
        <v>3.4</v>
      </c>
      <c r="K206" s="5">
        <v>335</v>
      </c>
      <c r="L206" s="3">
        <v>52</v>
      </c>
      <c r="M206" s="11">
        <f t="shared" si="10"/>
        <v>2704</v>
      </c>
      <c r="N206" s="4">
        <f t="shared" si="11"/>
        <v>4111181</v>
      </c>
      <c r="O206" s="8">
        <f>QUOTIENT(N206,$N$370)</f>
        <v>18</v>
      </c>
      <c r="P206" s="8">
        <f t="shared" si="9"/>
        <v>0</v>
      </c>
    </row>
    <row r="207" spans="1:16" ht="12.75">
      <c r="A207" s="2">
        <v>3</v>
      </c>
      <c r="B207" s="6">
        <v>336</v>
      </c>
      <c r="C207" s="3">
        <v>1</v>
      </c>
      <c r="D207" s="4"/>
      <c r="E207" s="1">
        <v>28.188017389196073</v>
      </c>
      <c r="F207" s="1">
        <v>44.07180293187901</v>
      </c>
      <c r="G207" s="1">
        <v>2.65</v>
      </c>
      <c r="H207" s="4">
        <v>23.1</v>
      </c>
      <c r="I207" s="2">
        <v>15.5</v>
      </c>
      <c r="J207" s="8">
        <v>17.1</v>
      </c>
      <c r="K207" s="5">
        <v>336</v>
      </c>
      <c r="L207" s="3">
        <v>249</v>
      </c>
      <c r="M207" s="11">
        <f t="shared" si="10"/>
        <v>62001</v>
      </c>
      <c r="N207" s="4">
        <f t="shared" si="11"/>
        <v>4173182</v>
      </c>
      <c r="O207" s="8">
        <f>QUOTIENT(N207,$N$370)</f>
        <v>18</v>
      </c>
      <c r="P207" s="8">
        <f t="shared" si="9"/>
        <v>0</v>
      </c>
    </row>
    <row r="208" spans="1:16" ht="12.75">
      <c r="A208" s="2">
        <v>3</v>
      </c>
      <c r="B208" s="6">
        <v>315</v>
      </c>
      <c r="C208" s="3">
        <v>2</v>
      </c>
      <c r="D208" s="4"/>
      <c r="E208" s="1">
        <v>22.46971202758821</v>
      </c>
      <c r="F208" s="1">
        <v>44.36796469748481</v>
      </c>
      <c r="G208" s="1">
        <v>1.712</v>
      </c>
      <c r="H208" s="4">
        <v>3.7</v>
      </c>
      <c r="I208" s="2">
        <v>2.2</v>
      </c>
      <c r="J208" s="8">
        <v>3.7</v>
      </c>
      <c r="K208" s="5">
        <v>315</v>
      </c>
      <c r="L208" s="3">
        <v>50</v>
      </c>
      <c r="M208" s="11">
        <f t="shared" si="10"/>
        <v>2500</v>
      </c>
      <c r="N208" s="4">
        <f t="shared" si="11"/>
        <v>4175682</v>
      </c>
      <c r="O208" s="8">
        <f>QUOTIENT(N208,$N$370)</f>
        <v>18</v>
      </c>
      <c r="P208" s="8">
        <f t="shared" si="9"/>
        <v>0</v>
      </c>
    </row>
    <row r="209" spans="1:16" ht="12.75">
      <c r="A209" s="2">
        <v>3</v>
      </c>
      <c r="B209" s="6">
        <v>314</v>
      </c>
      <c r="C209" s="3">
        <v>1</v>
      </c>
      <c r="D209" s="4"/>
      <c r="E209" s="1">
        <v>22.581593533232095</v>
      </c>
      <c r="F209" s="1">
        <v>44.484078989003365</v>
      </c>
      <c r="G209" s="1">
        <v>1.803</v>
      </c>
      <c r="H209" s="4">
        <v>18.7</v>
      </c>
      <c r="I209" s="2">
        <v>13.5</v>
      </c>
      <c r="J209" s="8">
        <v>16</v>
      </c>
      <c r="K209" s="5">
        <v>314</v>
      </c>
      <c r="L209" s="3">
        <v>196</v>
      </c>
      <c r="M209" s="11">
        <f t="shared" si="10"/>
        <v>38416</v>
      </c>
      <c r="N209" s="4">
        <f t="shared" si="11"/>
        <v>4214098</v>
      </c>
      <c r="O209" s="8">
        <f>QUOTIENT(N209,$N$370)</f>
        <v>18</v>
      </c>
      <c r="P209" s="8">
        <f t="shared" si="9"/>
        <v>0</v>
      </c>
    </row>
    <row r="210" spans="1:16" ht="12.75">
      <c r="A210" s="2">
        <v>3</v>
      </c>
      <c r="B210" s="6">
        <v>316</v>
      </c>
      <c r="C210" s="3">
        <v>2</v>
      </c>
      <c r="D210" s="4"/>
      <c r="E210" s="1">
        <v>22.9983262545821</v>
      </c>
      <c r="F210" s="1">
        <v>45.725505120094624</v>
      </c>
      <c r="G210" s="1">
        <v>1.807</v>
      </c>
      <c r="H210" s="4">
        <v>5.2</v>
      </c>
      <c r="I210" s="2">
        <v>4</v>
      </c>
      <c r="J210" s="8">
        <v>5.5</v>
      </c>
      <c r="K210" s="5">
        <v>316</v>
      </c>
      <c r="L210" s="3">
        <v>74</v>
      </c>
      <c r="M210" s="11">
        <f t="shared" si="10"/>
        <v>5476</v>
      </c>
      <c r="N210" s="4">
        <f t="shared" si="11"/>
        <v>4219574</v>
      </c>
      <c r="O210" s="8">
        <f>QUOTIENT(N210,$N$370)</f>
        <v>18</v>
      </c>
      <c r="P210" s="8">
        <f t="shared" si="9"/>
        <v>0</v>
      </c>
    </row>
    <row r="211" spans="1:16" ht="12.75">
      <c r="A211" s="2">
        <v>3</v>
      </c>
      <c r="B211" s="6">
        <v>317</v>
      </c>
      <c r="C211" s="3">
        <v>1</v>
      </c>
      <c r="D211" s="4"/>
      <c r="E211" s="1">
        <v>22.64680923127287</v>
      </c>
      <c r="F211" s="1">
        <v>47.211146995623125</v>
      </c>
      <c r="G211" s="1">
        <v>1.815</v>
      </c>
      <c r="H211" s="4">
        <v>20.2</v>
      </c>
      <c r="I211" s="2">
        <v>13.7</v>
      </c>
      <c r="J211" s="8">
        <v>15.1</v>
      </c>
      <c r="K211" s="5">
        <v>317</v>
      </c>
      <c r="L211" s="3">
        <v>220</v>
      </c>
      <c r="M211" s="11">
        <f t="shared" si="10"/>
        <v>48400</v>
      </c>
      <c r="N211" s="4">
        <f t="shared" si="11"/>
        <v>4267974</v>
      </c>
      <c r="O211" s="8">
        <f>QUOTIENT(N211,$N$370)</f>
        <v>18</v>
      </c>
      <c r="P211" s="8">
        <f t="shared" si="9"/>
        <v>0</v>
      </c>
    </row>
    <row r="212" spans="1:16" ht="12.75">
      <c r="A212" s="2">
        <v>3</v>
      </c>
      <c r="B212" s="6">
        <v>318</v>
      </c>
      <c r="C212" s="3">
        <v>2</v>
      </c>
      <c r="D212" s="4"/>
      <c r="E212" s="1">
        <v>22.675870916799287</v>
      </c>
      <c r="F212" s="1">
        <v>48.1301771466162</v>
      </c>
      <c r="G212" s="1">
        <v>1.715</v>
      </c>
      <c r="H212" s="4">
        <v>4.8</v>
      </c>
      <c r="I212" s="2">
        <v>3.4</v>
      </c>
      <c r="J212" s="8">
        <v>4.1</v>
      </c>
      <c r="K212" s="5">
        <v>318</v>
      </c>
      <c r="L212" s="3">
        <v>53</v>
      </c>
      <c r="M212" s="11">
        <f t="shared" si="10"/>
        <v>2809</v>
      </c>
      <c r="N212" s="4">
        <f t="shared" si="11"/>
        <v>4270783</v>
      </c>
      <c r="O212" s="8">
        <f>QUOTIENT(N212,$N$370)</f>
        <v>18</v>
      </c>
      <c r="P212" s="8">
        <f t="shared" si="9"/>
        <v>0</v>
      </c>
    </row>
    <row r="213" spans="1:16" ht="12.75">
      <c r="A213" s="2">
        <v>4</v>
      </c>
      <c r="B213" s="6">
        <v>104</v>
      </c>
      <c r="C213" s="3">
        <v>1</v>
      </c>
      <c r="D213" s="4"/>
      <c r="E213" s="1">
        <v>35.83659232009016</v>
      </c>
      <c r="F213" s="1">
        <v>0.4175893720575695</v>
      </c>
      <c r="G213" s="1">
        <v>0.408</v>
      </c>
      <c r="H213" s="4">
        <v>21</v>
      </c>
      <c r="I213" s="2"/>
      <c r="J213" s="8">
        <v>16.2</v>
      </c>
      <c r="K213" s="5">
        <v>104</v>
      </c>
      <c r="L213" s="3">
        <v>225</v>
      </c>
      <c r="M213" s="11">
        <f t="shared" si="10"/>
        <v>50625</v>
      </c>
      <c r="N213" s="4">
        <f t="shared" si="11"/>
        <v>4321408</v>
      </c>
      <c r="O213" s="8">
        <f>QUOTIENT(N213,$N$370)</f>
        <v>18</v>
      </c>
      <c r="P213" s="8">
        <f t="shared" si="9"/>
        <v>0</v>
      </c>
    </row>
    <row r="214" spans="1:16" ht="12.75">
      <c r="A214" s="2">
        <v>4</v>
      </c>
      <c r="B214" s="6">
        <v>105</v>
      </c>
      <c r="C214" s="3">
        <v>4</v>
      </c>
      <c r="D214" s="4"/>
      <c r="E214" s="1">
        <v>37.82024969170065</v>
      </c>
      <c r="F214" s="1">
        <v>1.7336153718217557</v>
      </c>
      <c r="G214" s="1">
        <v>0.163</v>
      </c>
      <c r="H214" s="4">
        <v>7.5</v>
      </c>
      <c r="I214" s="2">
        <v>7.9</v>
      </c>
      <c r="J214" s="8">
        <v>9.8</v>
      </c>
      <c r="K214" s="5">
        <v>105</v>
      </c>
      <c r="L214" s="3">
        <v>82</v>
      </c>
      <c r="M214" s="11">
        <f t="shared" si="10"/>
        <v>6724</v>
      </c>
      <c r="N214" s="4">
        <f t="shared" si="11"/>
        <v>4328132</v>
      </c>
      <c r="O214" s="8">
        <f>QUOTIENT(N214,$N$370)</f>
        <v>19</v>
      </c>
      <c r="P214" s="8">
        <f t="shared" si="9"/>
        <v>1</v>
      </c>
    </row>
    <row r="215" spans="1:16" ht="12.75">
      <c r="A215" s="2">
        <v>4</v>
      </c>
      <c r="B215" s="6">
        <v>97</v>
      </c>
      <c r="C215" s="3">
        <v>1</v>
      </c>
      <c r="D215" s="4"/>
      <c r="E215" s="1">
        <v>31.864239963744442</v>
      </c>
      <c r="F215" s="1">
        <v>2.7195348008274736</v>
      </c>
      <c r="G215" s="1">
        <v>0.65</v>
      </c>
      <c r="H215" s="4">
        <v>16.4</v>
      </c>
      <c r="I215" s="2">
        <v>13</v>
      </c>
      <c r="J215" s="8">
        <v>15.2</v>
      </c>
      <c r="K215" s="5">
        <v>97</v>
      </c>
      <c r="L215" s="3">
        <v>184</v>
      </c>
      <c r="M215" s="11">
        <f t="shared" si="10"/>
        <v>33856</v>
      </c>
      <c r="N215" s="4">
        <f t="shared" si="11"/>
        <v>4361988</v>
      </c>
      <c r="O215" s="8">
        <f>QUOTIENT(N215,$N$370)</f>
        <v>19</v>
      </c>
      <c r="P215" s="8">
        <f t="shared" si="9"/>
        <v>0</v>
      </c>
    </row>
    <row r="216" spans="1:16" ht="12.75">
      <c r="A216" s="2">
        <v>4</v>
      </c>
      <c r="B216" s="6">
        <v>106</v>
      </c>
      <c r="C216" s="3">
        <v>2</v>
      </c>
      <c r="D216" s="4"/>
      <c r="E216" s="1">
        <v>39.39002571507584</v>
      </c>
      <c r="F216" s="1">
        <v>2.9332187381209573</v>
      </c>
      <c r="G216" s="1">
        <v>0.014</v>
      </c>
      <c r="H216" s="4">
        <v>8.4</v>
      </c>
      <c r="I216" s="2">
        <v>6.75</v>
      </c>
      <c r="J216" s="8">
        <v>8.8</v>
      </c>
      <c r="K216" s="5">
        <v>106</v>
      </c>
      <c r="L216" s="3">
        <v>103</v>
      </c>
      <c r="M216" s="11">
        <f t="shared" si="10"/>
        <v>10609</v>
      </c>
      <c r="N216" s="4">
        <f t="shared" si="11"/>
        <v>4372597</v>
      </c>
      <c r="O216" s="8">
        <f>QUOTIENT(N216,$N$370)</f>
        <v>19</v>
      </c>
      <c r="P216" s="8">
        <f t="shared" si="9"/>
        <v>0</v>
      </c>
    </row>
    <row r="217" spans="1:16" ht="12.75">
      <c r="A217" s="2">
        <v>4</v>
      </c>
      <c r="B217" s="6">
        <v>124</v>
      </c>
      <c r="C217" s="3">
        <v>4</v>
      </c>
      <c r="D217" s="4"/>
      <c r="E217" s="1">
        <v>38.452562529845025</v>
      </c>
      <c r="F217" s="1">
        <v>5.345262845581868</v>
      </c>
      <c r="G217" s="1">
        <v>0.38</v>
      </c>
      <c r="H217" s="4">
        <v>12.9</v>
      </c>
      <c r="I217" s="2">
        <v>11.75</v>
      </c>
      <c r="J217" s="8">
        <v>12.6</v>
      </c>
      <c r="K217" s="5">
        <v>124</v>
      </c>
      <c r="L217" s="3">
        <v>145</v>
      </c>
      <c r="M217" s="11">
        <f t="shared" si="10"/>
        <v>21025</v>
      </c>
      <c r="N217" s="4">
        <f t="shared" si="11"/>
        <v>4393622</v>
      </c>
      <c r="O217" s="8">
        <f>QUOTIENT(N217,$N$370)</f>
        <v>19</v>
      </c>
      <c r="P217" s="8">
        <f t="shared" si="9"/>
        <v>0</v>
      </c>
    </row>
    <row r="218" spans="1:16" ht="12.75">
      <c r="A218" s="2">
        <v>4</v>
      </c>
      <c r="B218" s="6">
        <v>101</v>
      </c>
      <c r="C218" s="3">
        <v>1</v>
      </c>
      <c r="D218" s="4"/>
      <c r="E218" s="1">
        <v>33.0705326630592</v>
      </c>
      <c r="F218" s="1">
        <v>5.371767807857573</v>
      </c>
      <c r="G218" s="1">
        <v>0.439</v>
      </c>
      <c r="H218" s="4">
        <v>21.5</v>
      </c>
      <c r="I218" s="2">
        <v>13.9</v>
      </c>
      <c r="J218" s="8">
        <v>16.5</v>
      </c>
      <c r="K218" s="5">
        <v>101</v>
      </c>
      <c r="L218" s="3">
        <v>225</v>
      </c>
      <c r="M218" s="11">
        <f t="shared" si="10"/>
        <v>50625</v>
      </c>
      <c r="N218" s="4">
        <f t="shared" si="11"/>
        <v>4444247</v>
      </c>
      <c r="O218" s="8">
        <f>QUOTIENT(N218,$N$370)</f>
        <v>19</v>
      </c>
      <c r="P218" s="8">
        <f t="shared" si="9"/>
        <v>0</v>
      </c>
    </row>
    <row r="219" spans="1:16" ht="12.75">
      <c r="A219" s="2">
        <v>4</v>
      </c>
      <c r="B219" s="6">
        <v>122</v>
      </c>
      <c r="C219" s="3">
        <v>5</v>
      </c>
      <c r="D219" s="4"/>
      <c r="E219" s="1">
        <v>39.692392397561115</v>
      </c>
      <c r="F219" s="1">
        <v>5.512528798839298</v>
      </c>
      <c r="G219" s="1">
        <v>0.203</v>
      </c>
      <c r="H219" s="4">
        <v>2.9</v>
      </c>
      <c r="I219" s="2">
        <v>3.7</v>
      </c>
      <c r="J219" s="8">
        <v>6.6</v>
      </c>
      <c r="K219" s="5">
        <v>122</v>
      </c>
      <c r="L219" s="3">
        <v>36</v>
      </c>
      <c r="M219" s="11">
        <f t="shared" si="10"/>
        <v>1296</v>
      </c>
      <c r="N219" s="4">
        <f t="shared" si="11"/>
        <v>4445543</v>
      </c>
      <c r="O219" s="8">
        <f>QUOTIENT(N219,$N$370)</f>
        <v>19</v>
      </c>
      <c r="P219" s="8">
        <f t="shared" si="9"/>
        <v>0</v>
      </c>
    </row>
    <row r="220" spans="1:16" ht="12.75">
      <c r="A220" s="2">
        <v>4</v>
      </c>
      <c r="B220" s="6">
        <v>123</v>
      </c>
      <c r="C220" s="3">
        <v>4</v>
      </c>
      <c r="D220" s="4"/>
      <c r="E220" s="1">
        <v>39.61621478320474</v>
      </c>
      <c r="F220" s="1">
        <v>5.686451112160421</v>
      </c>
      <c r="G220" s="1">
        <v>0.205</v>
      </c>
      <c r="H220" s="4">
        <v>3.8</v>
      </c>
      <c r="I220" s="2">
        <v>5.6</v>
      </c>
      <c r="J220" s="8">
        <v>7.1</v>
      </c>
      <c r="K220" s="5">
        <v>123</v>
      </c>
      <c r="L220" s="3">
        <v>44</v>
      </c>
      <c r="M220" s="11">
        <f t="shared" si="10"/>
        <v>1936</v>
      </c>
      <c r="N220" s="4">
        <f t="shared" si="11"/>
        <v>4447479</v>
      </c>
      <c r="O220" s="8">
        <f>QUOTIENT(N220,$N$370)</f>
        <v>19</v>
      </c>
      <c r="P220" s="8">
        <f t="shared" si="9"/>
        <v>0</v>
      </c>
    </row>
    <row r="221" spans="1:16" ht="12.75">
      <c r="A221" s="2">
        <v>4</v>
      </c>
      <c r="B221" s="6">
        <v>99</v>
      </c>
      <c r="C221" s="3">
        <v>1</v>
      </c>
      <c r="D221" s="4"/>
      <c r="E221" s="1">
        <v>31.053948541246363</v>
      </c>
      <c r="F221" s="1">
        <v>7.9017101944846635</v>
      </c>
      <c r="G221" s="1">
        <v>0.618</v>
      </c>
      <c r="H221" s="4">
        <v>15.3</v>
      </c>
      <c r="I221" s="2">
        <v>13</v>
      </c>
      <c r="J221" s="8">
        <v>15.3</v>
      </c>
      <c r="K221" s="5">
        <v>99</v>
      </c>
      <c r="L221" s="3">
        <v>175</v>
      </c>
      <c r="M221" s="11">
        <f t="shared" si="10"/>
        <v>30625</v>
      </c>
      <c r="N221" s="4">
        <f t="shared" si="11"/>
        <v>4478104</v>
      </c>
      <c r="O221" s="8">
        <f>QUOTIENT(N221,$N$370)</f>
        <v>19</v>
      </c>
      <c r="P221" s="8">
        <f t="shared" si="9"/>
        <v>0</v>
      </c>
    </row>
    <row r="222" spans="1:16" ht="12.75">
      <c r="A222" s="2">
        <v>4</v>
      </c>
      <c r="B222" s="6">
        <v>100</v>
      </c>
      <c r="C222" s="3">
        <v>1</v>
      </c>
      <c r="D222" s="4"/>
      <c r="E222" s="1">
        <v>32.375787995873225</v>
      </c>
      <c r="F222" s="1">
        <v>9.039060385143529</v>
      </c>
      <c r="G222" s="1">
        <v>0.469</v>
      </c>
      <c r="H222" s="4">
        <v>8.3</v>
      </c>
      <c r="I222" s="2">
        <v>8.75</v>
      </c>
      <c r="J222" s="8">
        <v>10</v>
      </c>
      <c r="K222" s="5">
        <v>100</v>
      </c>
      <c r="L222" s="3">
        <v>96</v>
      </c>
      <c r="M222" s="11">
        <f t="shared" si="10"/>
        <v>9216</v>
      </c>
      <c r="N222" s="4">
        <f t="shared" si="11"/>
        <v>4487320</v>
      </c>
      <c r="O222" s="8">
        <f>QUOTIENT(N222,$N$370)</f>
        <v>19</v>
      </c>
      <c r="P222" s="8">
        <f t="shared" si="9"/>
        <v>0</v>
      </c>
    </row>
    <row r="223" spans="1:16" ht="12.75">
      <c r="A223" s="2">
        <v>4</v>
      </c>
      <c r="B223" s="6">
        <v>126</v>
      </c>
      <c r="C223" s="3">
        <v>4</v>
      </c>
      <c r="D223" s="4"/>
      <c r="E223" s="1">
        <v>36.52367702752221</v>
      </c>
      <c r="F223" s="1">
        <v>10.129295947362086</v>
      </c>
      <c r="G223" s="1">
        <v>0.681</v>
      </c>
      <c r="H223" s="4">
        <v>12.4</v>
      </c>
      <c r="I223" s="2">
        <v>10.75</v>
      </c>
      <c r="J223" s="8">
        <v>12.1</v>
      </c>
      <c r="K223" s="5">
        <v>126</v>
      </c>
      <c r="L223" s="3">
        <v>121</v>
      </c>
      <c r="M223" s="11">
        <f t="shared" si="10"/>
        <v>14641</v>
      </c>
      <c r="N223" s="4">
        <f t="shared" si="11"/>
        <v>4501961</v>
      </c>
      <c r="O223" s="8">
        <f>QUOTIENT(N223,$N$370)</f>
        <v>19</v>
      </c>
      <c r="P223" s="8">
        <f t="shared" si="9"/>
        <v>0</v>
      </c>
    </row>
    <row r="224" spans="1:16" ht="12.75">
      <c r="A224" s="2">
        <v>4</v>
      </c>
      <c r="B224" s="6">
        <v>128</v>
      </c>
      <c r="C224" s="3">
        <v>5</v>
      </c>
      <c r="D224" s="4"/>
      <c r="E224" s="1">
        <v>35.15135963134448</v>
      </c>
      <c r="F224" s="1">
        <v>11.418895483709694</v>
      </c>
      <c r="G224" s="1">
        <v>0.382</v>
      </c>
      <c r="H224" s="4">
        <v>4.2</v>
      </c>
      <c r="I224" s="2"/>
      <c r="J224" s="8">
        <v>9.8</v>
      </c>
      <c r="K224" s="5">
        <v>128</v>
      </c>
      <c r="L224" s="3">
        <v>56</v>
      </c>
      <c r="M224" s="11">
        <f t="shared" si="10"/>
        <v>3136</v>
      </c>
      <c r="N224" s="4">
        <f t="shared" si="11"/>
        <v>4505097</v>
      </c>
      <c r="O224" s="8">
        <f>QUOTIENT(N224,$N$370)</f>
        <v>19</v>
      </c>
      <c r="P224" s="8">
        <f t="shared" si="9"/>
        <v>0</v>
      </c>
    </row>
    <row r="225" spans="1:16" ht="12.75">
      <c r="A225" s="2">
        <v>4</v>
      </c>
      <c r="B225" s="6">
        <v>131</v>
      </c>
      <c r="C225" s="3">
        <v>1</v>
      </c>
      <c r="D225" s="4"/>
      <c r="E225" s="1">
        <v>30.934104537375845</v>
      </c>
      <c r="F225" s="1">
        <v>11.66658979611023</v>
      </c>
      <c r="G225" s="1">
        <v>0.655</v>
      </c>
      <c r="H225" s="4">
        <v>14.4</v>
      </c>
      <c r="I225" s="2">
        <v>13.2</v>
      </c>
      <c r="J225" s="8">
        <v>15.5</v>
      </c>
      <c r="K225" s="5">
        <v>131</v>
      </c>
      <c r="L225" s="3">
        <v>163</v>
      </c>
      <c r="M225" s="11">
        <f t="shared" si="10"/>
        <v>26569</v>
      </c>
      <c r="N225" s="4">
        <f t="shared" si="11"/>
        <v>4531666</v>
      </c>
      <c r="O225" s="8">
        <f>QUOTIENT(N225,$N$370)</f>
        <v>19</v>
      </c>
      <c r="P225" s="8">
        <f t="shared" si="9"/>
        <v>0</v>
      </c>
    </row>
    <row r="226" spans="1:16" ht="12.75">
      <c r="A226" s="2">
        <v>4</v>
      </c>
      <c r="B226" s="6">
        <v>129</v>
      </c>
      <c r="C226" s="3">
        <v>2</v>
      </c>
      <c r="D226" s="4"/>
      <c r="E226" s="1">
        <v>34.17879042006975</v>
      </c>
      <c r="F226" s="1">
        <v>11.975902781041112</v>
      </c>
      <c r="G226" s="1">
        <v>0.17</v>
      </c>
      <c r="H226" s="4">
        <v>5.6</v>
      </c>
      <c r="I226" s="2">
        <v>5.2</v>
      </c>
      <c r="J226" s="8">
        <v>5.5</v>
      </c>
      <c r="K226" s="5">
        <v>129</v>
      </c>
      <c r="L226" s="3">
        <v>71</v>
      </c>
      <c r="M226" s="11">
        <f t="shared" si="10"/>
        <v>5041</v>
      </c>
      <c r="N226" s="4">
        <f t="shared" si="11"/>
        <v>4536707</v>
      </c>
      <c r="O226" s="8">
        <f>QUOTIENT(N226,$N$370)</f>
        <v>19</v>
      </c>
      <c r="P226" s="8">
        <f t="shared" si="9"/>
        <v>0</v>
      </c>
    </row>
    <row r="227" spans="1:16" ht="12.75">
      <c r="A227" s="2">
        <v>4</v>
      </c>
      <c r="B227" s="6">
        <v>145</v>
      </c>
      <c r="C227" s="3">
        <v>4</v>
      </c>
      <c r="D227" s="4"/>
      <c r="E227" s="1">
        <v>37.135433570882604</v>
      </c>
      <c r="F227" s="1">
        <v>12.326921696131825</v>
      </c>
      <c r="G227" s="1">
        <v>0.248</v>
      </c>
      <c r="H227" s="4">
        <v>2.6</v>
      </c>
      <c r="I227" s="2">
        <v>2.2</v>
      </c>
      <c r="J227" s="8">
        <v>4</v>
      </c>
      <c r="K227" s="5">
        <v>145</v>
      </c>
      <c r="L227" s="3">
        <v>40</v>
      </c>
      <c r="M227" s="11">
        <f t="shared" si="10"/>
        <v>1600</v>
      </c>
      <c r="N227" s="4">
        <f t="shared" si="11"/>
        <v>4538307</v>
      </c>
      <c r="O227" s="8">
        <f>QUOTIENT(N227,$N$370)</f>
        <v>19</v>
      </c>
      <c r="P227" s="8">
        <f t="shared" si="9"/>
        <v>0</v>
      </c>
    </row>
    <row r="228" spans="1:16" ht="12.75">
      <c r="A228" s="2">
        <v>4</v>
      </c>
      <c r="B228" s="6">
        <v>130</v>
      </c>
      <c r="C228" s="3">
        <v>1</v>
      </c>
      <c r="D228" s="4"/>
      <c r="E228" s="1">
        <v>33.568156697124394</v>
      </c>
      <c r="F228" s="1">
        <v>12.596279647471423</v>
      </c>
      <c r="G228" s="1">
        <v>0.7</v>
      </c>
      <c r="H228" s="4">
        <v>15.6</v>
      </c>
      <c r="I228" s="2">
        <v>13.5</v>
      </c>
      <c r="J228" s="8">
        <v>15.6</v>
      </c>
      <c r="K228" s="5">
        <v>130</v>
      </c>
      <c r="L228" s="3">
        <v>174</v>
      </c>
      <c r="M228" s="11">
        <f t="shared" si="10"/>
        <v>30276</v>
      </c>
      <c r="N228" s="4">
        <f t="shared" si="11"/>
        <v>4568583</v>
      </c>
      <c r="O228" s="8">
        <f>QUOTIENT(N228,$N$370)</f>
        <v>20</v>
      </c>
      <c r="P228" s="8">
        <f t="shared" si="9"/>
        <v>1</v>
      </c>
    </row>
    <row r="229" spans="1:16" ht="12.75">
      <c r="A229" s="2">
        <v>4</v>
      </c>
      <c r="B229" s="6">
        <v>146</v>
      </c>
      <c r="C229" s="3">
        <v>4</v>
      </c>
      <c r="D229" s="4"/>
      <c r="E229" s="1">
        <v>37.82641323137528</v>
      </c>
      <c r="F229" s="1">
        <v>13.32662770730983</v>
      </c>
      <c r="G229" s="1">
        <v>0.698</v>
      </c>
      <c r="H229" s="4">
        <v>4.5</v>
      </c>
      <c r="I229" s="2">
        <v>7</v>
      </c>
      <c r="J229" s="8">
        <v>8.8</v>
      </c>
      <c r="K229" s="5">
        <v>146</v>
      </c>
      <c r="L229" s="3">
        <v>55</v>
      </c>
      <c r="M229" s="11">
        <f t="shared" si="10"/>
        <v>3025</v>
      </c>
      <c r="N229" s="4">
        <f t="shared" si="11"/>
        <v>4571608</v>
      </c>
      <c r="O229" s="8">
        <f>QUOTIENT(N229,$N$370)</f>
        <v>20</v>
      </c>
      <c r="P229" s="8">
        <f t="shared" si="9"/>
        <v>0</v>
      </c>
    </row>
    <row r="230" spans="1:16" ht="12.75">
      <c r="A230" s="2">
        <v>4</v>
      </c>
      <c r="B230" s="6">
        <v>148</v>
      </c>
      <c r="C230" s="3">
        <v>2</v>
      </c>
      <c r="D230" s="4"/>
      <c r="E230" s="1">
        <v>39.858391752258854</v>
      </c>
      <c r="F230" s="1">
        <v>13.348702368524949</v>
      </c>
      <c r="G230" s="1">
        <v>0.506</v>
      </c>
      <c r="H230" s="4">
        <v>15.8</v>
      </c>
      <c r="I230" s="2">
        <v>12.5</v>
      </c>
      <c r="J230" s="8">
        <v>15</v>
      </c>
      <c r="K230" s="5">
        <v>148</v>
      </c>
      <c r="L230" s="3">
        <v>190</v>
      </c>
      <c r="M230" s="11">
        <f t="shared" si="10"/>
        <v>36100</v>
      </c>
      <c r="N230" s="4">
        <f t="shared" si="11"/>
        <v>4607708</v>
      </c>
      <c r="O230" s="8">
        <f>QUOTIENT(N230,$N$370)</f>
        <v>20</v>
      </c>
      <c r="P230" s="8">
        <f t="shared" si="9"/>
        <v>0</v>
      </c>
    </row>
    <row r="231" spans="1:16" ht="12.75">
      <c r="A231" s="2">
        <v>4</v>
      </c>
      <c r="B231" s="6">
        <v>144</v>
      </c>
      <c r="C231" s="3">
        <v>2</v>
      </c>
      <c r="D231" s="4"/>
      <c r="E231" s="1">
        <v>35.99427328827563</v>
      </c>
      <c r="F231" s="1">
        <v>13.462757163706403</v>
      </c>
      <c r="G231" s="1">
        <v>0.281</v>
      </c>
      <c r="H231" s="4">
        <v>6.2</v>
      </c>
      <c r="I231" s="2">
        <v>11.25</v>
      </c>
      <c r="J231" s="8">
        <v>6.9</v>
      </c>
      <c r="K231" s="5">
        <v>144</v>
      </c>
      <c r="L231" s="3">
        <v>75</v>
      </c>
      <c r="M231" s="11">
        <f t="shared" si="10"/>
        <v>5625</v>
      </c>
      <c r="N231" s="4">
        <f t="shared" si="11"/>
        <v>4613333</v>
      </c>
      <c r="O231" s="8">
        <f>QUOTIENT(N231,$N$370)</f>
        <v>20</v>
      </c>
      <c r="P231" s="8">
        <f t="shared" si="9"/>
        <v>0</v>
      </c>
    </row>
    <row r="232" spans="1:16" ht="12.75">
      <c r="A232" s="2">
        <v>4</v>
      </c>
      <c r="B232" s="6">
        <v>143</v>
      </c>
      <c r="C232" s="3">
        <v>3</v>
      </c>
      <c r="D232" s="4"/>
      <c r="E232" s="1">
        <v>34.73000644514475</v>
      </c>
      <c r="F232" s="1">
        <v>13.723466483370876</v>
      </c>
      <c r="G232" s="1">
        <v>0.544</v>
      </c>
      <c r="H232" s="4">
        <v>3</v>
      </c>
      <c r="I232" s="2">
        <v>4.3</v>
      </c>
      <c r="J232" s="8">
        <v>6</v>
      </c>
      <c r="K232" s="5">
        <v>143</v>
      </c>
      <c r="L232" s="3">
        <v>37</v>
      </c>
      <c r="M232" s="11">
        <f t="shared" si="10"/>
        <v>1369</v>
      </c>
      <c r="N232" s="4">
        <f t="shared" si="11"/>
        <v>4614702</v>
      </c>
      <c r="O232" s="8">
        <f>QUOTIENT(N232,$N$370)</f>
        <v>20</v>
      </c>
      <c r="P232" s="8">
        <f t="shared" si="9"/>
        <v>0</v>
      </c>
    </row>
    <row r="233" spans="1:16" ht="12.75">
      <c r="A233" s="2">
        <v>4</v>
      </c>
      <c r="B233" s="6">
        <v>147</v>
      </c>
      <c r="C233" s="3">
        <v>2</v>
      </c>
      <c r="D233" s="4"/>
      <c r="E233" s="1">
        <v>38.4109340775445</v>
      </c>
      <c r="F233" s="1">
        <v>13.79622474775366</v>
      </c>
      <c r="G233" s="1">
        <v>0.66</v>
      </c>
      <c r="H233" s="4">
        <v>3.2</v>
      </c>
      <c r="I233" s="2">
        <v>2.2</v>
      </c>
      <c r="J233" s="8">
        <v>4.4</v>
      </c>
      <c r="K233" s="5">
        <v>147</v>
      </c>
      <c r="L233" s="3">
        <v>47</v>
      </c>
      <c r="M233" s="11">
        <f t="shared" si="10"/>
        <v>2209</v>
      </c>
      <c r="N233" s="4">
        <f t="shared" si="11"/>
        <v>4616911</v>
      </c>
      <c r="O233" s="8">
        <f>QUOTIENT(N233,$N$370)</f>
        <v>20</v>
      </c>
      <c r="P233" s="8">
        <f t="shared" si="9"/>
        <v>0</v>
      </c>
    </row>
    <row r="234" spans="1:16" ht="12.75">
      <c r="A234" s="2">
        <v>4</v>
      </c>
      <c r="B234" s="6">
        <v>149</v>
      </c>
      <c r="C234" s="3">
        <v>1</v>
      </c>
      <c r="D234" s="4"/>
      <c r="E234" s="1">
        <v>36.351503708464904</v>
      </c>
      <c r="F234" s="1">
        <v>15.19612279936767</v>
      </c>
      <c r="G234" s="1">
        <v>0.551</v>
      </c>
      <c r="H234" s="4">
        <v>14.8</v>
      </c>
      <c r="I234" s="2">
        <v>12.8</v>
      </c>
      <c r="J234" s="8">
        <v>14.6</v>
      </c>
      <c r="K234" s="5">
        <v>149</v>
      </c>
      <c r="L234" s="3">
        <v>166</v>
      </c>
      <c r="M234" s="11">
        <f t="shared" si="10"/>
        <v>27556</v>
      </c>
      <c r="N234" s="4">
        <f t="shared" si="11"/>
        <v>4644467</v>
      </c>
      <c r="O234" s="8">
        <f>QUOTIENT(N234,$N$370)</f>
        <v>20</v>
      </c>
      <c r="P234" s="8">
        <f t="shared" si="9"/>
        <v>0</v>
      </c>
    </row>
    <row r="235" spans="1:16" ht="12.75">
      <c r="A235" s="2">
        <v>4</v>
      </c>
      <c r="B235" s="6">
        <v>142</v>
      </c>
      <c r="C235" s="3">
        <v>1</v>
      </c>
      <c r="D235" s="4"/>
      <c r="E235" s="1">
        <v>32.93556004259703</v>
      </c>
      <c r="F235" s="1">
        <v>16.118635602323348</v>
      </c>
      <c r="G235" s="1">
        <v>0.971</v>
      </c>
      <c r="H235" s="4">
        <v>20.6</v>
      </c>
      <c r="I235" s="2">
        <v>13.25</v>
      </c>
      <c r="J235" s="8">
        <v>16.4</v>
      </c>
      <c r="K235" s="5">
        <v>142</v>
      </c>
      <c r="L235" s="3">
        <v>226</v>
      </c>
      <c r="M235" s="11">
        <f t="shared" si="10"/>
        <v>51076</v>
      </c>
      <c r="N235" s="4">
        <f t="shared" si="11"/>
        <v>4695543</v>
      </c>
      <c r="O235" s="8">
        <f>QUOTIENT(N235,$N$370)</f>
        <v>20</v>
      </c>
      <c r="P235" s="8">
        <f t="shared" si="9"/>
        <v>0</v>
      </c>
    </row>
    <row r="236" spans="1:16" ht="12.75">
      <c r="A236" s="2">
        <v>4</v>
      </c>
      <c r="B236" s="6">
        <v>150</v>
      </c>
      <c r="C236" s="3">
        <v>1</v>
      </c>
      <c r="D236" s="4"/>
      <c r="E236" s="1">
        <v>38.03307533380397</v>
      </c>
      <c r="F236" s="1">
        <v>18.554841434331685</v>
      </c>
      <c r="G236" s="1">
        <v>0.698</v>
      </c>
      <c r="H236" s="4">
        <v>14.8</v>
      </c>
      <c r="I236" s="2">
        <v>12.5</v>
      </c>
      <c r="J236" s="8">
        <v>15</v>
      </c>
      <c r="K236" s="5">
        <v>150</v>
      </c>
      <c r="L236" s="3">
        <v>165</v>
      </c>
      <c r="M236" s="11">
        <f t="shared" si="10"/>
        <v>27225</v>
      </c>
      <c r="N236" s="4">
        <f t="shared" si="11"/>
        <v>4722768</v>
      </c>
      <c r="O236" s="8">
        <f>QUOTIENT(N236,$N$370)</f>
        <v>20</v>
      </c>
      <c r="P236" s="8">
        <f t="shared" si="9"/>
        <v>0</v>
      </c>
    </row>
    <row r="237" spans="1:16" ht="12.75">
      <c r="A237" s="2">
        <v>4</v>
      </c>
      <c r="B237" s="6">
        <v>141</v>
      </c>
      <c r="C237" s="3">
        <v>1</v>
      </c>
      <c r="D237" s="4"/>
      <c r="E237" s="1">
        <v>31.13951635567431</v>
      </c>
      <c r="F237" s="1">
        <v>19.098803395362026</v>
      </c>
      <c r="G237" s="1">
        <v>0.813</v>
      </c>
      <c r="H237" s="4">
        <v>21.5</v>
      </c>
      <c r="I237" s="2">
        <v>13.2</v>
      </c>
      <c r="J237" s="8">
        <v>15.8</v>
      </c>
      <c r="K237" s="5">
        <v>141</v>
      </c>
      <c r="L237" s="3">
        <v>223</v>
      </c>
      <c r="M237" s="11">
        <f t="shared" si="10"/>
        <v>49729</v>
      </c>
      <c r="N237" s="4">
        <f t="shared" si="11"/>
        <v>4772497</v>
      </c>
      <c r="O237" s="8">
        <f>QUOTIENT(N237,$N$370)</f>
        <v>20</v>
      </c>
      <c r="P237" s="8">
        <f t="shared" si="9"/>
        <v>0</v>
      </c>
    </row>
    <row r="238" spans="1:16" ht="12.75">
      <c r="A238" s="2">
        <v>4</v>
      </c>
      <c r="B238" s="6">
        <v>151</v>
      </c>
      <c r="C238" s="3">
        <v>2</v>
      </c>
      <c r="D238" s="4"/>
      <c r="E238" s="1">
        <v>36.099492329424585</v>
      </c>
      <c r="F238" s="1">
        <v>19.1248675435365</v>
      </c>
      <c r="G238" s="1">
        <v>0.874</v>
      </c>
      <c r="H238" s="4">
        <v>4.7</v>
      </c>
      <c r="I238" s="2">
        <v>3.7</v>
      </c>
      <c r="J238" s="8">
        <v>5</v>
      </c>
      <c r="K238" s="5">
        <v>151</v>
      </c>
      <c r="L238" s="3">
        <v>67</v>
      </c>
      <c r="M238" s="11">
        <f t="shared" si="10"/>
        <v>4489</v>
      </c>
      <c r="N238" s="4">
        <f t="shared" si="11"/>
        <v>4776986</v>
      </c>
      <c r="O238" s="8">
        <f>QUOTIENT(N238,$N$370)</f>
        <v>20</v>
      </c>
      <c r="P238" s="8">
        <f t="shared" si="9"/>
        <v>0</v>
      </c>
    </row>
    <row r="239" spans="1:16" ht="12.75">
      <c r="A239" s="2">
        <v>4</v>
      </c>
      <c r="B239" s="6">
        <v>140</v>
      </c>
      <c r="C239" s="3">
        <v>7</v>
      </c>
      <c r="D239" s="4"/>
      <c r="E239" s="1">
        <v>30.843879405545042</v>
      </c>
      <c r="F239" s="1">
        <v>19.722501875172792</v>
      </c>
      <c r="G239" s="1">
        <v>0.912</v>
      </c>
      <c r="H239" s="4">
        <v>3.1</v>
      </c>
      <c r="I239" s="2">
        <v>4.75</v>
      </c>
      <c r="J239" s="8">
        <v>5.4</v>
      </c>
      <c r="K239" s="5">
        <v>140</v>
      </c>
      <c r="L239" s="3">
        <v>37</v>
      </c>
      <c r="M239" s="11">
        <f t="shared" si="10"/>
        <v>1369</v>
      </c>
      <c r="N239" s="4">
        <f t="shared" si="11"/>
        <v>4778355</v>
      </c>
      <c r="O239" s="8">
        <f>QUOTIENT(N239,$N$370)</f>
        <v>20</v>
      </c>
      <c r="P239" s="8">
        <f t="shared" si="9"/>
        <v>0</v>
      </c>
    </row>
    <row r="240" spans="1:16" ht="12.75">
      <c r="A240" s="2">
        <v>4</v>
      </c>
      <c r="B240" s="6">
        <v>152</v>
      </c>
      <c r="C240" s="3">
        <v>1</v>
      </c>
      <c r="D240" s="4"/>
      <c r="E240" s="1">
        <v>35.43286578266633</v>
      </c>
      <c r="F240" s="1">
        <v>19.73818723762529</v>
      </c>
      <c r="G240" s="1">
        <v>0.866</v>
      </c>
      <c r="H240" s="4">
        <v>12.3</v>
      </c>
      <c r="I240" s="2">
        <v>10.5</v>
      </c>
      <c r="J240" s="8">
        <v>13</v>
      </c>
      <c r="K240" s="5">
        <v>152</v>
      </c>
      <c r="L240" s="3">
        <v>140</v>
      </c>
      <c r="M240" s="11">
        <f t="shared" si="10"/>
        <v>19600</v>
      </c>
      <c r="N240" s="4">
        <f t="shared" si="11"/>
        <v>4797955</v>
      </c>
      <c r="O240" s="8">
        <f>QUOTIENT(N240,$N$370)</f>
        <v>21</v>
      </c>
      <c r="P240" s="8">
        <f t="shared" si="9"/>
        <v>1</v>
      </c>
    </row>
    <row r="241" spans="1:16" ht="12.75">
      <c r="A241" s="2">
        <v>4</v>
      </c>
      <c r="B241" s="6">
        <v>153</v>
      </c>
      <c r="C241" s="3">
        <v>1</v>
      </c>
      <c r="D241" s="4"/>
      <c r="E241" s="1">
        <v>36.934126236574095</v>
      </c>
      <c r="F241" s="1">
        <v>21.442720912720223</v>
      </c>
      <c r="G241" s="1">
        <v>0.878</v>
      </c>
      <c r="H241" s="4">
        <v>16.5</v>
      </c>
      <c r="I241" s="2">
        <v>12.5</v>
      </c>
      <c r="J241" s="8">
        <v>14.4</v>
      </c>
      <c r="K241" s="5">
        <v>153</v>
      </c>
      <c r="L241" s="3">
        <v>187</v>
      </c>
      <c r="M241" s="11">
        <f t="shared" si="10"/>
        <v>34969</v>
      </c>
      <c r="N241" s="4">
        <f t="shared" si="11"/>
        <v>4832924</v>
      </c>
      <c r="O241" s="8">
        <f>QUOTIENT(N241,$N$370)</f>
        <v>21</v>
      </c>
      <c r="P241" s="8">
        <f t="shared" si="9"/>
        <v>0</v>
      </c>
    </row>
    <row r="242" spans="1:16" ht="12.75">
      <c r="A242" s="2">
        <v>4</v>
      </c>
      <c r="B242" s="6">
        <v>154</v>
      </c>
      <c r="C242" s="3">
        <v>1</v>
      </c>
      <c r="D242" s="4"/>
      <c r="E242" s="1">
        <v>31.580004325515134</v>
      </c>
      <c r="F242" s="1">
        <v>23.518255437009895</v>
      </c>
      <c r="G242" s="1">
        <v>0.995</v>
      </c>
      <c r="H242" s="4">
        <v>13.9</v>
      </c>
      <c r="I242" s="2">
        <v>11</v>
      </c>
      <c r="J242" s="8">
        <v>13.2</v>
      </c>
      <c r="K242" s="5">
        <v>154</v>
      </c>
      <c r="L242" s="3">
        <v>159</v>
      </c>
      <c r="M242" s="11">
        <f t="shared" si="10"/>
        <v>25281</v>
      </c>
      <c r="N242" s="4">
        <f t="shared" si="11"/>
        <v>4858205</v>
      </c>
      <c r="O242" s="8">
        <f>QUOTIENT(N242,$N$370)</f>
        <v>21</v>
      </c>
      <c r="P242" s="8">
        <f t="shared" si="9"/>
        <v>0</v>
      </c>
    </row>
    <row r="243" spans="1:16" ht="12.75">
      <c r="A243" s="2">
        <v>4</v>
      </c>
      <c r="B243" s="6">
        <v>240</v>
      </c>
      <c r="C243" s="3">
        <v>5</v>
      </c>
      <c r="D243" s="4"/>
      <c r="E243" s="1">
        <v>35.8949831181047</v>
      </c>
      <c r="F243" s="1">
        <v>24.520661552066226</v>
      </c>
      <c r="G243" s="1">
        <v>1.366</v>
      </c>
      <c r="H243" s="4">
        <v>3.2</v>
      </c>
      <c r="I243" s="2">
        <v>7</v>
      </c>
      <c r="J243" s="8">
        <v>7.6</v>
      </c>
      <c r="K243" s="5">
        <v>240</v>
      </c>
      <c r="L243" s="3">
        <v>40</v>
      </c>
      <c r="M243" s="11">
        <f t="shared" si="10"/>
        <v>1600</v>
      </c>
      <c r="N243" s="4">
        <f t="shared" si="11"/>
        <v>4859805</v>
      </c>
      <c r="O243" s="8">
        <f>QUOTIENT(N243,$N$370)</f>
        <v>21</v>
      </c>
      <c r="P243" s="8">
        <f t="shared" si="9"/>
        <v>0</v>
      </c>
    </row>
    <row r="244" spans="1:16" ht="12.75">
      <c r="A244" s="2">
        <v>4</v>
      </c>
      <c r="B244" s="6">
        <v>241</v>
      </c>
      <c r="C244" s="3">
        <v>1</v>
      </c>
      <c r="D244" s="4"/>
      <c r="E244" s="1">
        <v>36.0569340256755</v>
      </c>
      <c r="F244" s="1">
        <v>24.568826929018908</v>
      </c>
      <c r="G244" s="1">
        <v>1.379</v>
      </c>
      <c r="H244" s="4">
        <v>19.3</v>
      </c>
      <c r="I244" s="2">
        <v>13.2</v>
      </c>
      <c r="J244" s="8">
        <v>14.3</v>
      </c>
      <c r="K244" s="5">
        <v>241</v>
      </c>
      <c r="L244" s="3">
        <v>193</v>
      </c>
      <c r="M244" s="11">
        <f t="shared" si="10"/>
        <v>37249</v>
      </c>
      <c r="N244" s="4">
        <f t="shared" si="11"/>
        <v>4897054</v>
      </c>
      <c r="O244" s="8">
        <f>QUOTIENT(N244,$N$370)</f>
        <v>21</v>
      </c>
      <c r="P244" s="8">
        <f t="shared" si="9"/>
        <v>0</v>
      </c>
    </row>
    <row r="245" spans="1:16" ht="12.75">
      <c r="A245" s="2">
        <v>4</v>
      </c>
      <c r="B245" s="6">
        <v>222</v>
      </c>
      <c r="C245" s="3">
        <v>2</v>
      </c>
      <c r="D245" s="4"/>
      <c r="E245" s="1">
        <v>31.626931670335452</v>
      </c>
      <c r="F245" s="1">
        <v>25.548304407923673</v>
      </c>
      <c r="G245" s="1">
        <v>1.219</v>
      </c>
      <c r="H245" s="4">
        <v>3</v>
      </c>
      <c r="I245" s="2">
        <v>3.5</v>
      </c>
      <c r="J245" s="8">
        <v>3.9</v>
      </c>
      <c r="K245" s="5">
        <v>222</v>
      </c>
      <c r="L245" s="3">
        <v>40</v>
      </c>
      <c r="M245" s="11">
        <f t="shared" si="10"/>
        <v>1600</v>
      </c>
      <c r="N245" s="4">
        <f t="shared" si="11"/>
        <v>4898654</v>
      </c>
      <c r="O245" s="8">
        <f>QUOTIENT(N245,$N$370)</f>
        <v>21</v>
      </c>
      <c r="P245" s="8">
        <f t="shared" si="9"/>
        <v>0</v>
      </c>
    </row>
    <row r="246" spans="1:16" ht="12.75">
      <c r="A246" s="2">
        <v>4</v>
      </c>
      <c r="B246" s="6">
        <v>221</v>
      </c>
      <c r="C246" s="3">
        <v>1</v>
      </c>
      <c r="D246" s="4" t="s">
        <v>13</v>
      </c>
      <c r="E246" s="1">
        <v>30.088871211983154</v>
      </c>
      <c r="F246" s="1">
        <v>25.606734078923292</v>
      </c>
      <c r="G246" s="1">
        <v>0.818</v>
      </c>
      <c r="H246" s="4">
        <v>5.4</v>
      </c>
      <c r="I246" s="2">
        <v>2</v>
      </c>
      <c r="J246" s="8">
        <v>2.4</v>
      </c>
      <c r="K246" s="5">
        <v>221</v>
      </c>
      <c r="L246" s="3"/>
      <c r="M246" s="11">
        <f t="shared" si="10"/>
        <v>0</v>
      </c>
      <c r="N246" s="4">
        <f t="shared" si="11"/>
        <v>4898654</v>
      </c>
      <c r="O246" s="8">
        <f>QUOTIENT(N246,$N$370)</f>
        <v>21</v>
      </c>
      <c r="P246" s="8">
        <f t="shared" si="9"/>
        <v>0</v>
      </c>
    </row>
    <row r="247" spans="1:16" ht="12.75">
      <c r="A247" s="2">
        <v>4</v>
      </c>
      <c r="B247" s="6">
        <v>239</v>
      </c>
      <c r="C247" s="3">
        <v>2</v>
      </c>
      <c r="D247" s="4"/>
      <c r="E247" s="1">
        <v>35.69576006351887</v>
      </c>
      <c r="F247" s="1">
        <v>25.718458769679245</v>
      </c>
      <c r="G247" s="1">
        <v>1.496</v>
      </c>
      <c r="H247" s="4">
        <v>3.2</v>
      </c>
      <c r="I247" s="2">
        <v>2.4</v>
      </c>
      <c r="J247" s="8">
        <v>3.2</v>
      </c>
      <c r="K247" s="5">
        <v>239</v>
      </c>
      <c r="L247" s="3">
        <v>44</v>
      </c>
      <c r="M247" s="11">
        <f t="shared" si="10"/>
        <v>1936</v>
      </c>
      <c r="N247" s="4">
        <f t="shared" si="11"/>
        <v>4900590</v>
      </c>
      <c r="O247" s="8">
        <f>QUOTIENT(N247,$N$370)</f>
        <v>21</v>
      </c>
      <c r="P247" s="8">
        <f t="shared" si="9"/>
        <v>0</v>
      </c>
    </row>
    <row r="248" spans="1:16" ht="12.75">
      <c r="A248" s="2">
        <v>4</v>
      </c>
      <c r="B248" s="6">
        <v>220</v>
      </c>
      <c r="C248" s="3">
        <v>2</v>
      </c>
      <c r="D248" s="4"/>
      <c r="E248" s="1">
        <v>30.321548454594847</v>
      </c>
      <c r="F248" s="1">
        <v>25.922971807176292</v>
      </c>
      <c r="G248" s="1">
        <v>0.955</v>
      </c>
      <c r="H248" s="4">
        <v>3.9</v>
      </c>
      <c r="I248" s="2">
        <v>4.75</v>
      </c>
      <c r="J248" s="8">
        <v>5</v>
      </c>
      <c r="K248" s="5">
        <v>220</v>
      </c>
      <c r="L248" s="3">
        <v>49</v>
      </c>
      <c r="M248" s="11">
        <f t="shared" si="10"/>
        <v>2401</v>
      </c>
      <c r="N248" s="4">
        <f t="shared" si="11"/>
        <v>4902991</v>
      </c>
      <c r="O248" s="8">
        <f>QUOTIENT(N248,$N$370)</f>
        <v>21</v>
      </c>
      <c r="P248" s="8">
        <f t="shared" si="9"/>
        <v>0</v>
      </c>
    </row>
    <row r="249" spans="1:16" ht="12.75">
      <c r="A249" s="2">
        <v>4</v>
      </c>
      <c r="B249" s="6">
        <v>223</v>
      </c>
      <c r="C249" s="3">
        <v>1</v>
      </c>
      <c r="D249" s="4"/>
      <c r="E249" s="1">
        <v>31.94242100571849</v>
      </c>
      <c r="F249" s="1">
        <v>26.04862678325739</v>
      </c>
      <c r="G249" s="1">
        <v>1.305</v>
      </c>
      <c r="H249" s="4">
        <v>8.4</v>
      </c>
      <c r="I249" s="2">
        <v>9.1</v>
      </c>
      <c r="J249" s="8">
        <v>11</v>
      </c>
      <c r="K249" s="5">
        <v>223</v>
      </c>
      <c r="L249" s="3">
        <v>112</v>
      </c>
      <c r="M249" s="11">
        <f t="shared" si="10"/>
        <v>12544</v>
      </c>
      <c r="N249" s="4">
        <f t="shared" si="11"/>
        <v>4915535</v>
      </c>
      <c r="O249" s="8">
        <f>QUOTIENT(N249,$N$370)</f>
        <v>21</v>
      </c>
      <c r="P249" s="8">
        <f t="shared" si="9"/>
        <v>0</v>
      </c>
    </row>
    <row r="250" spans="1:16" ht="12.75">
      <c r="A250" s="2">
        <v>4</v>
      </c>
      <c r="B250" s="6">
        <v>242</v>
      </c>
      <c r="C250" s="3">
        <v>4</v>
      </c>
      <c r="D250" s="4"/>
      <c r="E250" s="1">
        <v>37.784752268343034</v>
      </c>
      <c r="F250" s="1">
        <v>26.706592145385116</v>
      </c>
      <c r="G250" s="1">
        <v>0.686</v>
      </c>
      <c r="H250" s="4">
        <v>5.6</v>
      </c>
      <c r="I250" s="2">
        <v>8.5</v>
      </c>
      <c r="J250" s="8">
        <v>11.2</v>
      </c>
      <c r="K250" s="5">
        <v>242</v>
      </c>
      <c r="L250" s="3">
        <v>61</v>
      </c>
      <c r="M250" s="11">
        <f t="shared" si="10"/>
        <v>3721</v>
      </c>
      <c r="N250" s="4">
        <f t="shared" si="11"/>
        <v>4919256</v>
      </c>
      <c r="O250" s="8">
        <f>QUOTIENT(N250,$N$370)</f>
        <v>21</v>
      </c>
      <c r="P250" s="8">
        <f t="shared" si="9"/>
        <v>0</v>
      </c>
    </row>
    <row r="251" spans="1:16" ht="12.75">
      <c r="A251" s="2">
        <v>4</v>
      </c>
      <c r="B251" s="6">
        <v>219</v>
      </c>
      <c r="C251" s="3">
        <v>2</v>
      </c>
      <c r="D251" s="4"/>
      <c r="E251" s="1">
        <v>30.794746722675608</v>
      </c>
      <c r="F251" s="1">
        <v>26.70845535193415</v>
      </c>
      <c r="G251" s="1">
        <v>1.185</v>
      </c>
      <c r="H251" s="4">
        <v>5.7</v>
      </c>
      <c r="I251" s="2">
        <v>4.5</v>
      </c>
      <c r="J251" s="8">
        <v>5.8</v>
      </c>
      <c r="K251" s="5">
        <v>219</v>
      </c>
      <c r="L251" s="3">
        <v>70</v>
      </c>
      <c r="M251" s="11">
        <f t="shared" si="10"/>
        <v>4900</v>
      </c>
      <c r="N251" s="4">
        <f t="shared" si="11"/>
        <v>4924156</v>
      </c>
      <c r="O251" s="8">
        <f>QUOTIENT(N251,$N$370)</f>
        <v>21</v>
      </c>
      <c r="P251" s="8">
        <f t="shared" si="9"/>
        <v>0</v>
      </c>
    </row>
    <row r="252" spans="1:16" ht="12.75">
      <c r="A252" s="2">
        <v>4</v>
      </c>
      <c r="B252" s="6">
        <v>225</v>
      </c>
      <c r="C252" s="3">
        <v>1</v>
      </c>
      <c r="D252" s="4"/>
      <c r="E252" s="1">
        <v>34.06970825968501</v>
      </c>
      <c r="F252" s="1">
        <v>26.747799107589234</v>
      </c>
      <c r="G252" s="1">
        <v>1.561</v>
      </c>
      <c r="H252" s="4">
        <v>17</v>
      </c>
      <c r="I252" s="2">
        <v>12.4</v>
      </c>
      <c r="J252" s="8">
        <v>14.4</v>
      </c>
      <c r="K252" s="5">
        <v>225</v>
      </c>
      <c r="L252" s="3">
        <v>181</v>
      </c>
      <c r="M252" s="11">
        <f t="shared" si="10"/>
        <v>32761</v>
      </c>
      <c r="N252" s="4">
        <f t="shared" si="11"/>
        <v>4956917</v>
      </c>
      <c r="O252" s="8">
        <f>QUOTIENT(N252,$N$370)</f>
        <v>21</v>
      </c>
      <c r="P252" s="8">
        <f t="shared" si="9"/>
        <v>0</v>
      </c>
    </row>
    <row r="253" spans="1:16" ht="12.75">
      <c r="A253" s="2">
        <v>4</v>
      </c>
      <c r="B253" s="6">
        <v>243</v>
      </c>
      <c r="C253" s="3">
        <v>1</v>
      </c>
      <c r="D253" s="4"/>
      <c r="E253" s="1">
        <v>39.47917145697512</v>
      </c>
      <c r="F253" s="1">
        <v>27.276322444031205</v>
      </c>
      <c r="G253" s="1">
        <v>1.027</v>
      </c>
      <c r="H253" s="4">
        <v>14.9</v>
      </c>
      <c r="I253" s="2">
        <v>11.6</v>
      </c>
      <c r="J253" s="8">
        <v>14.5</v>
      </c>
      <c r="K253" s="5">
        <v>243</v>
      </c>
      <c r="L253" s="3">
        <v>162</v>
      </c>
      <c r="M253" s="11">
        <f t="shared" si="10"/>
        <v>26244</v>
      </c>
      <c r="N253" s="4">
        <f t="shared" si="11"/>
        <v>4983161</v>
      </c>
      <c r="O253" s="8">
        <f>QUOTIENT(N253,$N$370)</f>
        <v>21</v>
      </c>
      <c r="P253" s="8">
        <f t="shared" si="9"/>
        <v>0</v>
      </c>
    </row>
    <row r="254" spans="1:16" ht="12.75">
      <c r="A254" s="2">
        <v>4</v>
      </c>
      <c r="B254" s="6">
        <v>224</v>
      </c>
      <c r="C254" s="3">
        <v>2</v>
      </c>
      <c r="D254" s="4"/>
      <c r="E254" s="1">
        <v>33.116660189069066</v>
      </c>
      <c r="F254" s="1">
        <v>27.773826580464704</v>
      </c>
      <c r="G254" s="1">
        <v>1.559</v>
      </c>
      <c r="H254" s="4">
        <v>5</v>
      </c>
      <c r="I254" s="2">
        <v>6.25</v>
      </c>
      <c r="J254" s="8">
        <v>5.7</v>
      </c>
      <c r="K254" s="5">
        <v>224</v>
      </c>
      <c r="L254" s="3">
        <v>64</v>
      </c>
      <c r="M254" s="11">
        <f t="shared" si="10"/>
        <v>4096</v>
      </c>
      <c r="N254" s="4">
        <f t="shared" si="11"/>
        <v>4987257</v>
      </c>
      <c r="O254" s="8">
        <f>QUOTIENT(N254,$N$370)</f>
        <v>21</v>
      </c>
      <c r="P254" s="8">
        <f t="shared" si="9"/>
        <v>0</v>
      </c>
    </row>
    <row r="255" spans="1:16" ht="12.75">
      <c r="A255" s="2">
        <v>4</v>
      </c>
      <c r="B255" s="6">
        <v>226</v>
      </c>
      <c r="C255" s="3">
        <v>2</v>
      </c>
      <c r="D255" s="4"/>
      <c r="E255" s="1">
        <v>35.03595776144767</v>
      </c>
      <c r="F255" s="1">
        <v>28.46278654204565</v>
      </c>
      <c r="G255" s="1">
        <v>1.701</v>
      </c>
      <c r="H255" s="4">
        <v>10.4</v>
      </c>
      <c r="I255" s="2">
        <v>9.5</v>
      </c>
      <c r="J255" s="8">
        <v>12</v>
      </c>
      <c r="K255" s="5">
        <v>226</v>
      </c>
      <c r="L255" s="3">
        <v>122</v>
      </c>
      <c r="M255" s="11">
        <f t="shared" si="10"/>
        <v>14884</v>
      </c>
      <c r="N255" s="4">
        <f t="shared" si="11"/>
        <v>5002141</v>
      </c>
      <c r="O255" s="8">
        <f>QUOTIENT(N255,$N$370)</f>
        <v>21</v>
      </c>
      <c r="P255" s="8">
        <f t="shared" si="9"/>
        <v>0</v>
      </c>
    </row>
    <row r="256" spans="1:16" ht="12.75">
      <c r="A256" s="2">
        <v>4</v>
      </c>
      <c r="B256" s="6">
        <v>218</v>
      </c>
      <c r="C256" s="3">
        <v>2</v>
      </c>
      <c r="D256" s="4"/>
      <c r="E256" s="1">
        <v>30.563423046438853</v>
      </c>
      <c r="F256" s="1">
        <v>28.984220356677014</v>
      </c>
      <c r="G256" s="1">
        <v>1.251</v>
      </c>
      <c r="H256" s="4">
        <v>7.6</v>
      </c>
      <c r="I256" s="2">
        <v>6.5</v>
      </c>
      <c r="J256" s="8">
        <v>7.9</v>
      </c>
      <c r="K256" s="5">
        <v>218</v>
      </c>
      <c r="L256" s="3">
        <v>54</v>
      </c>
      <c r="M256" s="11">
        <f t="shared" si="10"/>
        <v>2916</v>
      </c>
      <c r="N256" s="4">
        <f t="shared" si="11"/>
        <v>5005057</v>
      </c>
      <c r="O256" s="8">
        <f>QUOTIENT(N256,$N$370)</f>
        <v>21</v>
      </c>
      <c r="P256" s="8">
        <f t="shared" si="9"/>
        <v>0</v>
      </c>
    </row>
    <row r="257" spans="1:16" ht="12.75">
      <c r="A257" s="2">
        <v>4</v>
      </c>
      <c r="B257" s="6">
        <v>238</v>
      </c>
      <c r="C257" s="3">
        <v>2</v>
      </c>
      <c r="D257" s="4"/>
      <c r="E257" s="1">
        <v>36.003814757583555</v>
      </c>
      <c r="F257" s="1">
        <v>29.58277530762806</v>
      </c>
      <c r="G257" s="1">
        <v>2.252</v>
      </c>
      <c r="H257" s="4">
        <v>8.3</v>
      </c>
      <c r="I257" s="2">
        <v>5.25</v>
      </c>
      <c r="J257" s="8">
        <v>6.1</v>
      </c>
      <c r="K257" s="5">
        <v>238</v>
      </c>
      <c r="L257" s="3">
        <v>93</v>
      </c>
      <c r="M257" s="11">
        <f t="shared" si="10"/>
        <v>8649</v>
      </c>
      <c r="N257" s="4">
        <f t="shared" si="11"/>
        <v>5013706</v>
      </c>
      <c r="O257" s="8">
        <f>QUOTIENT(N257,$N$370)</f>
        <v>22</v>
      </c>
      <c r="P257" s="8">
        <f t="shared" si="9"/>
        <v>1</v>
      </c>
    </row>
    <row r="258" spans="1:16" ht="12.75">
      <c r="A258" s="2">
        <v>4</v>
      </c>
      <c r="B258" s="6">
        <v>227</v>
      </c>
      <c r="C258" s="3">
        <v>2</v>
      </c>
      <c r="D258" s="4"/>
      <c r="E258" s="1">
        <v>32.493000808209096</v>
      </c>
      <c r="F258" s="1">
        <v>30.378191181795586</v>
      </c>
      <c r="G258" s="1">
        <v>1.567</v>
      </c>
      <c r="H258" s="4">
        <v>6.2</v>
      </c>
      <c r="I258" s="2">
        <v>6.1</v>
      </c>
      <c r="J258" s="8">
        <v>7.1</v>
      </c>
      <c r="K258" s="5">
        <v>227</v>
      </c>
      <c r="L258" s="3">
        <v>75</v>
      </c>
      <c r="M258" s="11">
        <f t="shared" si="10"/>
        <v>5625</v>
      </c>
      <c r="N258" s="4">
        <f t="shared" si="11"/>
        <v>5019331</v>
      </c>
      <c r="O258" s="8">
        <f>QUOTIENT(N258,$N$370)</f>
        <v>22</v>
      </c>
      <c r="P258" s="8">
        <f t="shared" si="9"/>
        <v>0</v>
      </c>
    </row>
    <row r="259" spans="1:16" ht="12.75">
      <c r="A259" s="2">
        <v>4</v>
      </c>
      <c r="B259" s="6">
        <v>230</v>
      </c>
      <c r="C259" s="3">
        <v>2</v>
      </c>
      <c r="D259" s="4"/>
      <c r="E259" s="1">
        <v>30.457874243914898</v>
      </c>
      <c r="F259" s="1">
        <v>30.501113382004036</v>
      </c>
      <c r="G259" s="1">
        <v>1.143</v>
      </c>
      <c r="H259" s="4">
        <v>7.6</v>
      </c>
      <c r="I259" s="2">
        <v>6.25</v>
      </c>
      <c r="J259" s="8">
        <v>8.9</v>
      </c>
      <c r="K259" s="5">
        <v>230</v>
      </c>
      <c r="L259" s="3">
        <v>97</v>
      </c>
      <c r="M259" s="11">
        <f t="shared" si="10"/>
        <v>9409</v>
      </c>
      <c r="N259" s="4">
        <f t="shared" si="11"/>
        <v>5028740</v>
      </c>
      <c r="O259" s="8">
        <f>QUOTIENT(N259,$N$370)</f>
        <v>22</v>
      </c>
      <c r="P259" s="8">
        <f aca="true" t="shared" si="12" ref="P259:P322">IF(O259&gt;O258,1,0)</f>
        <v>0</v>
      </c>
    </row>
    <row r="260" spans="1:16" ht="12.75">
      <c r="A260" s="2">
        <v>4</v>
      </c>
      <c r="B260" s="6">
        <v>228</v>
      </c>
      <c r="C260" s="3">
        <v>1</v>
      </c>
      <c r="D260" s="4"/>
      <c r="E260" s="1">
        <v>31.96608014053107</v>
      </c>
      <c r="F260" s="1">
        <v>31.27965366574805</v>
      </c>
      <c r="G260" s="1">
        <v>1.292</v>
      </c>
      <c r="H260" s="4">
        <v>14.4</v>
      </c>
      <c r="I260" s="2">
        <v>12.5</v>
      </c>
      <c r="J260" s="8">
        <v>15.1</v>
      </c>
      <c r="K260" s="5">
        <v>228</v>
      </c>
      <c r="L260" s="3">
        <v>164</v>
      </c>
      <c r="M260" s="11">
        <f t="shared" si="10"/>
        <v>26896</v>
      </c>
      <c r="N260" s="4">
        <f t="shared" si="11"/>
        <v>5055636</v>
      </c>
      <c r="O260" s="8">
        <f>QUOTIENT(N260,$N$370)</f>
        <v>22</v>
      </c>
      <c r="P260" s="8">
        <f t="shared" si="12"/>
        <v>0</v>
      </c>
    </row>
    <row r="261" spans="1:16" ht="12.75">
      <c r="A261" s="2">
        <v>4</v>
      </c>
      <c r="B261" s="6">
        <v>236</v>
      </c>
      <c r="C261" s="3">
        <v>1</v>
      </c>
      <c r="D261" s="4"/>
      <c r="E261" s="1">
        <v>35.43298848547537</v>
      </c>
      <c r="F261" s="1">
        <v>31.37119342626561</v>
      </c>
      <c r="G261" s="1">
        <v>1.9</v>
      </c>
      <c r="H261" s="4">
        <v>23.8</v>
      </c>
      <c r="I261" s="2">
        <v>15.25</v>
      </c>
      <c r="J261" s="8">
        <v>16.8</v>
      </c>
      <c r="K261" s="5">
        <v>236</v>
      </c>
      <c r="L261" s="3">
        <v>262</v>
      </c>
      <c r="M261" s="11">
        <f t="shared" si="10"/>
        <v>68644</v>
      </c>
      <c r="N261" s="4">
        <f t="shared" si="11"/>
        <v>5124280</v>
      </c>
      <c r="O261" s="8">
        <f>QUOTIENT(N261,$N$370)</f>
        <v>22</v>
      </c>
      <c r="P261" s="8">
        <f t="shared" si="12"/>
        <v>0</v>
      </c>
    </row>
    <row r="262" spans="1:16" ht="12.75">
      <c r="A262" s="2">
        <v>4</v>
      </c>
      <c r="B262" s="6">
        <v>229</v>
      </c>
      <c r="C262" s="3">
        <v>4</v>
      </c>
      <c r="D262" s="4"/>
      <c r="E262" s="1">
        <v>30.97878660702675</v>
      </c>
      <c r="F262" s="1">
        <v>31.566645788811652</v>
      </c>
      <c r="G262" s="1">
        <v>1.2</v>
      </c>
      <c r="H262" s="4">
        <v>3.4</v>
      </c>
      <c r="I262" s="2">
        <v>5.7</v>
      </c>
      <c r="J262" s="8">
        <v>7.3</v>
      </c>
      <c r="K262" s="5">
        <v>229</v>
      </c>
      <c r="L262" s="3">
        <v>42</v>
      </c>
      <c r="M262" s="11">
        <f aca="true" t="shared" si="13" ref="M262:M325">L262^2</f>
        <v>1764</v>
      </c>
      <c r="N262" s="4">
        <f t="shared" si="11"/>
        <v>5126044</v>
      </c>
      <c r="O262" s="8">
        <f>QUOTIENT(N262,$N$370)</f>
        <v>22</v>
      </c>
      <c r="P262" s="8">
        <f t="shared" si="12"/>
        <v>0</v>
      </c>
    </row>
    <row r="263" spans="1:16" ht="12.75">
      <c r="A263" s="2">
        <v>4</v>
      </c>
      <c r="B263" s="6">
        <v>237</v>
      </c>
      <c r="C263" s="3">
        <v>2</v>
      </c>
      <c r="D263" s="4"/>
      <c r="E263" s="1">
        <v>36.3967102710671</v>
      </c>
      <c r="F263" s="1">
        <v>31.644177528322633</v>
      </c>
      <c r="G263" s="1">
        <v>1.994</v>
      </c>
      <c r="H263" s="4">
        <v>4</v>
      </c>
      <c r="I263" s="2">
        <v>4.6</v>
      </c>
      <c r="J263" s="8">
        <v>5.4</v>
      </c>
      <c r="K263" s="5">
        <v>237</v>
      </c>
      <c r="L263" s="3">
        <v>56</v>
      </c>
      <c r="M263" s="11">
        <f t="shared" si="13"/>
        <v>3136</v>
      </c>
      <c r="N263" s="4">
        <f aca="true" t="shared" si="14" ref="N263:N326">N262+M263</f>
        <v>5129180</v>
      </c>
      <c r="O263" s="8">
        <f>QUOTIENT(N263,$N$370)</f>
        <v>22</v>
      </c>
      <c r="P263" s="8">
        <f t="shared" si="12"/>
        <v>0</v>
      </c>
    </row>
    <row r="264" spans="1:16" ht="12.75">
      <c r="A264" s="2">
        <v>4</v>
      </c>
      <c r="B264" s="6">
        <v>292</v>
      </c>
      <c r="C264" s="3">
        <v>1</v>
      </c>
      <c r="D264" s="4"/>
      <c r="E264" s="1">
        <v>38.965220313789175</v>
      </c>
      <c r="F264" s="1">
        <v>33.10480073792729</v>
      </c>
      <c r="G264" s="1">
        <v>1.232</v>
      </c>
      <c r="H264" s="4">
        <v>13.9</v>
      </c>
      <c r="I264" s="2">
        <v>12</v>
      </c>
      <c r="J264" s="8">
        <v>14.3</v>
      </c>
      <c r="K264" s="5">
        <v>292</v>
      </c>
      <c r="L264" s="3">
        <v>153</v>
      </c>
      <c r="M264" s="11">
        <f t="shared" si="13"/>
        <v>23409</v>
      </c>
      <c r="N264" s="4">
        <f t="shared" si="14"/>
        <v>5152589</v>
      </c>
      <c r="O264" s="8">
        <f>QUOTIENT(N264,$N$370)</f>
        <v>22</v>
      </c>
      <c r="P264" s="8">
        <f t="shared" si="12"/>
        <v>0</v>
      </c>
    </row>
    <row r="265" spans="1:16" ht="12.75">
      <c r="A265" s="2">
        <v>4</v>
      </c>
      <c r="B265" s="6">
        <v>234</v>
      </c>
      <c r="C265" s="3">
        <v>2</v>
      </c>
      <c r="D265" s="4"/>
      <c r="E265" s="1">
        <v>32.773752859746786</v>
      </c>
      <c r="F265" s="1">
        <v>33.55947948774294</v>
      </c>
      <c r="G265" s="1">
        <v>1.48</v>
      </c>
      <c r="H265" s="4">
        <v>3.9</v>
      </c>
      <c r="I265" s="2">
        <v>4.25</v>
      </c>
      <c r="J265" s="8">
        <v>5.1</v>
      </c>
      <c r="K265" s="5">
        <v>234</v>
      </c>
      <c r="L265" s="3">
        <v>50</v>
      </c>
      <c r="M265" s="11">
        <f t="shared" si="13"/>
        <v>2500</v>
      </c>
      <c r="N265" s="4">
        <f t="shared" si="14"/>
        <v>5155089</v>
      </c>
      <c r="O265" s="8">
        <f>QUOTIENT(N265,$N$370)</f>
        <v>22</v>
      </c>
      <c r="P265" s="8">
        <f t="shared" si="12"/>
        <v>0</v>
      </c>
    </row>
    <row r="266" spans="1:16" ht="12.75">
      <c r="A266" s="2">
        <v>4</v>
      </c>
      <c r="B266" s="6">
        <v>235</v>
      </c>
      <c r="C266" s="3">
        <v>2</v>
      </c>
      <c r="D266" s="4"/>
      <c r="E266" s="1">
        <v>33.67055533924628</v>
      </c>
      <c r="F266" s="1">
        <v>33.75339522398827</v>
      </c>
      <c r="G266" s="1">
        <v>1.551</v>
      </c>
      <c r="H266" s="4">
        <v>4.7</v>
      </c>
      <c r="I266" s="2">
        <v>3.5</v>
      </c>
      <c r="J266" s="8">
        <v>4.7</v>
      </c>
      <c r="K266" s="5">
        <v>235</v>
      </c>
      <c r="L266" s="3">
        <v>60</v>
      </c>
      <c r="M266" s="11">
        <f t="shared" si="13"/>
        <v>3600</v>
      </c>
      <c r="N266" s="4">
        <f t="shared" si="14"/>
        <v>5158689</v>
      </c>
      <c r="O266" s="8">
        <f>QUOTIENT(N266,$N$370)</f>
        <v>22</v>
      </c>
      <c r="P266" s="8">
        <f t="shared" si="12"/>
        <v>0</v>
      </c>
    </row>
    <row r="267" spans="1:16" ht="12.75">
      <c r="A267" s="2">
        <v>4</v>
      </c>
      <c r="B267" s="6">
        <v>290</v>
      </c>
      <c r="C267" s="3">
        <v>2</v>
      </c>
      <c r="D267" s="4"/>
      <c r="E267" s="1">
        <v>39.98292413389065</v>
      </c>
      <c r="F267" s="1">
        <v>34.37484047531777</v>
      </c>
      <c r="G267" s="1">
        <v>1.152</v>
      </c>
      <c r="H267" s="4">
        <v>3.8</v>
      </c>
      <c r="I267" s="2">
        <v>4.5</v>
      </c>
      <c r="J267" s="8">
        <v>5.1</v>
      </c>
      <c r="K267" s="5">
        <v>290</v>
      </c>
      <c r="L267" s="3">
        <v>48</v>
      </c>
      <c r="M267" s="11">
        <f t="shared" si="13"/>
        <v>2304</v>
      </c>
      <c r="N267" s="4">
        <f t="shared" si="14"/>
        <v>5160993</v>
      </c>
      <c r="O267" s="8">
        <f>QUOTIENT(N267,$N$370)</f>
        <v>22</v>
      </c>
      <c r="P267" s="8">
        <f t="shared" si="12"/>
        <v>0</v>
      </c>
    </row>
    <row r="268" spans="1:16" ht="12.75">
      <c r="A268" s="2">
        <v>4</v>
      </c>
      <c r="B268" s="6">
        <v>291</v>
      </c>
      <c r="C268" s="3">
        <v>1</v>
      </c>
      <c r="D268" s="4"/>
      <c r="E268" s="1">
        <v>39.45447969382485</v>
      </c>
      <c r="F268" s="1">
        <v>35.78930167088431</v>
      </c>
      <c r="G268" s="1">
        <v>1.375</v>
      </c>
      <c r="H268" s="4">
        <v>12.8</v>
      </c>
      <c r="I268" s="2">
        <v>12.1</v>
      </c>
      <c r="J268" s="8">
        <v>14.1</v>
      </c>
      <c r="K268" s="5">
        <v>291</v>
      </c>
      <c r="L268" s="3">
        <v>145</v>
      </c>
      <c r="M268" s="11">
        <f t="shared" si="13"/>
        <v>21025</v>
      </c>
      <c r="N268" s="4">
        <f t="shared" si="14"/>
        <v>5182018</v>
      </c>
      <c r="O268" s="8">
        <f>QUOTIENT(N268,$N$370)</f>
        <v>22</v>
      </c>
      <c r="P268" s="8">
        <f t="shared" si="12"/>
        <v>0</v>
      </c>
    </row>
    <row r="269" spans="1:16" ht="12.75">
      <c r="A269" s="2">
        <v>4</v>
      </c>
      <c r="B269" s="6">
        <v>296</v>
      </c>
      <c r="C269" s="3">
        <v>1</v>
      </c>
      <c r="D269" s="4"/>
      <c r="E269" s="1">
        <v>33.91104457402594</v>
      </c>
      <c r="F269" s="1">
        <v>36.212642045264055</v>
      </c>
      <c r="G269" s="1">
        <v>1.776</v>
      </c>
      <c r="H269" s="4">
        <v>19.5</v>
      </c>
      <c r="I269" s="2">
        <v>13.5</v>
      </c>
      <c r="J269" s="8">
        <v>15.9</v>
      </c>
      <c r="K269" s="5">
        <v>296</v>
      </c>
      <c r="L269" s="3">
        <v>211</v>
      </c>
      <c r="M269" s="11">
        <f t="shared" si="13"/>
        <v>44521</v>
      </c>
      <c r="N269" s="4">
        <f t="shared" si="14"/>
        <v>5226539</v>
      </c>
      <c r="O269" s="8">
        <f>QUOTIENT(N269,$N$370)</f>
        <v>22</v>
      </c>
      <c r="P269" s="8">
        <f t="shared" si="12"/>
        <v>0</v>
      </c>
    </row>
    <row r="270" spans="1:16" ht="12.75">
      <c r="A270" s="2">
        <v>4</v>
      </c>
      <c r="B270" s="6">
        <v>295</v>
      </c>
      <c r="C270" s="3">
        <v>2</v>
      </c>
      <c r="D270" s="4"/>
      <c r="E270" s="1">
        <v>34.60164500293197</v>
      </c>
      <c r="F270" s="1">
        <v>36.60434735234428</v>
      </c>
      <c r="G270" s="1">
        <v>1.871</v>
      </c>
      <c r="H270" s="4">
        <v>4</v>
      </c>
      <c r="I270" s="2">
        <v>3.3</v>
      </c>
      <c r="J270" s="8">
        <v>5.8</v>
      </c>
      <c r="K270" s="5">
        <v>295</v>
      </c>
      <c r="L270" s="3">
        <v>57</v>
      </c>
      <c r="M270" s="11">
        <f t="shared" si="13"/>
        <v>3249</v>
      </c>
      <c r="N270" s="4">
        <f t="shared" si="14"/>
        <v>5229788</v>
      </c>
      <c r="O270" s="8">
        <f>QUOTIENT(N270,$N$370)</f>
        <v>22</v>
      </c>
      <c r="P270" s="8">
        <f t="shared" si="12"/>
        <v>0</v>
      </c>
    </row>
    <row r="271" spans="1:16" ht="12.75">
      <c r="A271" s="2">
        <v>4</v>
      </c>
      <c r="B271" s="6">
        <v>294</v>
      </c>
      <c r="C271" s="3">
        <v>2</v>
      </c>
      <c r="D271" s="4"/>
      <c r="E271" s="1">
        <v>35.28314946254565</v>
      </c>
      <c r="F271" s="1">
        <v>37.090043421431375</v>
      </c>
      <c r="G271" s="1">
        <v>1.898</v>
      </c>
      <c r="H271" s="4">
        <v>3.7</v>
      </c>
      <c r="I271" s="2">
        <v>3.1</v>
      </c>
      <c r="J271" s="8">
        <v>3.9</v>
      </c>
      <c r="K271" s="5">
        <v>294</v>
      </c>
      <c r="L271" s="3">
        <v>51</v>
      </c>
      <c r="M271" s="11">
        <f t="shared" si="13"/>
        <v>2601</v>
      </c>
      <c r="N271" s="4">
        <f t="shared" si="14"/>
        <v>5232389</v>
      </c>
      <c r="O271" s="8">
        <f>QUOTIENT(N271,$N$370)</f>
        <v>22</v>
      </c>
      <c r="P271" s="8">
        <f t="shared" si="12"/>
        <v>0</v>
      </c>
    </row>
    <row r="272" spans="1:16" ht="12.75">
      <c r="A272" s="2">
        <v>4</v>
      </c>
      <c r="B272" s="6">
        <v>293</v>
      </c>
      <c r="C272" s="3">
        <v>2</v>
      </c>
      <c r="D272" s="4"/>
      <c r="E272" s="1">
        <v>35.19764251059001</v>
      </c>
      <c r="F272" s="1">
        <v>38.56595688812489</v>
      </c>
      <c r="G272" s="1">
        <v>2.028</v>
      </c>
      <c r="H272" s="4">
        <v>4.1</v>
      </c>
      <c r="I272" s="2">
        <v>4.7</v>
      </c>
      <c r="J272" s="8">
        <v>6.2</v>
      </c>
      <c r="K272" s="5">
        <v>293</v>
      </c>
      <c r="L272" s="3">
        <v>61</v>
      </c>
      <c r="M272" s="11">
        <f t="shared" si="13"/>
        <v>3721</v>
      </c>
      <c r="N272" s="4">
        <f t="shared" si="14"/>
        <v>5236110</v>
      </c>
      <c r="O272" s="8">
        <f>QUOTIENT(N272,$N$370)</f>
        <v>23</v>
      </c>
      <c r="P272" s="8">
        <f t="shared" si="12"/>
        <v>1</v>
      </c>
    </row>
    <row r="273" spans="1:16" ht="12.75">
      <c r="A273" s="2">
        <v>4</v>
      </c>
      <c r="B273" s="6">
        <v>343</v>
      </c>
      <c r="C273" s="3">
        <v>2</v>
      </c>
      <c r="D273" s="4"/>
      <c r="E273" s="1">
        <v>33.0937614628699</v>
      </c>
      <c r="F273" s="1">
        <v>39.427809275163476</v>
      </c>
      <c r="G273" s="1">
        <v>2.208</v>
      </c>
      <c r="H273" s="4">
        <v>4</v>
      </c>
      <c r="I273" s="2">
        <v>2.7</v>
      </c>
      <c r="J273" s="8">
        <v>4.3</v>
      </c>
      <c r="K273" s="5">
        <v>343</v>
      </c>
      <c r="L273" s="3">
        <v>53</v>
      </c>
      <c r="M273" s="11">
        <f t="shared" si="13"/>
        <v>2809</v>
      </c>
      <c r="N273" s="4">
        <f t="shared" si="14"/>
        <v>5238919</v>
      </c>
      <c r="O273" s="8">
        <f>QUOTIENT(N273,$N$370)</f>
        <v>23</v>
      </c>
      <c r="P273" s="8">
        <f t="shared" si="12"/>
        <v>0</v>
      </c>
    </row>
    <row r="274" spans="1:16" ht="12.75">
      <c r="A274" s="2">
        <v>4</v>
      </c>
      <c r="B274" s="6">
        <v>345</v>
      </c>
      <c r="C274" s="3">
        <v>1</v>
      </c>
      <c r="D274" s="4"/>
      <c r="E274" s="1">
        <v>39.04355416164368</v>
      </c>
      <c r="F274" s="1">
        <v>39.63388411986387</v>
      </c>
      <c r="G274" s="1">
        <v>2.511</v>
      </c>
      <c r="H274" s="4">
        <v>21.2</v>
      </c>
      <c r="I274" s="2">
        <v>13.7</v>
      </c>
      <c r="J274" s="8">
        <v>16.2</v>
      </c>
      <c r="K274" s="5">
        <v>345</v>
      </c>
      <c r="L274" s="3">
        <v>232</v>
      </c>
      <c r="M274" s="11">
        <f t="shared" si="13"/>
        <v>53824</v>
      </c>
      <c r="N274" s="4">
        <f t="shared" si="14"/>
        <v>5292743</v>
      </c>
      <c r="O274" s="8">
        <f>QUOTIENT(N274,$N$370)</f>
        <v>23</v>
      </c>
      <c r="P274" s="8">
        <f t="shared" si="12"/>
        <v>0</v>
      </c>
    </row>
    <row r="275" spans="1:16" ht="12.75">
      <c r="A275" s="2">
        <v>4</v>
      </c>
      <c r="B275" s="6">
        <v>344</v>
      </c>
      <c r="C275" s="3">
        <v>2</v>
      </c>
      <c r="D275" s="4"/>
      <c r="E275" s="1">
        <v>38.62713883154358</v>
      </c>
      <c r="F275" s="1">
        <v>40.04045917180094</v>
      </c>
      <c r="G275" s="1">
        <v>2.498</v>
      </c>
      <c r="H275" s="4">
        <v>4.4</v>
      </c>
      <c r="I275" s="2">
        <v>3.5</v>
      </c>
      <c r="J275" s="8">
        <v>4.6</v>
      </c>
      <c r="K275" s="5">
        <v>344</v>
      </c>
      <c r="L275" s="3">
        <v>69</v>
      </c>
      <c r="M275" s="11">
        <f t="shared" si="13"/>
        <v>4761</v>
      </c>
      <c r="N275" s="4">
        <f t="shared" si="14"/>
        <v>5297504</v>
      </c>
      <c r="O275" s="8">
        <f>QUOTIENT(N275,$N$370)</f>
        <v>23</v>
      </c>
      <c r="P275" s="8">
        <f t="shared" si="12"/>
        <v>0</v>
      </c>
    </row>
    <row r="276" spans="1:16" ht="12.75">
      <c r="A276" s="2">
        <v>4</v>
      </c>
      <c r="B276" s="6">
        <v>297</v>
      </c>
      <c r="C276" s="3">
        <v>1</v>
      </c>
      <c r="D276" s="4"/>
      <c r="E276" s="1">
        <v>31.71253800336683</v>
      </c>
      <c r="F276" s="1">
        <v>40.625399670464965</v>
      </c>
      <c r="G276" s="1">
        <v>2.685</v>
      </c>
      <c r="H276" s="4">
        <v>17.7</v>
      </c>
      <c r="I276" s="2">
        <v>12.1</v>
      </c>
      <c r="J276" s="8">
        <v>15</v>
      </c>
      <c r="K276" s="5">
        <v>297</v>
      </c>
      <c r="L276" s="3">
        <v>201</v>
      </c>
      <c r="M276" s="11">
        <f t="shared" si="13"/>
        <v>40401</v>
      </c>
      <c r="N276" s="4">
        <f t="shared" si="14"/>
        <v>5337905</v>
      </c>
      <c r="O276" s="8">
        <f>QUOTIENT(N276,$N$370)</f>
        <v>23</v>
      </c>
      <c r="P276" s="8">
        <f t="shared" si="12"/>
        <v>0</v>
      </c>
    </row>
    <row r="277" spans="1:16" ht="12.75">
      <c r="A277" s="2">
        <v>4</v>
      </c>
      <c r="B277" s="6">
        <v>342</v>
      </c>
      <c r="C277" s="3">
        <v>2</v>
      </c>
      <c r="D277" s="4"/>
      <c r="E277" s="1">
        <v>33.55404492136425</v>
      </c>
      <c r="F277" s="1">
        <v>41.10928010090994</v>
      </c>
      <c r="G277" s="1">
        <v>2.969</v>
      </c>
      <c r="H277" s="4">
        <v>3.5</v>
      </c>
      <c r="I277" s="2">
        <v>3.25</v>
      </c>
      <c r="J277" s="8">
        <v>3.7</v>
      </c>
      <c r="K277" s="5">
        <v>342</v>
      </c>
      <c r="L277" s="3">
        <v>56</v>
      </c>
      <c r="M277" s="11">
        <f t="shared" si="13"/>
        <v>3136</v>
      </c>
      <c r="N277" s="4">
        <f t="shared" si="14"/>
        <v>5341041</v>
      </c>
      <c r="O277" s="8">
        <f>QUOTIENT(N277,$N$370)</f>
        <v>23</v>
      </c>
      <c r="P277" s="8">
        <f t="shared" si="12"/>
        <v>0</v>
      </c>
    </row>
    <row r="278" spans="1:16" ht="12.75">
      <c r="A278" s="2">
        <v>4</v>
      </c>
      <c r="B278" s="6">
        <v>341</v>
      </c>
      <c r="C278" s="3">
        <v>1</v>
      </c>
      <c r="D278" s="4"/>
      <c r="E278" s="1">
        <v>33.79919576194408</v>
      </c>
      <c r="F278" s="1">
        <v>42.92053134393588</v>
      </c>
      <c r="G278" s="1">
        <v>3.121</v>
      </c>
      <c r="H278" s="4">
        <v>18.7</v>
      </c>
      <c r="I278" s="2">
        <v>12.8</v>
      </c>
      <c r="J278" s="8">
        <v>15.1</v>
      </c>
      <c r="K278" s="5">
        <v>341</v>
      </c>
      <c r="L278" s="3">
        <v>199</v>
      </c>
      <c r="M278" s="11">
        <f t="shared" si="13"/>
        <v>39601</v>
      </c>
      <c r="N278" s="4">
        <f t="shared" si="14"/>
        <v>5380642</v>
      </c>
      <c r="O278" s="8">
        <f>QUOTIENT(N278,$N$370)</f>
        <v>23</v>
      </c>
      <c r="P278" s="8">
        <f t="shared" si="12"/>
        <v>0</v>
      </c>
    </row>
    <row r="279" spans="1:16" ht="12.75">
      <c r="A279" s="2">
        <v>4</v>
      </c>
      <c r="B279" s="6">
        <v>339</v>
      </c>
      <c r="C279" s="3">
        <v>1</v>
      </c>
      <c r="D279" s="4"/>
      <c r="E279" s="1">
        <v>31.493551691469335</v>
      </c>
      <c r="F279" s="1">
        <v>43.550177609933456</v>
      </c>
      <c r="G279" s="1">
        <v>2.93</v>
      </c>
      <c r="H279" s="4">
        <v>17.3</v>
      </c>
      <c r="I279" s="2">
        <v>13.2</v>
      </c>
      <c r="J279" s="8">
        <v>15.8</v>
      </c>
      <c r="K279" s="5">
        <v>339</v>
      </c>
      <c r="L279" s="3">
        <v>190</v>
      </c>
      <c r="M279" s="11">
        <f t="shared" si="13"/>
        <v>36100</v>
      </c>
      <c r="N279" s="4">
        <f t="shared" si="14"/>
        <v>5416742</v>
      </c>
      <c r="O279" s="8">
        <f>QUOTIENT(N279,$N$370)</f>
        <v>23</v>
      </c>
      <c r="P279" s="8">
        <f t="shared" si="12"/>
        <v>0</v>
      </c>
    </row>
    <row r="280" spans="1:16" ht="12.75">
      <c r="A280" s="2">
        <v>4</v>
      </c>
      <c r="B280" s="6">
        <v>340</v>
      </c>
      <c r="C280" s="3">
        <v>2</v>
      </c>
      <c r="D280" s="4"/>
      <c r="E280" s="1">
        <v>31.597347437297888</v>
      </c>
      <c r="F280" s="1">
        <v>43.750283689670916</v>
      </c>
      <c r="G280" s="1">
        <v>3.009</v>
      </c>
      <c r="H280" s="4">
        <v>3.7</v>
      </c>
      <c r="I280" s="2">
        <v>3.4</v>
      </c>
      <c r="J280" s="8">
        <v>4.4</v>
      </c>
      <c r="K280" s="5">
        <v>340</v>
      </c>
      <c r="L280" s="3">
        <v>50</v>
      </c>
      <c r="M280" s="11">
        <f t="shared" si="13"/>
        <v>2500</v>
      </c>
      <c r="N280" s="4">
        <f t="shared" si="14"/>
        <v>5419242</v>
      </c>
      <c r="O280" s="8">
        <f>QUOTIENT(N280,$N$370)</f>
        <v>23</v>
      </c>
      <c r="P280" s="8">
        <f t="shared" si="12"/>
        <v>0</v>
      </c>
    </row>
    <row r="281" spans="1:16" ht="12.75">
      <c r="A281" s="2">
        <v>4</v>
      </c>
      <c r="B281" s="6">
        <v>372</v>
      </c>
      <c r="C281" s="3">
        <v>1</v>
      </c>
      <c r="D281" s="4"/>
      <c r="E281" s="1">
        <v>39.38448764048673</v>
      </c>
      <c r="F281" s="1">
        <v>46.555235820435364</v>
      </c>
      <c r="G281" s="1">
        <v>3.186</v>
      </c>
      <c r="H281" s="4">
        <v>18.7</v>
      </c>
      <c r="I281" s="2">
        <v>14.25</v>
      </c>
      <c r="J281" s="8">
        <v>15.7</v>
      </c>
      <c r="K281" s="5">
        <v>372</v>
      </c>
      <c r="L281" s="3">
        <v>199</v>
      </c>
      <c r="M281" s="11">
        <f t="shared" si="13"/>
        <v>39601</v>
      </c>
      <c r="N281" s="4">
        <f t="shared" si="14"/>
        <v>5458843</v>
      </c>
      <c r="O281" s="8">
        <f>QUOTIENT(N281,$N$370)</f>
        <v>23</v>
      </c>
      <c r="P281" s="8">
        <f t="shared" si="12"/>
        <v>0</v>
      </c>
    </row>
    <row r="282" spans="1:16" ht="12.75">
      <c r="A282" s="2">
        <v>4</v>
      </c>
      <c r="B282" s="6">
        <v>338</v>
      </c>
      <c r="C282" s="3">
        <v>1</v>
      </c>
      <c r="D282" s="4"/>
      <c r="E282" s="1">
        <v>33.77921431162791</v>
      </c>
      <c r="F282" s="1">
        <v>47.79951348590394</v>
      </c>
      <c r="G282" s="1">
        <v>3.526</v>
      </c>
      <c r="H282" s="4">
        <v>17.2</v>
      </c>
      <c r="I282" s="2">
        <v>13.25</v>
      </c>
      <c r="J282" s="8">
        <v>15.1</v>
      </c>
      <c r="K282" s="5">
        <v>338</v>
      </c>
      <c r="L282" s="3">
        <v>184</v>
      </c>
      <c r="M282" s="11">
        <f t="shared" si="13"/>
        <v>33856</v>
      </c>
      <c r="N282" s="4">
        <f t="shared" si="14"/>
        <v>5492699</v>
      </c>
      <c r="O282" s="8">
        <f>QUOTIENT(N282,$N$370)</f>
        <v>24</v>
      </c>
      <c r="P282" s="8">
        <f t="shared" si="12"/>
        <v>1</v>
      </c>
    </row>
    <row r="283" spans="1:16" ht="12.75">
      <c r="A283" s="2">
        <v>4</v>
      </c>
      <c r="B283" s="6">
        <v>337</v>
      </c>
      <c r="C283" s="3">
        <v>1</v>
      </c>
      <c r="D283" s="4"/>
      <c r="E283" s="1">
        <v>30.993519441347857</v>
      </c>
      <c r="F283" s="1">
        <v>48.47866964592565</v>
      </c>
      <c r="G283" s="1">
        <v>3.257</v>
      </c>
      <c r="H283" s="4">
        <v>21</v>
      </c>
      <c r="I283" s="2">
        <v>12.8</v>
      </c>
      <c r="J283" s="8">
        <v>16.1</v>
      </c>
      <c r="K283" s="5">
        <v>337</v>
      </c>
      <c r="L283" s="3">
        <v>229</v>
      </c>
      <c r="M283" s="11">
        <f t="shared" si="13"/>
        <v>52441</v>
      </c>
      <c r="N283" s="4">
        <f t="shared" si="14"/>
        <v>5545140</v>
      </c>
      <c r="O283" s="8">
        <f>QUOTIENT(N283,$N$370)</f>
        <v>24</v>
      </c>
      <c r="P283" s="8">
        <f t="shared" si="12"/>
        <v>0</v>
      </c>
    </row>
    <row r="284" spans="1:16" ht="12.75">
      <c r="A284" s="2">
        <v>4</v>
      </c>
      <c r="B284" s="6">
        <v>373</v>
      </c>
      <c r="C284" s="3">
        <v>1</v>
      </c>
      <c r="D284" s="4"/>
      <c r="E284" s="1">
        <v>38.459750820527596</v>
      </c>
      <c r="F284" s="1">
        <v>49.23529306120689</v>
      </c>
      <c r="G284" s="1">
        <v>3.441</v>
      </c>
      <c r="H284" s="4">
        <v>19.4</v>
      </c>
      <c r="I284" s="2">
        <v>12.8</v>
      </c>
      <c r="J284" s="8">
        <v>15.4</v>
      </c>
      <c r="K284" s="5">
        <v>373</v>
      </c>
      <c r="L284" s="3">
        <v>212</v>
      </c>
      <c r="M284" s="11">
        <f t="shared" si="13"/>
        <v>44944</v>
      </c>
      <c r="N284" s="4">
        <f t="shared" si="14"/>
        <v>5590084</v>
      </c>
      <c r="O284" s="8">
        <f>QUOTIENT(N284,$N$370)</f>
        <v>24</v>
      </c>
      <c r="P284" s="8">
        <f t="shared" si="12"/>
        <v>0</v>
      </c>
    </row>
    <row r="285" spans="1:16" ht="12.75">
      <c r="A285" s="2">
        <v>5</v>
      </c>
      <c r="B285" s="6">
        <v>107</v>
      </c>
      <c r="C285" s="3">
        <v>1</v>
      </c>
      <c r="D285" s="4"/>
      <c r="E285" s="1">
        <v>41.28480389044386</v>
      </c>
      <c r="F285" s="1">
        <v>0.2131518885473969</v>
      </c>
      <c r="G285" s="1">
        <v>-0.0914</v>
      </c>
      <c r="H285" s="4">
        <v>5.4</v>
      </c>
      <c r="I285" s="2">
        <v>6.2</v>
      </c>
      <c r="J285" s="8">
        <v>0</v>
      </c>
      <c r="K285" s="5">
        <v>107</v>
      </c>
      <c r="L285" s="3">
        <v>58</v>
      </c>
      <c r="M285" s="11">
        <f t="shared" si="13"/>
        <v>3364</v>
      </c>
      <c r="N285" s="4">
        <f t="shared" si="14"/>
        <v>5593448</v>
      </c>
      <c r="O285" s="8">
        <f>QUOTIENT(N285,$N$370)</f>
        <v>24</v>
      </c>
      <c r="P285" s="8">
        <f t="shared" si="12"/>
        <v>0</v>
      </c>
    </row>
    <row r="286" spans="1:16" ht="12.75">
      <c r="A286" s="2">
        <v>5</v>
      </c>
      <c r="B286" s="6">
        <v>264</v>
      </c>
      <c r="C286" s="3">
        <v>2</v>
      </c>
      <c r="D286" s="4"/>
      <c r="E286" s="1">
        <v>47.53961485230746</v>
      </c>
      <c r="F286" s="1">
        <v>0.499438198648145</v>
      </c>
      <c r="G286" s="1">
        <v>0.024</v>
      </c>
      <c r="H286" s="4">
        <v>4.4</v>
      </c>
      <c r="I286" s="2">
        <v>3.5</v>
      </c>
      <c r="J286" s="8">
        <v>4.4</v>
      </c>
      <c r="K286" s="5">
        <v>264</v>
      </c>
      <c r="L286" s="3">
        <v>54</v>
      </c>
      <c r="M286" s="11">
        <f t="shared" si="13"/>
        <v>2916</v>
      </c>
      <c r="N286" s="4">
        <f t="shared" si="14"/>
        <v>5596364</v>
      </c>
      <c r="O286" s="8">
        <f>QUOTIENT(N286,$N$370)</f>
        <v>24</v>
      </c>
      <c r="P286" s="8">
        <f t="shared" si="12"/>
        <v>0</v>
      </c>
    </row>
    <row r="287" spans="1:16" ht="12.75">
      <c r="A287" s="2">
        <v>5</v>
      </c>
      <c r="B287" s="6">
        <v>108</v>
      </c>
      <c r="C287" s="3">
        <v>4</v>
      </c>
      <c r="D287" s="4"/>
      <c r="E287" s="1">
        <v>43.584978744258756</v>
      </c>
      <c r="F287" s="1">
        <v>1.0225007885142956</v>
      </c>
      <c r="G287" s="1">
        <v>0.097</v>
      </c>
      <c r="H287" s="4">
        <v>7.8</v>
      </c>
      <c r="I287" s="2">
        <v>9</v>
      </c>
      <c r="J287" s="8">
        <v>11</v>
      </c>
      <c r="K287" s="5">
        <v>108</v>
      </c>
      <c r="L287" s="3">
        <v>88</v>
      </c>
      <c r="M287" s="11">
        <f t="shared" si="13"/>
        <v>7744</v>
      </c>
      <c r="N287" s="4">
        <f t="shared" si="14"/>
        <v>5604108</v>
      </c>
      <c r="O287" s="8">
        <f>QUOTIENT(N287,$N$370)</f>
        <v>24</v>
      </c>
      <c r="P287" s="8">
        <f t="shared" si="12"/>
        <v>0</v>
      </c>
    </row>
    <row r="288" spans="1:16" ht="12.75">
      <c r="A288" s="2">
        <v>5</v>
      </c>
      <c r="B288" s="6">
        <v>263</v>
      </c>
      <c r="C288" s="3">
        <v>2</v>
      </c>
      <c r="D288" s="4"/>
      <c r="E288" s="1">
        <v>45.62780002543624</v>
      </c>
      <c r="F288" s="1">
        <v>1.1985866004595107</v>
      </c>
      <c r="G288" s="1">
        <v>0.255</v>
      </c>
      <c r="H288" s="4">
        <v>5</v>
      </c>
      <c r="I288" s="2">
        <v>4.4</v>
      </c>
      <c r="J288" s="8">
        <v>6</v>
      </c>
      <c r="K288" s="5">
        <v>263</v>
      </c>
      <c r="L288" s="3">
        <v>64</v>
      </c>
      <c r="M288" s="11">
        <f t="shared" si="13"/>
        <v>4096</v>
      </c>
      <c r="N288" s="4">
        <f t="shared" si="14"/>
        <v>5608204</v>
      </c>
      <c r="O288" s="8">
        <f>QUOTIENT(N288,$N$370)</f>
        <v>24</v>
      </c>
      <c r="P288" s="8">
        <f t="shared" si="12"/>
        <v>0</v>
      </c>
    </row>
    <row r="289" spans="1:16" ht="12.75">
      <c r="A289" s="2">
        <v>5</v>
      </c>
      <c r="B289" s="6">
        <v>109</v>
      </c>
      <c r="C289" s="3">
        <v>7</v>
      </c>
      <c r="D289" s="4"/>
      <c r="E289" s="1">
        <v>43.899657405782655</v>
      </c>
      <c r="F289" s="1">
        <v>2.316822749998969</v>
      </c>
      <c r="G289" s="1">
        <v>0.015</v>
      </c>
      <c r="H289" s="4">
        <v>2.9</v>
      </c>
      <c r="I289" s="2">
        <v>2</v>
      </c>
      <c r="J289" s="8">
        <v>2.6</v>
      </c>
      <c r="K289" s="5">
        <v>109</v>
      </c>
      <c r="L289" s="3">
        <v>31</v>
      </c>
      <c r="M289" s="11">
        <f t="shared" si="13"/>
        <v>961</v>
      </c>
      <c r="N289" s="4">
        <f t="shared" si="14"/>
        <v>5609165</v>
      </c>
      <c r="O289" s="8">
        <f>QUOTIENT(N289,$N$370)</f>
        <v>24</v>
      </c>
      <c r="P289" s="8">
        <f t="shared" si="12"/>
        <v>0</v>
      </c>
    </row>
    <row r="290" spans="1:16" ht="12.75">
      <c r="A290" s="2">
        <v>5</v>
      </c>
      <c r="B290" s="6">
        <v>262</v>
      </c>
      <c r="C290" s="3">
        <v>3</v>
      </c>
      <c r="D290" s="4"/>
      <c r="E290" s="1">
        <v>47.370316624685344</v>
      </c>
      <c r="F290" s="1">
        <v>2.652366467338027</v>
      </c>
      <c r="G290" s="1">
        <v>0.027</v>
      </c>
      <c r="H290" s="4">
        <v>2.6</v>
      </c>
      <c r="I290" s="2">
        <v>4.25</v>
      </c>
      <c r="J290" s="8">
        <v>4.3</v>
      </c>
      <c r="K290" s="5">
        <v>262</v>
      </c>
      <c r="L290" s="3">
        <v>32</v>
      </c>
      <c r="M290" s="11">
        <f t="shared" si="13"/>
        <v>1024</v>
      </c>
      <c r="N290" s="4">
        <f t="shared" si="14"/>
        <v>5610189</v>
      </c>
      <c r="O290" s="8">
        <f>QUOTIENT(N290,$N$370)</f>
        <v>24</v>
      </c>
      <c r="P290" s="8">
        <f t="shared" si="12"/>
        <v>0</v>
      </c>
    </row>
    <row r="291" spans="1:16" ht="12.75">
      <c r="A291" s="2">
        <v>5</v>
      </c>
      <c r="B291" s="6">
        <v>112</v>
      </c>
      <c r="C291" s="3">
        <v>7</v>
      </c>
      <c r="D291" s="4"/>
      <c r="E291" s="1">
        <v>43.08619021161612</v>
      </c>
      <c r="F291" s="1">
        <v>2.773992438424226</v>
      </c>
      <c r="G291" s="1">
        <v>0.119</v>
      </c>
      <c r="H291" s="4">
        <v>4</v>
      </c>
      <c r="I291" s="2">
        <v>5.75</v>
      </c>
      <c r="J291" s="8">
        <v>7.1</v>
      </c>
      <c r="K291" s="5">
        <v>112</v>
      </c>
      <c r="L291" s="3">
        <v>52</v>
      </c>
      <c r="M291" s="11">
        <f t="shared" si="13"/>
        <v>2704</v>
      </c>
      <c r="N291" s="4">
        <f t="shared" si="14"/>
        <v>5612893</v>
      </c>
      <c r="O291" s="8">
        <f>QUOTIENT(N291,$N$370)</f>
        <v>24</v>
      </c>
      <c r="P291" s="8">
        <f t="shared" si="12"/>
        <v>0</v>
      </c>
    </row>
    <row r="292" spans="1:16" ht="12.75">
      <c r="A292" s="2">
        <v>5</v>
      </c>
      <c r="B292" s="6">
        <v>113</v>
      </c>
      <c r="C292" s="3">
        <v>1</v>
      </c>
      <c r="D292" s="4"/>
      <c r="E292" s="1">
        <v>42.2611181506356</v>
      </c>
      <c r="F292" s="1">
        <v>2.8441500765639276</v>
      </c>
      <c r="G292" s="1">
        <v>0.048</v>
      </c>
      <c r="H292" s="4">
        <v>7.1</v>
      </c>
      <c r="I292" s="2">
        <v>8.5</v>
      </c>
      <c r="J292" s="8">
        <v>10</v>
      </c>
      <c r="K292" s="5">
        <v>113</v>
      </c>
      <c r="L292" s="3">
        <v>81</v>
      </c>
      <c r="M292" s="11">
        <f t="shared" si="13"/>
        <v>6561</v>
      </c>
      <c r="N292" s="4">
        <f t="shared" si="14"/>
        <v>5619454</v>
      </c>
      <c r="O292" s="8">
        <f>QUOTIENT(N292,$N$370)</f>
        <v>24</v>
      </c>
      <c r="P292" s="8">
        <f t="shared" si="12"/>
        <v>0</v>
      </c>
    </row>
    <row r="293" spans="1:16" ht="12.75">
      <c r="A293" s="2">
        <v>5</v>
      </c>
      <c r="B293" s="6">
        <v>111</v>
      </c>
      <c r="C293" s="3">
        <v>7</v>
      </c>
      <c r="D293" s="4"/>
      <c r="E293" s="1">
        <v>43.637986744937734</v>
      </c>
      <c r="F293" s="1">
        <v>2.973555926603431</v>
      </c>
      <c r="G293" s="1">
        <v>0.007</v>
      </c>
      <c r="H293" s="4">
        <v>4</v>
      </c>
      <c r="I293" s="2">
        <v>6</v>
      </c>
      <c r="J293" s="8">
        <v>7.7</v>
      </c>
      <c r="K293" s="5">
        <v>111</v>
      </c>
      <c r="L293" s="3">
        <v>58</v>
      </c>
      <c r="M293" s="11">
        <f t="shared" si="13"/>
        <v>3364</v>
      </c>
      <c r="N293" s="4">
        <f t="shared" si="14"/>
        <v>5622818</v>
      </c>
      <c r="O293" s="8">
        <f>QUOTIENT(N293,$N$370)</f>
        <v>24</v>
      </c>
      <c r="P293" s="8">
        <f t="shared" si="12"/>
        <v>0</v>
      </c>
    </row>
    <row r="294" spans="1:16" ht="12.75">
      <c r="A294" s="2">
        <v>5</v>
      </c>
      <c r="B294" s="6">
        <v>110</v>
      </c>
      <c r="C294" s="3">
        <v>2</v>
      </c>
      <c r="D294" s="4"/>
      <c r="E294" s="1">
        <v>44.350937365316064</v>
      </c>
      <c r="F294" s="1">
        <v>3.0222838744583647</v>
      </c>
      <c r="G294" s="1">
        <v>0.11</v>
      </c>
      <c r="H294" s="4">
        <v>13.9</v>
      </c>
      <c r="I294" s="2">
        <v>10</v>
      </c>
      <c r="J294" s="8">
        <v>12.9</v>
      </c>
      <c r="K294" s="5">
        <v>110</v>
      </c>
      <c r="L294" s="3">
        <v>161</v>
      </c>
      <c r="M294" s="11">
        <f t="shared" si="13"/>
        <v>25921</v>
      </c>
      <c r="N294" s="4">
        <f t="shared" si="14"/>
        <v>5648739</v>
      </c>
      <c r="O294" s="8">
        <f>QUOTIENT(N294,$N$370)</f>
        <v>24</v>
      </c>
      <c r="P294" s="8">
        <f t="shared" si="12"/>
        <v>0</v>
      </c>
    </row>
    <row r="295" spans="1:16" ht="12.75">
      <c r="A295" s="2">
        <v>5</v>
      </c>
      <c r="B295" s="6">
        <v>114</v>
      </c>
      <c r="C295" s="3">
        <v>7</v>
      </c>
      <c r="D295" s="4"/>
      <c r="E295" s="1">
        <v>43.37322419567246</v>
      </c>
      <c r="F295" s="1">
        <v>3.7202859932985852</v>
      </c>
      <c r="G295" s="1">
        <v>-0.0314</v>
      </c>
      <c r="H295" s="4">
        <v>4.3</v>
      </c>
      <c r="I295" s="2">
        <v>7.5</v>
      </c>
      <c r="J295" s="8">
        <v>9.3</v>
      </c>
      <c r="K295" s="5">
        <v>114</v>
      </c>
      <c r="L295" s="3">
        <v>57</v>
      </c>
      <c r="M295" s="11">
        <f t="shared" si="13"/>
        <v>3249</v>
      </c>
      <c r="N295" s="4">
        <f t="shared" si="14"/>
        <v>5651988</v>
      </c>
      <c r="O295" s="8">
        <f>QUOTIENT(N295,$N$370)</f>
        <v>24</v>
      </c>
      <c r="P295" s="8">
        <f t="shared" si="12"/>
        <v>0</v>
      </c>
    </row>
    <row r="296" spans="1:16" ht="12.75">
      <c r="A296" s="2">
        <v>5</v>
      </c>
      <c r="B296" s="6">
        <v>261</v>
      </c>
      <c r="C296" s="3">
        <v>1</v>
      </c>
      <c r="D296" s="4"/>
      <c r="E296" s="1">
        <v>47.02221718873991</v>
      </c>
      <c r="F296" s="1">
        <v>3.729011619045155</v>
      </c>
      <c r="G296" s="1">
        <v>0.366</v>
      </c>
      <c r="H296" s="4">
        <v>11.3</v>
      </c>
      <c r="I296" s="2">
        <v>10</v>
      </c>
      <c r="J296" s="8">
        <v>12.9</v>
      </c>
      <c r="K296" s="5">
        <v>261</v>
      </c>
      <c r="L296" s="3">
        <v>137</v>
      </c>
      <c r="M296" s="11">
        <f t="shared" si="13"/>
        <v>18769</v>
      </c>
      <c r="N296" s="4">
        <f t="shared" si="14"/>
        <v>5670757</v>
      </c>
      <c r="O296" s="8">
        <f>QUOTIENT(N296,$N$370)</f>
        <v>24</v>
      </c>
      <c r="P296" s="8">
        <f t="shared" si="12"/>
        <v>0</v>
      </c>
    </row>
    <row r="297" spans="1:16" ht="12.75">
      <c r="A297" s="2">
        <v>5</v>
      </c>
      <c r="B297" s="6">
        <v>116</v>
      </c>
      <c r="C297" s="3">
        <v>7</v>
      </c>
      <c r="D297" s="4"/>
      <c r="E297" s="1">
        <v>44.598046924208084</v>
      </c>
      <c r="F297" s="1">
        <v>3.8945366279101337</v>
      </c>
      <c r="G297" s="1">
        <v>-0.0194</v>
      </c>
      <c r="H297" s="4">
        <v>3.8</v>
      </c>
      <c r="I297" s="2">
        <v>5.75</v>
      </c>
      <c r="J297" s="8">
        <v>7.6</v>
      </c>
      <c r="K297" s="5">
        <v>116</v>
      </c>
      <c r="L297" s="3">
        <v>51</v>
      </c>
      <c r="M297" s="11">
        <f t="shared" si="13"/>
        <v>2601</v>
      </c>
      <c r="N297" s="4">
        <f t="shared" si="14"/>
        <v>5673358</v>
      </c>
      <c r="O297" s="8">
        <f>QUOTIENT(N297,$N$370)</f>
        <v>24</v>
      </c>
      <c r="P297" s="8">
        <f t="shared" si="12"/>
        <v>0</v>
      </c>
    </row>
    <row r="298" spans="1:16" ht="12.75">
      <c r="A298" s="2">
        <v>5</v>
      </c>
      <c r="B298" s="6">
        <v>115</v>
      </c>
      <c r="C298" s="3">
        <v>4</v>
      </c>
      <c r="D298" s="4"/>
      <c r="E298" s="1">
        <v>42.25655602247068</v>
      </c>
      <c r="F298" s="1">
        <v>4.374146216097165</v>
      </c>
      <c r="G298" s="1">
        <v>0.145</v>
      </c>
      <c r="H298" s="4">
        <v>3.6</v>
      </c>
      <c r="I298" s="2">
        <v>5.4</v>
      </c>
      <c r="J298" s="8">
        <v>7.9</v>
      </c>
      <c r="K298" s="5">
        <v>115</v>
      </c>
      <c r="L298" s="3">
        <v>44</v>
      </c>
      <c r="M298" s="11">
        <f t="shared" si="13"/>
        <v>1936</v>
      </c>
      <c r="N298" s="4">
        <f t="shared" si="14"/>
        <v>5675294</v>
      </c>
      <c r="O298" s="8">
        <f>QUOTIENT(N298,$N$370)</f>
        <v>24</v>
      </c>
      <c r="P298" s="8">
        <f t="shared" si="12"/>
        <v>0</v>
      </c>
    </row>
    <row r="299" spans="1:16" ht="12.75">
      <c r="A299" s="2">
        <v>5</v>
      </c>
      <c r="B299" s="6">
        <v>265</v>
      </c>
      <c r="C299" s="3">
        <v>1</v>
      </c>
      <c r="D299" s="4"/>
      <c r="E299" s="1">
        <v>48.65605487939879</v>
      </c>
      <c r="F299" s="1">
        <v>5.847680871331228</v>
      </c>
      <c r="G299" s="1">
        <v>0.341</v>
      </c>
      <c r="H299" s="4">
        <v>11.5</v>
      </c>
      <c r="I299" s="2">
        <v>10.7</v>
      </c>
      <c r="J299" s="8">
        <v>12</v>
      </c>
      <c r="K299" s="5">
        <v>265</v>
      </c>
      <c r="L299" s="3">
        <v>133</v>
      </c>
      <c r="M299" s="11">
        <f t="shared" si="13"/>
        <v>17689</v>
      </c>
      <c r="N299" s="4">
        <f t="shared" si="14"/>
        <v>5692983</v>
      </c>
      <c r="O299" s="8">
        <f>QUOTIENT(N299,$N$370)</f>
        <v>25</v>
      </c>
      <c r="P299" s="8">
        <f t="shared" si="12"/>
        <v>1</v>
      </c>
    </row>
    <row r="300" spans="1:16" ht="12.75">
      <c r="A300" s="2">
        <v>5</v>
      </c>
      <c r="B300" s="6">
        <v>118</v>
      </c>
      <c r="C300" s="3">
        <v>2</v>
      </c>
      <c r="D300" s="4"/>
      <c r="E300" s="1">
        <v>41.94192666989581</v>
      </c>
      <c r="F300" s="1">
        <v>5.969825811284844</v>
      </c>
      <c r="G300" s="1">
        <v>0.349</v>
      </c>
      <c r="H300" s="4">
        <v>2.7</v>
      </c>
      <c r="I300" s="2">
        <v>3</v>
      </c>
      <c r="J300" s="8">
        <v>4.5</v>
      </c>
      <c r="K300" s="5">
        <v>118</v>
      </c>
      <c r="L300" s="3">
        <v>43</v>
      </c>
      <c r="M300" s="11">
        <f t="shared" si="13"/>
        <v>1849</v>
      </c>
      <c r="N300" s="4">
        <f t="shared" si="14"/>
        <v>5694832</v>
      </c>
      <c r="O300" s="8">
        <f>QUOTIENT(N300,$N$370)</f>
        <v>25</v>
      </c>
      <c r="P300" s="8">
        <f t="shared" si="12"/>
        <v>0</v>
      </c>
    </row>
    <row r="301" spans="1:16" ht="12.75">
      <c r="A301" s="2">
        <v>5</v>
      </c>
      <c r="B301" s="6">
        <v>117</v>
      </c>
      <c r="C301" s="3">
        <v>1</v>
      </c>
      <c r="D301" s="4"/>
      <c r="E301" s="1">
        <v>42.507802833906496</v>
      </c>
      <c r="F301" s="1">
        <v>6.091403634116762</v>
      </c>
      <c r="G301" s="1">
        <v>0.295</v>
      </c>
      <c r="H301" s="4">
        <v>12.6</v>
      </c>
      <c r="I301" s="2">
        <v>11.5</v>
      </c>
      <c r="J301" s="8">
        <v>13.2</v>
      </c>
      <c r="K301" s="5">
        <v>117</v>
      </c>
      <c r="L301" s="3">
        <v>144</v>
      </c>
      <c r="M301" s="11">
        <f t="shared" si="13"/>
        <v>20736</v>
      </c>
      <c r="N301" s="4">
        <f t="shared" si="14"/>
        <v>5715568</v>
      </c>
      <c r="O301" s="8">
        <f>QUOTIENT(N301,$N$370)</f>
        <v>25</v>
      </c>
      <c r="P301" s="8">
        <f t="shared" si="12"/>
        <v>0</v>
      </c>
    </row>
    <row r="302" spans="1:16" ht="12.75">
      <c r="A302" s="2">
        <v>5</v>
      </c>
      <c r="B302" s="6">
        <v>257</v>
      </c>
      <c r="C302" s="3">
        <v>1</v>
      </c>
      <c r="D302" s="4"/>
      <c r="E302" s="1">
        <v>45.2464593713431</v>
      </c>
      <c r="F302" s="1">
        <v>6.429199978022014</v>
      </c>
      <c r="G302" s="1">
        <v>0.445</v>
      </c>
      <c r="H302" s="4">
        <v>18.2</v>
      </c>
      <c r="I302" s="2">
        <v>13.8</v>
      </c>
      <c r="J302" s="8">
        <v>16.5</v>
      </c>
      <c r="K302" s="5">
        <v>257</v>
      </c>
      <c r="L302" s="3">
        <v>219</v>
      </c>
      <c r="M302" s="11">
        <f t="shared" si="13"/>
        <v>47961</v>
      </c>
      <c r="N302" s="4">
        <f t="shared" si="14"/>
        <v>5763529</v>
      </c>
      <c r="O302" s="8">
        <f>QUOTIENT(N302,$N$370)</f>
        <v>25</v>
      </c>
      <c r="P302" s="8">
        <f t="shared" si="12"/>
        <v>0</v>
      </c>
    </row>
    <row r="303" spans="1:16" ht="12.75">
      <c r="A303" s="2">
        <v>5</v>
      </c>
      <c r="B303" s="6">
        <v>121</v>
      </c>
      <c r="C303" s="3">
        <v>4</v>
      </c>
      <c r="D303" s="4"/>
      <c r="E303" s="1">
        <v>40.159328271814786</v>
      </c>
      <c r="F303" s="1">
        <v>6.555006083644562</v>
      </c>
      <c r="G303" s="1">
        <v>0.154</v>
      </c>
      <c r="H303" s="4">
        <v>4.8</v>
      </c>
      <c r="I303" s="2">
        <v>7.5</v>
      </c>
      <c r="J303" s="8">
        <v>10</v>
      </c>
      <c r="K303" s="5">
        <v>121</v>
      </c>
      <c r="L303" s="3">
        <v>54</v>
      </c>
      <c r="M303" s="11">
        <f t="shared" si="13"/>
        <v>2916</v>
      </c>
      <c r="N303" s="4">
        <f t="shared" si="14"/>
        <v>5766445</v>
      </c>
      <c r="O303" s="8">
        <f>QUOTIENT(N303,$N$370)</f>
        <v>25</v>
      </c>
      <c r="P303" s="8">
        <f t="shared" si="12"/>
        <v>0</v>
      </c>
    </row>
    <row r="304" spans="1:16" ht="12.75">
      <c r="A304" s="2">
        <v>5</v>
      </c>
      <c r="B304" s="6">
        <v>259</v>
      </c>
      <c r="C304" s="3">
        <v>4</v>
      </c>
      <c r="D304" s="4"/>
      <c r="E304" s="1">
        <v>47.0812970969316</v>
      </c>
      <c r="F304" s="1">
        <v>6.589073430343657</v>
      </c>
      <c r="G304" s="1">
        <v>0.445</v>
      </c>
      <c r="H304" s="4">
        <v>3.3</v>
      </c>
      <c r="I304" s="2">
        <v>4.9</v>
      </c>
      <c r="J304" s="8">
        <v>6.6</v>
      </c>
      <c r="K304" s="5">
        <v>259</v>
      </c>
      <c r="L304" s="3">
        <v>43</v>
      </c>
      <c r="M304" s="11">
        <f t="shared" si="13"/>
        <v>1849</v>
      </c>
      <c r="N304" s="4">
        <f t="shared" si="14"/>
        <v>5768294</v>
      </c>
      <c r="O304" s="8">
        <f>QUOTIENT(N304,$N$370)</f>
        <v>25</v>
      </c>
      <c r="P304" s="8">
        <f t="shared" si="12"/>
        <v>0</v>
      </c>
    </row>
    <row r="305" spans="1:16" ht="12.75">
      <c r="A305" s="2">
        <v>5</v>
      </c>
      <c r="B305" s="6">
        <v>258</v>
      </c>
      <c r="C305" s="3">
        <v>2</v>
      </c>
      <c r="D305" s="4"/>
      <c r="E305" s="1">
        <v>46.40705036627711</v>
      </c>
      <c r="F305" s="1">
        <v>6.830385150327873</v>
      </c>
      <c r="G305" s="1">
        <v>0.278</v>
      </c>
      <c r="H305" s="4">
        <v>3.2</v>
      </c>
      <c r="I305" s="2">
        <v>3.75</v>
      </c>
      <c r="J305" s="8">
        <v>5.2</v>
      </c>
      <c r="K305" s="5">
        <v>258</v>
      </c>
      <c r="L305" s="3">
        <v>45</v>
      </c>
      <c r="M305" s="11">
        <f t="shared" si="13"/>
        <v>2025</v>
      </c>
      <c r="N305" s="4">
        <f t="shared" si="14"/>
        <v>5770319</v>
      </c>
      <c r="O305" s="8">
        <f>QUOTIENT(N305,$N$370)</f>
        <v>25</v>
      </c>
      <c r="P305" s="8">
        <f t="shared" si="12"/>
        <v>0</v>
      </c>
    </row>
    <row r="306" spans="1:16" ht="12.75">
      <c r="A306" s="2">
        <v>5</v>
      </c>
      <c r="B306" s="6">
        <v>120</v>
      </c>
      <c r="C306" s="3">
        <v>4</v>
      </c>
      <c r="D306" s="4"/>
      <c r="E306" s="1">
        <v>41.290771236889924</v>
      </c>
      <c r="F306" s="1">
        <v>7.101161571378599</v>
      </c>
      <c r="G306" s="1">
        <v>0.443</v>
      </c>
      <c r="H306" s="4">
        <v>3.2</v>
      </c>
      <c r="I306" s="2">
        <v>4.25</v>
      </c>
      <c r="J306" s="8">
        <v>5.3</v>
      </c>
      <c r="K306" s="5">
        <v>120</v>
      </c>
      <c r="L306" s="3">
        <v>40</v>
      </c>
      <c r="M306" s="11">
        <f t="shared" si="13"/>
        <v>1600</v>
      </c>
      <c r="N306" s="4">
        <f t="shared" si="14"/>
        <v>5771919</v>
      </c>
      <c r="O306" s="8">
        <f>QUOTIENT(N306,$N$370)</f>
        <v>25</v>
      </c>
      <c r="P306" s="8">
        <f t="shared" si="12"/>
        <v>0</v>
      </c>
    </row>
    <row r="307" spans="1:16" ht="12.75">
      <c r="A307" s="2">
        <v>5</v>
      </c>
      <c r="B307" s="6">
        <v>260</v>
      </c>
      <c r="C307" s="3">
        <v>2</v>
      </c>
      <c r="D307" s="4"/>
      <c r="E307" s="1">
        <v>47.779730077696954</v>
      </c>
      <c r="F307" s="1">
        <v>7.1447868199423015</v>
      </c>
      <c r="G307" s="1">
        <v>0.64</v>
      </c>
      <c r="H307" s="4">
        <v>4</v>
      </c>
      <c r="I307" s="2">
        <v>4</v>
      </c>
      <c r="J307" s="8">
        <v>4.9</v>
      </c>
      <c r="K307" s="5">
        <v>260</v>
      </c>
      <c r="L307" s="3">
        <v>54</v>
      </c>
      <c r="M307" s="11">
        <f t="shared" si="13"/>
        <v>2916</v>
      </c>
      <c r="N307" s="4">
        <f t="shared" si="14"/>
        <v>5774835</v>
      </c>
      <c r="O307" s="8">
        <f>QUOTIENT(N307,$N$370)</f>
        <v>25</v>
      </c>
      <c r="P307" s="8">
        <f t="shared" si="12"/>
        <v>0</v>
      </c>
    </row>
    <row r="308" spans="1:16" ht="12.75">
      <c r="A308" s="2">
        <v>5</v>
      </c>
      <c r="B308" s="6">
        <v>266</v>
      </c>
      <c r="C308" s="3">
        <v>2</v>
      </c>
      <c r="D308" s="4"/>
      <c r="E308" s="1">
        <v>48.148139747469145</v>
      </c>
      <c r="F308" s="1">
        <v>7.72316326761142</v>
      </c>
      <c r="G308" s="1">
        <v>0.928</v>
      </c>
      <c r="H308" s="4">
        <v>4</v>
      </c>
      <c r="I308" s="2">
        <v>3.25</v>
      </c>
      <c r="J308" s="8">
        <v>4.1</v>
      </c>
      <c r="K308" s="5">
        <v>266</v>
      </c>
      <c r="L308" s="3">
        <v>48</v>
      </c>
      <c r="M308" s="11">
        <f t="shared" si="13"/>
        <v>2304</v>
      </c>
      <c r="N308" s="4">
        <f t="shared" si="14"/>
        <v>5777139</v>
      </c>
      <c r="O308" s="8">
        <f>QUOTIENT(N308,$N$370)</f>
        <v>25</v>
      </c>
      <c r="P308" s="8">
        <f t="shared" si="12"/>
        <v>0</v>
      </c>
    </row>
    <row r="309" spans="1:16" ht="12.75">
      <c r="A309" s="2">
        <v>5</v>
      </c>
      <c r="B309" s="6">
        <v>256</v>
      </c>
      <c r="C309" s="3">
        <v>2</v>
      </c>
      <c r="D309" s="4"/>
      <c r="E309" s="1">
        <v>45.70709915877555</v>
      </c>
      <c r="F309" s="1">
        <v>7.76167098567441</v>
      </c>
      <c r="G309" s="1">
        <v>0.46</v>
      </c>
      <c r="H309" s="4">
        <v>4.4</v>
      </c>
      <c r="I309" s="2">
        <v>4</v>
      </c>
      <c r="J309" s="8">
        <v>5.4</v>
      </c>
      <c r="K309" s="5">
        <v>256</v>
      </c>
      <c r="L309" s="3">
        <v>63</v>
      </c>
      <c r="M309" s="11">
        <f t="shared" si="13"/>
        <v>3969</v>
      </c>
      <c r="N309" s="4">
        <f t="shared" si="14"/>
        <v>5781108</v>
      </c>
      <c r="O309" s="8">
        <f>QUOTIENT(N309,$N$370)</f>
        <v>25</v>
      </c>
      <c r="P309" s="8">
        <f t="shared" si="12"/>
        <v>0</v>
      </c>
    </row>
    <row r="310" spans="1:16" ht="12.75">
      <c r="A310" s="2">
        <v>5</v>
      </c>
      <c r="B310" s="6">
        <v>119</v>
      </c>
      <c r="C310" s="3">
        <v>1</v>
      </c>
      <c r="D310" s="4"/>
      <c r="E310" s="1">
        <v>41.62182255500954</v>
      </c>
      <c r="F310" s="1">
        <v>8.0305000591059</v>
      </c>
      <c r="G310" s="1">
        <v>0.263</v>
      </c>
      <c r="H310" s="4">
        <v>9.9</v>
      </c>
      <c r="I310" s="2">
        <v>8.6</v>
      </c>
      <c r="J310" s="8">
        <v>11.5</v>
      </c>
      <c r="K310" s="5">
        <v>119</v>
      </c>
      <c r="L310" s="3">
        <v>117</v>
      </c>
      <c r="M310" s="11">
        <f t="shared" si="13"/>
        <v>13689</v>
      </c>
      <c r="N310" s="4">
        <f t="shared" si="14"/>
        <v>5794797</v>
      </c>
      <c r="O310" s="8">
        <f>QUOTIENT(N310,$N$370)</f>
        <v>25</v>
      </c>
      <c r="P310" s="8">
        <f t="shared" si="12"/>
        <v>0</v>
      </c>
    </row>
    <row r="311" spans="1:16" ht="12.75">
      <c r="A311" s="2">
        <v>5</v>
      </c>
      <c r="B311" s="6">
        <v>267</v>
      </c>
      <c r="C311" s="3">
        <v>1</v>
      </c>
      <c r="D311" s="4"/>
      <c r="E311" s="1">
        <v>48.23643010620381</v>
      </c>
      <c r="F311" s="1">
        <v>8.418253774347415</v>
      </c>
      <c r="G311" s="1">
        <v>0.715</v>
      </c>
      <c r="H311" s="4">
        <v>19.1</v>
      </c>
      <c r="I311" s="2">
        <v>10.7</v>
      </c>
      <c r="J311" s="8">
        <v>13.3</v>
      </c>
      <c r="K311" s="5">
        <v>267</v>
      </c>
      <c r="L311" s="3">
        <v>203</v>
      </c>
      <c r="M311" s="11">
        <f t="shared" si="13"/>
        <v>41209</v>
      </c>
      <c r="N311" s="4">
        <f t="shared" si="14"/>
        <v>5836006</v>
      </c>
      <c r="O311" s="8">
        <f>QUOTIENT(N311,$N$370)</f>
        <v>25</v>
      </c>
      <c r="P311" s="8">
        <f t="shared" si="12"/>
        <v>0</v>
      </c>
    </row>
    <row r="312" spans="1:16" ht="12.75">
      <c r="A312" s="2">
        <v>5</v>
      </c>
      <c r="B312" s="6">
        <v>255</v>
      </c>
      <c r="C312" s="3">
        <v>2</v>
      </c>
      <c r="D312" s="4"/>
      <c r="E312" s="1">
        <v>43.89425924002564</v>
      </c>
      <c r="F312" s="1">
        <v>9.562821015235201</v>
      </c>
      <c r="G312" s="1">
        <v>0.3</v>
      </c>
      <c r="H312" s="4">
        <v>4.7</v>
      </c>
      <c r="I312" s="2">
        <v>5.6</v>
      </c>
      <c r="J312" s="8">
        <v>5.7</v>
      </c>
      <c r="K312" s="5">
        <v>255</v>
      </c>
      <c r="L312" s="3">
        <v>68</v>
      </c>
      <c r="M312" s="11">
        <f t="shared" si="13"/>
        <v>4624</v>
      </c>
      <c r="N312" s="4">
        <f t="shared" si="14"/>
        <v>5840630</v>
      </c>
      <c r="O312" s="8">
        <f>QUOTIENT(N312,$N$370)</f>
        <v>25</v>
      </c>
      <c r="P312" s="8">
        <f t="shared" si="12"/>
        <v>0</v>
      </c>
    </row>
    <row r="313" spans="1:16" ht="12.75">
      <c r="A313" s="2">
        <v>5</v>
      </c>
      <c r="B313" s="6">
        <v>269</v>
      </c>
      <c r="C313" s="3">
        <v>2</v>
      </c>
      <c r="D313" s="4"/>
      <c r="E313" s="1">
        <v>45.83745077604812</v>
      </c>
      <c r="F313" s="1">
        <v>10.257705375636702</v>
      </c>
      <c r="G313" s="1">
        <v>0.677</v>
      </c>
      <c r="H313" s="4">
        <v>3.5</v>
      </c>
      <c r="I313" s="2">
        <v>3.1</v>
      </c>
      <c r="J313" s="8">
        <v>5.3</v>
      </c>
      <c r="K313" s="5">
        <v>269</v>
      </c>
      <c r="L313" s="3">
        <v>52</v>
      </c>
      <c r="M313" s="11">
        <f t="shared" si="13"/>
        <v>2704</v>
      </c>
      <c r="N313" s="4">
        <f t="shared" si="14"/>
        <v>5843334</v>
      </c>
      <c r="O313" s="8">
        <f>QUOTIENT(N313,$N$370)</f>
        <v>25</v>
      </c>
      <c r="P313" s="8">
        <f t="shared" si="12"/>
        <v>0</v>
      </c>
    </row>
    <row r="314" spans="1:16" ht="12.75">
      <c r="A314" s="2">
        <v>5</v>
      </c>
      <c r="B314" s="6">
        <v>254</v>
      </c>
      <c r="C314" s="3">
        <v>1</v>
      </c>
      <c r="D314" s="4"/>
      <c r="E314" s="1">
        <v>42.30509771746043</v>
      </c>
      <c r="F314" s="1">
        <v>10.601699023087043</v>
      </c>
      <c r="G314" s="1">
        <v>0.704</v>
      </c>
      <c r="H314" s="4">
        <v>13.6</v>
      </c>
      <c r="I314" s="2">
        <v>12</v>
      </c>
      <c r="J314" s="8">
        <v>14.8</v>
      </c>
      <c r="K314" s="5">
        <v>254</v>
      </c>
      <c r="L314" s="3">
        <v>167</v>
      </c>
      <c r="M314" s="11">
        <f t="shared" si="13"/>
        <v>27889</v>
      </c>
      <c r="N314" s="4">
        <f t="shared" si="14"/>
        <v>5871223</v>
      </c>
      <c r="O314" s="8">
        <f>QUOTIENT(N314,$N$370)</f>
        <v>25</v>
      </c>
      <c r="P314" s="8">
        <f t="shared" si="12"/>
        <v>0</v>
      </c>
    </row>
    <row r="315" spans="1:16" ht="12.75">
      <c r="A315" s="2">
        <v>5</v>
      </c>
      <c r="B315" s="6">
        <v>268</v>
      </c>
      <c r="C315" s="3">
        <v>1</v>
      </c>
      <c r="D315" s="4"/>
      <c r="E315" s="1">
        <v>49.14240134694059</v>
      </c>
      <c r="F315" s="1">
        <v>11.385180317246292</v>
      </c>
      <c r="G315" s="1">
        <v>0.8</v>
      </c>
      <c r="H315" s="4">
        <v>11.3</v>
      </c>
      <c r="I315" s="2">
        <v>9.75</v>
      </c>
      <c r="J315" s="8">
        <v>12.3</v>
      </c>
      <c r="K315" s="5">
        <v>268</v>
      </c>
      <c r="L315" s="3">
        <v>125</v>
      </c>
      <c r="M315" s="11">
        <f t="shared" si="13"/>
        <v>15625</v>
      </c>
      <c r="N315" s="4">
        <f t="shared" si="14"/>
        <v>5886848</v>
      </c>
      <c r="O315" s="8">
        <f>QUOTIENT(N315,$N$370)</f>
        <v>25</v>
      </c>
      <c r="P315" s="8">
        <f t="shared" si="12"/>
        <v>0</v>
      </c>
    </row>
    <row r="316" spans="1:16" ht="12.75">
      <c r="A316" s="2">
        <v>5</v>
      </c>
      <c r="B316" s="6">
        <v>270</v>
      </c>
      <c r="C316" s="3">
        <v>1</v>
      </c>
      <c r="D316" s="4"/>
      <c r="E316" s="1">
        <v>45.81605287758067</v>
      </c>
      <c r="F316" s="1">
        <v>11.724784293057704</v>
      </c>
      <c r="G316" s="1">
        <v>0.74</v>
      </c>
      <c r="H316" s="4">
        <v>16.5</v>
      </c>
      <c r="I316" s="2">
        <v>12</v>
      </c>
      <c r="J316" s="8">
        <v>14.7</v>
      </c>
      <c r="K316" s="5">
        <v>270</v>
      </c>
      <c r="L316" s="3">
        <v>197</v>
      </c>
      <c r="M316" s="11">
        <f t="shared" si="13"/>
        <v>38809</v>
      </c>
      <c r="N316" s="4">
        <f t="shared" si="14"/>
        <v>5925657</v>
      </c>
      <c r="O316" s="8">
        <f>QUOTIENT(N316,$N$370)</f>
        <v>26</v>
      </c>
      <c r="P316" s="8">
        <f t="shared" si="12"/>
        <v>1</v>
      </c>
    </row>
    <row r="317" spans="1:16" ht="12.75">
      <c r="A317" s="2">
        <v>5</v>
      </c>
      <c r="B317" s="6">
        <v>271</v>
      </c>
      <c r="C317" s="3">
        <v>1</v>
      </c>
      <c r="D317" s="4"/>
      <c r="E317" s="1">
        <v>49.31755630800513</v>
      </c>
      <c r="F317" s="1">
        <v>13.19236009236953</v>
      </c>
      <c r="G317" s="1">
        <v>0.86</v>
      </c>
      <c r="H317" s="4">
        <v>11.8</v>
      </c>
      <c r="I317" s="2">
        <v>9.5</v>
      </c>
      <c r="J317" s="8">
        <v>13</v>
      </c>
      <c r="K317" s="5">
        <v>271</v>
      </c>
      <c r="L317" s="3">
        <v>138</v>
      </c>
      <c r="M317" s="11">
        <f t="shared" si="13"/>
        <v>19044</v>
      </c>
      <c r="N317" s="4">
        <f t="shared" si="14"/>
        <v>5944701</v>
      </c>
      <c r="O317" s="8">
        <f>QUOTIENT(N317,$N$370)</f>
        <v>26</v>
      </c>
      <c r="P317" s="8">
        <f t="shared" si="12"/>
        <v>0</v>
      </c>
    </row>
    <row r="318" spans="1:16" ht="12.75">
      <c r="A318" s="2">
        <v>5</v>
      </c>
      <c r="B318" s="6">
        <v>272</v>
      </c>
      <c r="C318" s="3">
        <v>1</v>
      </c>
      <c r="D318" s="4"/>
      <c r="E318" s="1">
        <v>49.404436805679694</v>
      </c>
      <c r="F318" s="1">
        <v>13.309448858371303</v>
      </c>
      <c r="G318" s="1">
        <v>0.925</v>
      </c>
      <c r="H318" s="4">
        <v>10.7</v>
      </c>
      <c r="I318" s="2">
        <v>9.25</v>
      </c>
      <c r="J318" s="8">
        <v>0</v>
      </c>
      <c r="K318" s="5">
        <v>272</v>
      </c>
      <c r="L318" s="3"/>
      <c r="M318" s="11">
        <f t="shared" si="13"/>
        <v>0</v>
      </c>
      <c r="N318" s="4">
        <f t="shared" si="14"/>
        <v>5944701</v>
      </c>
      <c r="O318" s="8">
        <f>QUOTIENT(N318,$N$370)</f>
        <v>26</v>
      </c>
      <c r="P318" s="8">
        <f t="shared" si="12"/>
        <v>0</v>
      </c>
    </row>
    <row r="319" spans="1:16" ht="12.75">
      <c r="A319" s="2">
        <v>5</v>
      </c>
      <c r="B319" s="6">
        <v>250</v>
      </c>
      <c r="C319" s="3">
        <v>2</v>
      </c>
      <c r="D319" s="4"/>
      <c r="E319" s="1">
        <v>41.74290157114835</v>
      </c>
      <c r="F319" s="1">
        <v>15.788627724454729</v>
      </c>
      <c r="G319" s="1">
        <v>0.822</v>
      </c>
      <c r="H319" s="4">
        <v>13.7</v>
      </c>
      <c r="I319" s="2">
        <v>12</v>
      </c>
      <c r="J319" s="8">
        <v>13.2</v>
      </c>
      <c r="K319" s="5">
        <v>250</v>
      </c>
      <c r="L319" s="3">
        <v>152</v>
      </c>
      <c r="M319" s="11">
        <f t="shared" si="13"/>
        <v>23104</v>
      </c>
      <c r="N319" s="4">
        <f t="shared" si="14"/>
        <v>5967805</v>
      </c>
      <c r="O319" s="8">
        <f>QUOTIENT(N319,$N$370)</f>
        <v>26</v>
      </c>
      <c r="P319" s="8">
        <f t="shared" si="12"/>
        <v>0</v>
      </c>
    </row>
    <row r="320" spans="1:16" ht="12.75">
      <c r="A320" s="2">
        <v>5</v>
      </c>
      <c r="B320" s="6">
        <v>273</v>
      </c>
      <c r="C320" s="3">
        <v>1</v>
      </c>
      <c r="D320" s="4"/>
      <c r="E320" s="1">
        <v>49.59932411467139</v>
      </c>
      <c r="F320" s="1">
        <v>17.337649937860007</v>
      </c>
      <c r="G320" s="1">
        <v>1.174</v>
      </c>
      <c r="H320" s="4">
        <v>3.4</v>
      </c>
      <c r="I320" s="2">
        <v>4.4</v>
      </c>
      <c r="J320" s="8">
        <v>11.3</v>
      </c>
      <c r="K320" s="5">
        <v>273</v>
      </c>
      <c r="L320" s="3">
        <v>136</v>
      </c>
      <c r="M320" s="11">
        <f t="shared" si="13"/>
        <v>18496</v>
      </c>
      <c r="N320" s="4">
        <f t="shared" si="14"/>
        <v>5986301</v>
      </c>
      <c r="O320" s="8">
        <f>QUOTIENT(N320,$N$370)</f>
        <v>26</v>
      </c>
      <c r="P320" s="8">
        <f t="shared" si="12"/>
        <v>0</v>
      </c>
    </row>
    <row r="321" spans="1:16" ht="12.75">
      <c r="A321" s="2">
        <v>5</v>
      </c>
      <c r="B321" s="6">
        <v>249</v>
      </c>
      <c r="C321" s="3">
        <v>1</v>
      </c>
      <c r="D321" s="4"/>
      <c r="E321" s="1">
        <v>40.78690893704403</v>
      </c>
      <c r="F321" s="1">
        <v>19.698653694130414</v>
      </c>
      <c r="G321" s="1">
        <v>0.658</v>
      </c>
      <c r="H321" s="4">
        <v>19.7</v>
      </c>
      <c r="I321" s="2">
        <v>12.8</v>
      </c>
      <c r="J321" s="8">
        <v>15.2</v>
      </c>
      <c r="K321" s="5">
        <v>249</v>
      </c>
      <c r="L321" s="3">
        <v>223</v>
      </c>
      <c r="M321" s="11">
        <f t="shared" si="13"/>
        <v>49729</v>
      </c>
      <c r="N321" s="4">
        <f t="shared" si="14"/>
        <v>6036030</v>
      </c>
      <c r="O321" s="8">
        <f>QUOTIENT(N321,$N$370)</f>
        <v>26</v>
      </c>
      <c r="P321" s="8">
        <f t="shared" si="12"/>
        <v>0</v>
      </c>
    </row>
    <row r="322" spans="1:16" ht="12.75">
      <c r="A322" s="2">
        <v>5</v>
      </c>
      <c r="B322" s="6">
        <v>248</v>
      </c>
      <c r="C322" s="3">
        <v>2</v>
      </c>
      <c r="D322" s="4"/>
      <c r="E322" s="1">
        <v>44.63910952792016</v>
      </c>
      <c r="F322" s="1">
        <v>20.48358719937372</v>
      </c>
      <c r="G322" s="1">
        <v>1.118</v>
      </c>
      <c r="H322" s="4">
        <v>5.7</v>
      </c>
      <c r="I322" s="2">
        <v>4</v>
      </c>
      <c r="J322" s="8">
        <v>5.7</v>
      </c>
      <c r="K322" s="5">
        <v>248</v>
      </c>
      <c r="L322" s="3">
        <v>70</v>
      </c>
      <c r="M322" s="11">
        <f t="shared" si="13"/>
        <v>4900</v>
      </c>
      <c r="N322" s="4">
        <f t="shared" si="14"/>
        <v>6040930</v>
      </c>
      <c r="O322" s="8">
        <f>QUOTIENT(N322,$N$370)</f>
        <v>26</v>
      </c>
      <c r="P322" s="8">
        <f t="shared" si="12"/>
        <v>0</v>
      </c>
    </row>
    <row r="323" spans="1:16" ht="12.75">
      <c r="A323" s="2">
        <v>5</v>
      </c>
      <c r="B323" s="6">
        <v>425</v>
      </c>
      <c r="C323" s="3">
        <v>2</v>
      </c>
      <c r="D323" s="4" t="s">
        <v>13</v>
      </c>
      <c r="E323" s="1">
        <v>47.597716362349416</v>
      </c>
      <c r="F323" s="1">
        <v>21.84960864842514</v>
      </c>
      <c r="G323" s="1">
        <v>1.399</v>
      </c>
      <c r="H323" s="4">
        <v>3.8</v>
      </c>
      <c r="I323" s="2"/>
      <c r="J323" s="8">
        <v>0</v>
      </c>
      <c r="K323" s="5">
        <v>425</v>
      </c>
      <c r="L323" s="3">
        <v>51</v>
      </c>
      <c r="M323" s="11">
        <f t="shared" si="13"/>
        <v>2601</v>
      </c>
      <c r="N323" s="4">
        <f t="shared" si="14"/>
        <v>6043531</v>
      </c>
      <c r="O323" s="8">
        <f>QUOTIENT(N323,$N$370)</f>
        <v>26</v>
      </c>
      <c r="P323" s="8">
        <f aca="true" t="shared" si="15" ref="P323:P369">IF(O323&gt;O322,1,0)</f>
        <v>0</v>
      </c>
    </row>
    <row r="324" spans="1:16" ht="12.75">
      <c r="A324" s="2">
        <v>5</v>
      </c>
      <c r="B324" s="6">
        <v>247</v>
      </c>
      <c r="C324" s="3">
        <v>1</v>
      </c>
      <c r="D324" s="4"/>
      <c r="E324" s="1">
        <v>45.236477077645226</v>
      </c>
      <c r="F324" s="1">
        <v>23.06219845556095</v>
      </c>
      <c r="G324" s="1">
        <v>1.232</v>
      </c>
      <c r="H324" s="4">
        <v>18.3</v>
      </c>
      <c r="I324" s="2">
        <v>12.8</v>
      </c>
      <c r="J324" s="8">
        <v>15.2</v>
      </c>
      <c r="K324" s="5">
        <v>247</v>
      </c>
      <c r="L324" s="3">
        <v>213</v>
      </c>
      <c r="M324" s="11">
        <f t="shared" si="13"/>
        <v>45369</v>
      </c>
      <c r="N324" s="4">
        <f t="shared" si="14"/>
        <v>6088900</v>
      </c>
      <c r="O324" s="8">
        <f>QUOTIENT(N324,$N$370)</f>
        <v>26</v>
      </c>
      <c r="P324" s="8">
        <f t="shared" si="15"/>
        <v>0</v>
      </c>
    </row>
    <row r="325" spans="1:16" ht="12.75">
      <c r="A325" s="2">
        <v>5</v>
      </c>
      <c r="B325" s="6">
        <v>246</v>
      </c>
      <c r="C325" s="3">
        <v>1</v>
      </c>
      <c r="D325" s="4"/>
      <c r="E325" s="1">
        <v>43.80625408433441</v>
      </c>
      <c r="F325" s="1">
        <v>25.238739332596122</v>
      </c>
      <c r="G325" s="1">
        <v>1.089</v>
      </c>
      <c r="H325" s="4">
        <v>23.1</v>
      </c>
      <c r="I325" s="2">
        <v>14.5</v>
      </c>
      <c r="J325" s="8">
        <v>16.3</v>
      </c>
      <c r="K325" s="5">
        <v>246</v>
      </c>
      <c r="L325" s="3">
        <v>249</v>
      </c>
      <c r="M325" s="11">
        <f t="shared" si="13"/>
        <v>62001</v>
      </c>
      <c r="N325" s="4">
        <f t="shared" si="14"/>
        <v>6150901</v>
      </c>
      <c r="O325" s="8">
        <f>QUOTIENT(N325,$N$370)</f>
        <v>27</v>
      </c>
      <c r="P325" s="8">
        <f t="shared" si="15"/>
        <v>1</v>
      </c>
    </row>
    <row r="326" spans="1:16" ht="12.75">
      <c r="A326" s="2">
        <v>5</v>
      </c>
      <c r="B326" s="6">
        <v>244</v>
      </c>
      <c r="C326" s="3">
        <v>1</v>
      </c>
      <c r="D326" s="4"/>
      <c r="E326" s="1">
        <v>41.0352422556386</v>
      </c>
      <c r="F326" s="1">
        <v>25.24891013531183</v>
      </c>
      <c r="G326" s="1">
        <v>0.917</v>
      </c>
      <c r="H326" s="4">
        <v>11</v>
      </c>
      <c r="I326" s="2">
        <v>10</v>
      </c>
      <c r="J326" s="8">
        <v>12.8</v>
      </c>
      <c r="K326" s="5">
        <v>244</v>
      </c>
      <c r="L326" s="3">
        <v>129</v>
      </c>
      <c r="M326" s="11">
        <f aca="true" t="shared" si="16" ref="M326:M369">L326^2</f>
        <v>16641</v>
      </c>
      <c r="N326" s="4">
        <f t="shared" si="14"/>
        <v>6167542</v>
      </c>
      <c r="O326" s="8">
        <f>QUOTIENT(N326,$N$370)</f>
        <v>27</v>
      </c>
      <c r="P326" s="8">
        <f t="shared" si="15"/>
        <v>0</v>
      </c>
    </row>
    <row r="327" spans="1:16" ht="12.75">
      <c r="A327" s="2">
        <v>5</v>
      </c>
      <c r="B327" s="6">
        <v>245</v>
      </c>
      <c r="C327" s="3">
        <v>2</v>
      </c>
      <c r="D327" s="4"/>
      <c r="E327" s="1">
        <v>43.64297996099352</v>
      </c>
      <c r="F327" s="1">
        <v>26.486573280141734</v>
      </c>
      <c r="G327" s="1">
        <v>1.08</v>
      </c>
      <c r="H327" s="4">
        <v>3.2</v>
      </c>
      <c r="I327" s="2">
        <v>2.4</v>
      </c>
      <c r="J327" s="8">
        <v>3.5</v>
      </c>
      <c r="K327" s="5">
        <v>245</v>
      </c>
      <c r="L327" s="3">
        <v>44</v>
      </c>
      <c r="M327" s="11">
        <f t="shared" si="16"/>
        <v>1936</v>
      </c>
      <c r="N327" s="4">
        <f aca="true" t="shared" si="17" ref="N327:N369">N326+M327</f>
        <v>6169478</v>
      </c>
      <c r="O327" s="8">
        <f>QUOTIENT(N327,$N$370)</f>
        <v>27</v>
      </c>
      <c r="P327" s="8">
        <f t="shared" si="15"/>
        <v>0</v>
      </c>
    </row>
    <row r="328" spans="1:16" ht="12.75">
      <c r="A328" s="2">
        <v>5</v>
      </c>
      <c r="B328" s="6">
        <v>274</v>
      </c>
      <c r="C328" s="3">
        <v>2</v>
      </c>
      <c r="D328" s="4"/>
      <c r="E328" s="1">
        <v>47.67274609351536</v>
      </c>
      <c r="F328" s="1">
        <v>26.717687791109775</v>
      </c>
      <c r="G328" s="1">
        <v>1.784</v>
      </c>
      <c r="H328" s="4">
        <v>11.6</v>
      </c>
      <c r="I328" s="2">
        <v>10.25</v>
      </c>
      <c r="J328" s="8">
        <v>12.6</v>
      </c>
      <c r="K328" s="5">
        <v>274</v>
      </c>
      <c r="L328" s="3">
        <v>139</v>
      </c>
      <c r="M328" s="11">
        <f t="shared" si="16"/>
        <v>19321</v>
      </c>
      <c r="N328" s="4">
        <f t="shared" si="17"/>
        <v>6188799</v>
      </c>
      <c r="O328" s="8">
        <f>QUOTIENT(N328,$N$370)</f>
        <v>27</v>
      </c>
      <c r="P328" s="8">
        <f t="shared" si="15"/>
        <v>0</v>
      </c>
    </row>
    <row r="329" spans="1:16" ht="12.75">
      <c r="A329" s="2">
        <v>5</v>
      </c>
      <c r="B329" s="6">
        <v>276</v>
      </c>
      <c r="C329" s="3">
        <v>2</v>
      </c>
      <c r="D329" s="4"/>
      <c r="E329" s="1">
        <v>45.97668922116782</v>
      </c>
      <c r="F329" s="1">
        <v>27.751956656426074</v>
      </c>
      <c r="G329" s="1">
        <v>1.451</v>
      </c>
      <c r="H329" s="4">
        <v>7.2</v>
      </c>
      <c r="I329" s="2">
        <v>6.75</v>
      </c>
      <c r="J329" s="8">
        <v>8.1</v>
      </c>
      <c r="K329" s="5">
        <v>276</v>
      </c>
      <c r="L329" s="3">
        <v>84</v>
      </c>
      <c r="M329" s="11">
        <f t="shared" si="16"/>
        <v>7056</v>
      </c>
      <c r="N329" s="4">
        <f t="shared" si="17"/>
        <v>6195855</v>
      </c>
      <c r="O329" s="8">
        <f>QUOTIENT(N329,$N$370)</f>
        <v>27</v>
      </c>
      <c r="P329" s="8">
        <f t="shared" si="15"/>
        <v>0</v>
      </c>
    </row>
    <row r="330" spans="1:16" ht="12.75">
      <c r="A330" s="2">
        <v>5</v>
      </c>
      <c r="B330" s="6">
        <v>277</v>
      </c>
      <c r="C330" s="3">
        <v>1</v>
      </c>
      <c r="D330" s="4"/>
      <c r="E330" s="1">
        <v>45.34045880670411</v>
      </c>
      <c r="F330" s="1">
        <v>27.97730718274308</v>
      </c>
      <c r="G330" s="1">
        <v>1.399</v>
      </c>
      <c r="H330" s="4">
        <v>13.6</v>
      </c>
      <c r="I330" s="2">
        <v>12.3</v>
      </c>
      <c r="J330" s="8">
        <v>14.5</v>
      </c>
      <c r="K330" s="5">
        <v>277</v>
      </c>
      <c r="L330" s="3">
        <v>157</v>
      </c>
      <c r="M330" s="11">
        <f t="shared" si="16"/>
        <v>24649</v>
      </c>
      <c r="N330" s="4">
        <f t="shared" si="17"/>
        <v>6220504</v>
      </c>
      <c r="O330" s="8">
        <f>QUOTIENT(N330,$N$370)</f>
        <v>27</v>
      </c>
      <c r="P330" s="8">
        <f t="shared" si="15"/>
        <v>0</v>
      </c>
    </row>
    <row r="331" spans="1:16" ht="12.75">
      <c r="A331" s="2">
        <v>5</v>
      </c>
      <c r="B331" s="6">
        <v>278</v>
      </c>
      <c r="C331" s="3">
        <v>4</v>
      </c>
      <c r="D331" s="4"/>
      <c r="E331" s="1">
        <v>44.50529179795229</v>
      </c>
      <c r="F331" s="1">
        <v>28.140454562411048</v>
      </c>
      <c r="G331" s="1">
        <v>1.212</v>
      </c>
      <c r="H331" s="4">
        <v>4</v>
      </c>
      <c r="I331" s="2">
        <v>6.75</v>
      </c>
      <c r="J331" s="8">
        <v>7.7</v>
      </c>
      <c r="K331" s="5">
        <v>278</v>
      </c>
      <c r="L331" s="3">
        <v>49</v>
      </c>
      <c r="M331" s="11">
        <f t="shared" si="16"/>
        <v>2401</v>
      </c>
      <c r="N331" s="4">
        <f t="shared" si="17"/>
        <v>6222905</v>
      </c>
      <c r="O331" s="8">
        <f>QUOTIENT(N331,$N$370)</f>
        <v>27</v>
      </c>
      <c r="P331" s="8">
        <f t="shared" si="15"/>
        <v>0</v>
      </c>
    </row>
    <row r="332" spans="1:16" ht="12.75">
      <c r="A332" s="2">
        <v>5</v>
      </c>
      <c r="B332" s="6">
        <v>275</v>
      </c>
      <c r="C332" s="3">
        <v>3</v>
      </c>
      <c r="D332" s="4"/>
      <c r="E332" s="1">
        <v>47.52965924337004</v>
      </c>
      <c r="F332" s="1">
        <v>28.761542764760183</v>
      </c>
      <c r="G332" s="1">
        <v>1.554</v>
      </c>
      <c r="H332" s="4">
        <v>4</v>
      </c>
      <c r="I332" s="2">
        <v>6</v>
      </c>
      <c r="J332" s="8">
        <v>7.5</v>
      </c>
      <c r="K332" s="5">
        <v>275</v>
      </c>
      <c r="L332" s="3">
        <v>49</v>
      </c>
      <c r="M332" s="11">
        <f t="shared" si="16"/>
        <v>2401</v>
      </c>
      <c r="N332" s="4">
        <f t="shared" si="17"/>
        <v>6225306</v>
      </c>
      <c r="O332" s="8">
        <f>QUOTIENT(N332,$N$370)</f>
        <v>27</v>
      </c>
      <c r="P332" s="8">
        <f t="shared" si="15"/>
        <v>0</v>
      </c>
    </row>
    <row r="333" spans="1:16" ht="12.75">
      <c r="A333" s="2">
        <v>5</v>
      </c>
      <c r="B333" s="6">
        <v>282</v>
      </c>
      <c r="C333" s="3">
        <v>1</v>
      </c>
      <c r="D333" s="4"/>
      <c r="E333" s="1">
        <v>42.20848742581442</v>
      </c>
      <c r="F333" s="1">
        <v>28.927109935575423</v>
      </c>
      <c r="G333" s="1">
        <v>1.028</v>
      </c>
      <c r="H333" s="4">
        <v>16</v>
      </c>
      <c r="I333" s="2">
        <v>13.5</v>
      </c>
      <c r="J333" s="8">
        <v>16.1</v>
      </c>
      <c r="K333" s="5">
        <v>282</v>
      </c>
      <c r="L333" s="3">
        <v>181</v>
      </c>
      <c r="M333" s="11">
        <f t="shared" si="16"/>
        <v>32761</v>
      </c>
      <c r="N333" s="4">
        <f t="shared" si="17"/>
        <v>6258067</v>
      </c>
      <c r="O333" s="8">
        <f>QUOTIENT(N333,$N$370)</f>
        <v>27</v>
      </c>
      <c r="P333" s="8">
        <f t="shared" si="15"/>
        <v>0</v>
      </c>
    </row>
    <row r="334" spans="1:16" ht="12.75">
      <c r="A334" s="2">
        <v>5</v>
      </c>
      <c r="B334" s="6">
        <v>281</v>
      </c>
      <c r="C334" s="3">
        <v>4</v>
      </c>
      <c r="D334" s="4"/>
      <c r="E334" s="1">
        <v>43.0686916181818</v>
      </c>
      <c r="F334" s="1">
        <v>29.706988610391946</v>
      </c>
      <c r="G334" s="1">
        <v>0.923</v>
      </c>
      <c r="H334" s="4">
        <v>4.2</v>
      </c>
      <c r="I334" s="2">
        <v>6.2</v>
      </c>
      <c r="J334" s="8">
        <v>7.5</v>
      </c>
      <c r="K334" s="5">
        <v>281</v>
      </c>
      <c r="L334" s="3">
        <v>44</v>
      </c>
      <c r="M334" s="11">
        <f t="shared" si="16"/>
        <v>1936</v>
      </c>
      <c r="N334" s="4">
        <f t="shared" si="17"/>
        <v>6260003</v>
      </c>
      <c r="O334" s="8">
        <f>QUOTIENT(N334,$N$370)</f>
        <v>27</v>
      </c>
      <c r="P334" s="8">
        <f t="shared" si="15"/>
        <v>0</v>
      </c>
    </row>
    <row r="335" spans="1:16" ht="12.75">
      <c r="A335" s="2">
        <v>5</v>
      </c>
      <c r="B335" s="6">
        <v>283</v>
      </c>
      <c r="C335" s="3">
        <v>4</v>
      </c>
      <c r="D335" s="4"/>
      <c r="E335" s="1">
        <v>42.174126450251165</v>
      </c>
      <c r="F335" s="1">
        <v>30.260075547794408</v>
      </c>
      <c r="G335" s="1">
        <v>0.926</v>
      </c>
      <c r="H335" s="4">
        <v>3.5</v>
      </c>
      <c r="I335" s="2">
        <v>6.3</v>
      </c>
      <c r="J335" s="8">
        <v>6.7</v>
      </c>
      <c r="K335" s="5">
        <v>283</v>
      </c>
      <c r="L335" s="3">
        <v>39</v>
      </c>
      <c r="M335" s="11">
        <f t="shared" si="16"/>
        <v>1521</v>
      </c>
      <c r="N335" s="4">
        <f t="shared" si="17"/>
        <v>6261524</v>
      </c>
      <c r="O335" s="8">
        <f>QUOTIENT(N335,$N$370)</f>
        <v>27</v>
      </c>
      <c r="P335" s="8">
        <f t="shared" si="15"/>
        <v>0</v>
      </c>
    </row>
    <row r="336" spans="1:16" ht="12.75">
      <c r="A336" s="2">
        <v>5</v>
      </c>
      <c r="B336" s="6">
        <v>285</v>
      </c>
      <c r="C336" s="3">
        <v>2</v>
      </c>
      <c r="D336" s="4"/>
      <c r="E336" s="1">
        <v>41.536743907335115</v>
      </c>
      <c r="F336" s="1">
        <v>30.63442497544974</v>
      </c>
      <c r="G336" s="1">
        <v>0.707</v>
      </c>
      <c r="H336" s="4">
        <v>3.2</v>
      </c>
      <c r="I336" s="2">
        <v>3.2</v>
      </c>
      <c r="J336" s="8">
        <v>4.1</v>
      </c>
      <c r="K336" s="5">
        <v>285</v>
      </c>
      <c r="L336" s="3">
        <v>40</v>
      </c>
      <c r="M336" s="11">
        <f t="shared" si="16"/>
        <v>1600</v>
      </c>
      <c r="N336" s="4">
        <f t="shared" si="17"/>
        <v>6263124</v>
      </c>
      <c r="O336" s="8">
        <f>QUOTIENT(N336,$N$370)</f>
        <v>27</v>
      </c>
      <c r="P336" s="8">
        <f t="shared" si="15"/>
        <v>0</v>
      </c>
    </row>
    <row r="337" spans="1:16" ht="12.75">
      <c r="A337" s="2">
        <v>5</v>
      </c>
      <c r="B337" s="6">
        <v>284</v>
      </c>
      <c r="C337" s="3">
        <v>2</v>
      </c>
      <c r="D337" s="4"/>
      <c r="E337" s="1">
        <v>41.95751192094158</v>
      </c>
      <c r="F337" s="1">
        <v>30.861854698058014</v>
      </c>
      <c r="G337" s="1">
        <v>0.869</v>
      </c>
      <c r="H337" s="4">
        <v>3.5</v>
      </c>
      <c r="I337" s="2">
        <v>3.5</v>
      </c>
      <c r="J337" s="8">
        <v>4.1</v>
      </c>
      <c r="K337" s="5">
        <v>284</v>
      </c>
      <c r="L337" s="3">
        <v>43</v>
      </c>
      <c r="M337" s="11">
        <f t="shared" si="16"/>
        <v>1849</v>
      </c>
      <c r="N337" s="4">
        <f t="shared" si="17"/>
        <v>6264973</v>
      </c>
      <c r="O337" s="8">
        <f>QUOTIENT(N337,$N$370)</f>
        <v>27</v>
      </c>
      <c r="P337" s="8">
        <f t="shared" si="15"/>
        <v>0</v>
      </c>
    </row>
    <row r="338" spans="1:16" ht="12.75">
      <c r="A338" s="2">
        <v>5</v>
      </c>
      <c r="B338" s="6">
        <v>279</v>
      </c>
      <c r="C338" s="3">
        <v>1</v>
      </c>
      <c r="D338" s="4"/>
      <c r="E338" s="1">
        <v>44.657868304236715</v>
      </c>
      <c r="F338" s="1">
        <v>31.49361209073119</v>
      </c>
      <c r="G338" s="1">
        <v>0.94</v>
      </c>
      <c r="H338" s="4">
        <v>16.3</v>
      </c>
      <c r="I338" s="2">
        <v>11.6</v>
      </c>
      <c r="J338" s="8">
        <v>14.2</v>
      </c>
      <c r="K338" s="5">
        <v>279</v>
      </c>
      <c r="L338" s="3">
        <v>180</v>
      </c>
      <c r="M338" s="11">
        <f t="shared" si="16"/>
        <v>32400</v>
      </c>
      <c r="N338" s="4">
        <f t="shared" si="17"/>
        <v>6297373</v>
      </c>
      <c r="O338" s="8">
        <f>QUOTIENT(N338,$N$370)</f>
        <v>27</v>
      </c>
      <c r="P338" s="8">
        <f t="shared" si="15"/>
        <v>0</v>
      </c>
    </row>
    <row r="339" spans="1:16" ht="12.75">
      <c r="A339" s="2">
        <v>5</v>
      </c>
      <c r="B339" s="6">
        <v>358</v>
      </c>
      <c r="C339" s="3">
        <v>1</v>
      </c>
      <c r="D339" s="4" t="s">
        <v>13</v>
      </c>
      <c r="E339" s="1">
        <v>47.58266564270183</v>
      </c>
      <c r="F339" s="1">
        <v>31.693598412531873</v>
      </c>
      <c r="G339" s="1">
        <v>1.064</v>
      </c>
      <c r="H339" s="4">
        <v>3.4</v>
      </c>
      <c r="I339" s="2">
        <v>3.75</v>
      </c>
      <c r="J339" s="8">
        <v>0</v>
      </c>
      <c r="K339" s="5">
        <v>358</v>
      </c>
      <c r="L339" s="3">
        <v>34</v>
      </c>
      <c r="M339" s="11">
        <f t="shared" si="16"/>
        <v>1156</v>
      </c>
      <c r="N339" s="4">
        <f t="shared" si="17"/>
        <v>6298529</v>
      </c>
      <c r="O339" s="8">
        <f>QUOTIENT(N339,$N$370)</f>
        <v>27</v>
      </c>
      <c r="P339" s="8">
        <f t="shared" si="15"/>
        <v>0</v>
      </c>
    </row>
    <row r="340" spans="1:16" ht="12.75">
      <c r="A340" s="2">
        <v>5</v>
      </c>
      <c r="B340" s="6">
        <v>359</v>
      </c>
      <c r="C340" s="3">
        <v>3</v>
      </c>
      <c r="D340" s="4"/>
      <c r="E340" s="1">
        <v>48.81260884661043</v>
      </c>
      <c r="F340" s="1">
        <v>31.749854213646547</v>
      </c>
      <c r="G340" s="1">
        <v>1.296</v>
      </c>
      <c r="H340" s="4">
        <v>3.8</v>
      </c>
      <c r="I340" s="2">
        <v>5.5</v>
      </c>
      <c r="J340" s="8">
        <v>6.8</v>
      </c>
      <c r="K340" s="5">
        <v>359</v>
      </c>
      <c r="L340" s="3">
        <v>49</v>
      </c>
      <c r="M340" s="11">
        <f t="shared" si="16"/>
        <v>2401</v>
      </c>
      <c r="N340" s="4">
        <f t="shared" si="17"/>
        <v>6300930</v>
      </c>
      <c r="O340" s="8">
        <f>QUOTIENT(N340,$N$370)</f>
        <v>27</v>
      </c>
      <c r="P340" s="8">
        <f t="shared" si="15"/>
        <v>0</v>
      </c>
    </row>
    <row r="341" spans="1:16" ht="12.75">
      <c r="A341" s="2">
        <v>5</v>
      </c>
      <c r="B341" s="6">
        <v>280</v>
      </c>
      <c r="C341" s="3">
        <v>2</v>
      </c>
      <c r="D341" s="4"/>
      <c r="E341" s="1">
        <v>44.20540296390925</v>
      </c>
      <c r="F341" s="1">
        <v>31.949150361134848</v>
      </c>
      <c r="G341" s="1">
        <v>0.97</v>
      </c>
      <c r="H341" s="4">
        <v>5.5</v>
      </c>
      <c r="I341" s="2">
        <v>5</v>
      </c>
      <c r="J341" s="8">
        <v>5.8</v>
      </c>
      <c r="K341" s="5">
        <v>280</v>
      </c>
      <c r="L341" s="3">
        <v>70</v>
      </c>
      <c r="M341" s="11">
        <f t="shared" si="16"/>
        <v>4900</v>
      </c>
      <c r="N341" s="4">
        <f t="shared" si="17"/>
        <v>6305830</v>
      </c>
      <c r="O341" s="8">
        <f>QUOTIENT(N341,$N$370)</f>
        <v>27</v>
      </c>
      <c r="P341" s="8">
        <f t="shared" si="15"/>
        <v>0</v>
      </c>
    </row>
    <row r="342" spans="1:16" ht="12.75">
      <c r="A342" s="2">
        <v>5</v>
      </c>
      <c r="B342" s="6">
        <v>357</v>
      </c>
      <c r="C342" s="3">
        <v>2</v>
      </c>
      <c r="D342" s="4"/>
      <c r="E342" s="1">
        <v>47.0819991904279</v>
      </c>
      <c r="F342" s="1">
        <v>32.34608757226362</v>
      </c>
      <c r="G342" s="1">
        <v>1.081</v>
      </c>
      <c r="H342" s="4">
        <v>7.8</v>
      </c>
      <c r="I342" s="2">
        <v>6.5</v>
      </c>
      <c r="J342" s="8">
        <v>8.3</v>
      </c>
      <c r="K342" s="5">
        <v>357</v>
      </c>
      <c r="L342" s="3">
        <v>93</v>
      </c>
      <c r="M342" s="11">
        <f t="shared" si="16"/>
        <v>8649</v>
      </c>
      <c r="N342" s="4">
        <f t="shared" si="17"/>
        <v>6314479</v>
      </c>
      <c r="O342" s="8">
        <f>QUOTIENT(N342,$N$370)</f>
        <v>27</v>
      </c>
      <c r="P342" s="8">
        <f t="shared" si="15"/>
        <v>0</v>
      </c>
    </row>
    <row r="343" spans="1:16" ht="12.75">
      <c r="A343" s="2">
        <v>5</v>
      </c>
      <c r="B343" s="6">
        <v>288</v>
      </c>
      <c r="C343" s="3">
        <v>2</v>
      </c>
      <c r="D343" s="4"/>
      <c r="E343" s="1">
        <v>40.44362283835527</v>
      </c>
      <c r="F343" s="1">
        <v>32.71130998154718</v>
      </c>
      <c r="G343" s="1">
        <v>0.798</v>
      </c>
      <c r="H343" s="4">
        <v>8.4</v>
      </c>
      <c r="I343" s="2">
        <v>6.6</v>
      </c>
      <c r="J343" s="8">
        <v>7.1</v>
      </c>
      <c r="K343" s="5">
        <v>288</v>
      </c>
      <c r="L343" s="3">
        <v>102</v>
      </c>
      <c r="M343" s="11">
        <f t="shared" si="16"/>
        <v>10404</v>
      </c>
      <c r="N343" s="4">
        <f t="shared" si="17"/>
        <v>6324883</v>
      </c>
      <c r="O343" s="8">
        <f>QUOTIENT(N343,$N$370)</f>
        <v>27</v>
      </c>
      <c r="P343" s="8">
        <f t="shared" si="15"/>
        <v>0</v>
      </c>
    </row>
    <row r="344" spans="1:16" ht="12.75">
      <c r="A344" s="2">
        <v>5</v>
      </c>
      <c r="B344" s="6">
        <v>360</v>
      </c>
      <c r="C344" s="3">
        <v>1</v>
      </c>
      <c r="D344" s="4"/>
      <c r="E344" s="1">
        <v>48.62848788418855</v>
      </c>
      <c r="F344" s="1">
        <v>32.84766679837895</v>
      </c>
      <c r="G344" s="1">
        <v>1.111</v>
      </c>
      <c r="H344" s="4">
        <v>18.3</v>
      </c>
      <c r="I344" s="2">
        <v>12</v>
      </c>
      <c r="J344" s="8">
        <v>14.2</v>
      </c>
      <c r="K344" s="5">
        <v>360</v>
      </c>
      <c r="L344" s="3">
        <v>202</v>
      </c>
      <c r="M344" s="11">
        <f t="shared" si="16"/>
        <v>40804</v>
      </c>
      <c r="N344" s="4">
        <f t="shared" si="17"/>
        <v>6365687</v>
      </c>
      <c r="O344" s="8">
        <f>QUOTIENT(N344,$N$370)</f>
        <v>27</v>
      </c>
      <c r="P344" s="8">
        <f t="shared" si="15"/>
        <v>0</v>
      </c>
    </row>
    <row r="345" spans="1:16" ht="12.75">
      <c r="A345" s="2">
        <v>5</v>
      </c>
      <c r="B345" s="6">
        <v>286</v>
      </c>
      <c r="C345" s="3">
        <v>2</v>
      </c>
      <c r="D345" s="4"/>
      <c r="E345" s="1">
        <v>42.33009603990363</v>
      </c>
      <c r="F345" s="1">
        <v>33.22823633978389</v>
      </c>
      <c r="G345" s="1">
        <v>0.811</v>
      </c>
      <c r="H345" s="4">
        <v>8.6</v>
      </c>
      <c r="I345" s="2">
        <v>6.5</v>
      </c>
      <c r="J345" s="8">
        <v>8</v>
      </c>
      <c r="K345" s="5">
        <v>286</v>
      </c>
      <c r="L345" s="3">
        <v>99</v>
      </c>
      <c r="M345" s="11">
        <f t="shared" si="16"/>
        <v>9801</v>
      </c>
      <c r="N345" s="4">
        <f t="shared" si="17"/>
        <v>6375488</v>
      </c>
      <c r="O345" s="8">
        <f>QUOTIENT(N345,$N$370)</f>
        <v>28</v>
      </c>
      <c r="P345" s="8">
        <f t="shared" si="15"/>
        <v>1</v>
      </c>
    </row>
    <row r="346" spans="1:16" ht="12.75">
      <c r="A346" s="2">
        <v>5</v>
      </c>
      <c r="B346" s="6">
        <v>287</v>
      </c>
      <c r="C346" s="3">
        <v>1</v>
      </c>
      <c r="D346" s="4"/>
      <c r="E346" s="1">
        <v>41.5759718709255</v>
      </c>
      <c r="F346" s="1">
        <v>33.34946644232876</v>
      </c>
      <c r="G346" s="1">
        <v>0.915</v>
      </c>
      <c r="H346" s="4">
        <v>11.9</v>
      </c>
      <c r="I346" s="2">
        <v>14.2</v>
      </c>
      <c r="J346" s="8">
        <v>13.8</v>
      </c>
      <c r="K346" s="5">
        <v>287</v>
      </c>
      <c r="L346" s="3">
        <v>135</v>
      </c>
      <c r="M346" s="11">
        <f t="shared" si="16"/>
        <v>18225</v>
      </c>
      <c r="N346" s="4">
        <f t="shared" si="17"/>
        <v>6393713</v>
      </c>
      <c r="O346" s="8">
        <f>QUOTIENT(N346,$N$370)</f>
        <v>28</v>
      </c>
      <c r="P346" s="8">
        <f t="shared" si="15"/>
        <v>0</v>
      </c>
    </row>
    <row r="347" spans="1:16" ht="12.75">
      <c r="A347" s="2">
        <v>5</v>
      </c>
      <c r="B347" s="6">
        <v>289</v>
      </c>
      <c r="C347" s="3">
        <v>1</v>
      </c>
      <c r="D347" s="4" t="s">
        <v>13</v>
      </c>
      <c r="E347" s="1">
        <v>40.42859776183047</v>
      </c>
      <c r="F347" s="1">
        <v>33.715295164244324</v>
      </c>
      <c r="G347" s="1">
        <v>1.036</v>
      </c>
      <c r="H347" s="4">
        <v>4.9</v>
      </c>
      <c r="I347" s="2">
        <v>4.1</v>
      </c>
      <c r="J347" s="8">
        <v>4.4</v>
      </c>
      <c r="K347" s="5">
        <v>289</v>
      </c>
      <c r="L347" s="3">
        <v>41</v>
      </c>
      <c r="M347" s="11">
        <f t="shared" si="16"/>
        <v>1681</v>
      </c>
      <c r="N347" s="4">
        <f t="shared" si="17"/>
        <v>6395394</v>
      </c>
      <c r="O347" s="8">
        <f>QUOTIENT(N347,$N$370)</f>
        <v>28</v>
      </c>
      <c r="P347" s="8">
        <f t="shared" si="15"/>
        <v>0</v>
      </c>
    </row>
    <row r="348" spans="1:16" ht="12.75">
      <c r="A348" s="2">
        <v>5</v>
      </c>
      <c r="B348" s="6">
        <v>351</v>
      </c>
      <c r="C348" s="3">
        <v>2</v>
      </c>
      <c r="D348" s="4"/>
      <c r="E348" s="1">
        <v>45.132032739107196</v>
      </c>
      <c r="F348" s="1">
        <v>34.27109766021737</v>
      </c>
      <c r="G348" s="1">
        <v>0.923</v>
      </c>
      <c r="H348" s="4">
        <v>4</v>
      </c>
      <c r="I348" s="2">
        <v>3.2</v>
      </c>
      <c r="J348" s="8">
        <v>4.3</v>
      </c>
      <c r="K348" s="5">
        <v>351</v>
      </c>
      <c r="L348" s="3">
        <v>50</v>
      </c>
      <c r="M348" s="11">
        <f t="shared" si="16"/>
        <v>2500</v>
      </c>
      <c r="N348" s="4">
        <f t="shared" si="17"/>
        <v>6397894</v>
      </c>
      <c r="O348" s="8">
        <f>QUOTIENT(N348,$N$370)</f>
        <v>28</v>
      </c>
      <c r="P348" s="8">
        <f t="shared" si="15"/>
        <v>0</v>
      </c>
    </row>
    <row r="349" spans="1:16" ht="12.75">
      <c r="A349" s="2">
        <v>5</v>
      </c>
      <c r="B349" s="6">
        <v>352</v>
      </c>
      <c r="C349" s="3">
        <v>1</v>
      </c>
      <c r="D349" s="4"/>
      <c r="E349" s="1">
        <v>45.192410918420784</v>
      </c>
      <c r="F349" s="1">
        <v>34.88015962378329</v>
      </c>
      <c r="G349" s="1">
        <v>0.945</v>
      </c>
      <c r="H349" s="4">
        <v>17</v>
      </c>
      <c r="I349" s="2">
        <v>14</v>
      </c>
      <c r="J349" s="8">
        <v>16.4</v>
      </c>
      <c r="K349" s="5">
        <v>352</v>
      </c>
      <c r="L349" s="3">
        <v>188</v>
      </c>
      <c r="M349" s="11">
        <f t="shared" si="16"/>
        <v>35344</v>
      </c>
      <c r="N349" s="4">
        <f t="shared" si="17"/>
        <v>6433238</v>
      </c>
      <c r="O349" s="8">
        <f>QUOTIENT(N349,$N$370)</f>
        <v>28</v>
      </c>
      <c r="P349" s="8">
        <f t="shared" si="15"/>
        <v>0</v>
      </c>
    </row>
    <row r="350" spans="1:16" ht="12.75">
      <c r="A350" s="2">
        <v>5</v>
      </c>
      <c r="B350" s="6">
        <v>361</v>
      </c>
      <c r="C350" s="3">
        <v>2</v>
      </c>
      <c r="D350" s="4"/>
      <c r="E350" s="1">
        <v>48.74360860318481</v>
      </c>
      <c r="F350" s="1">
        <v>35.667785806516335</v>
      </c>
      <c r="G350" s="1">
        <v>1.189</v>
      </c>
      <c r="H350" s="4">
        <v>3.4</v>
      </c>
      <c r="I350" s="2">
        <v>2.3</v>
      </c>
      <c r="J350" s="8">
        <v>0</v>
      </c>
      <c r="K350" s="5">
        <v>361</v>
      </c>
      <c r="L350" s="3">
        <v>53</v>
      </c>
      <c r="M350" s="11">
        <f t="shared" si="16"/>
        <v>2809</v>
      </c>
      <c r="N350" s="4">
        <f t="shared" si="17"/>
        <v>6436047</v>
      </c>
      <c r="O350" s="8">
        <f>QUOTIENT(N350,$N$370)</f>
        <v>28</v>
      </c>
      <c r="P350" s="8">
        <f t="shared" si="15"/>
        <v>0</v>
      </c>
    </row>
    <row r="351" spans="1:16" ht="12.75">
      <c r="A351" s="2">
        <v>5</v>
      </c>
      <c r="B351" s="6">
        <v>350</v>
      </c>
      <c r="C351" s="3">
        <v>1</v>
      </c>
      <c r="D351" s="4"/>
      <c r="E351" s="1">
        <v>42.50849035401545</v>
      </c>
      <c r="F351" s="1">
        <v>35.78041981059719</v>
      </c>
      <c r="G351" s="1">
        <v>1.123</v>
      </c>
      <c r="H351" s="4">
        <v>15.2</v>
      </c>
      <c r="I351" s="2">
        <v>12.5</v>
      </c>
      <c r="J351" s="8">
        <v>15.3</v>
      </c>
      <c r="K351" s="5">
        <v>350</v>
      </c>
      <c r="L351" s="3">
        <v>171</v>
      </c>
      <c r="M351" s="11">
        <f t="shared" si="16"/>
        <v>29241</v>
      </c>
      <c r="N351" s="4">
        <f t="shared" si="17"/>
        <v>6465288</v>
      </c>
      <c r="O351" s="8">
        <f>QUOTIENT(N351,$N$370)</f>
        <v>28</v>
      </c>
      <c r="P351" s="8">
        <f t="shared" si="15"/>
        <v>0</v>
      </c>
    </row>
    <row r="352" spans="1:16" ht="12.75">
      <c r="A352" s="2">
        <v>5</v>
      </c>
      <c r="B352" s="6">
        <v>355</v>
      </c>
      <c r="C352" s="3">
        <v>2</v>
      </c>
      <c r="D352" s="4"/>
      <c r="E352" s="1">
        <v>44.577098232678274</v>
      </c>
      <c r="F352" s="1">
        <v>36.16553205960271</v>
      </c>
      <c r="G352" s="1">
        <v>1.015</v>
      </c>
      <c r="H352" s="4">
        <v>5.5</v>
      </c>
      <c r="I352" s="2">
        <v>3</v>
      </c>
      <c r="J352" s="8">
        <v>4.6</v>
      </c>
      <c r="K352" s="5">
        <v>355</v>
      </c>
      <c r="L352" s="3">
        <v>64</v>
      </c>
      <c r="M352" s="11">
        <f t="shared" si="16"/>
        <v>4096</v>
      </c>
      <c r="N352" s="4">
        <f t="shared" si="17"/>
        <v>6469384</v>
      </c>
      <c r="O352" s="8">
        <f>QUOTIENT(N352,$N$370)</f>
        <v>28</v>
      </c>
      <c r="P352" s="8">
        <f t="shared" si="15"/>
        <v>0</v>
      </c>
    </row>
    <row r="353" spans="1:16" ht="12.75">
      <c r="A353" s="2">
        <v>5</v>
      </c>
      <c r="B353" s="6">
        <v>349</v>
      </c>
      <c r="C353" s="3">
        <v>2</v>
      </c>
      <c r="D353" s="4"/>
      <c r="E353" s="1">
        <v>41.18960787613746</v>
      </c>
      <c r="F353" s="1">
        <v>36.6440736819753</v>
      </c>
      <c r="G353" s="1">
        <v>1.2</v>
      </c>
      <c r="H353" s="4">
        <v>2.9</v>
      </c>
      <c r="I353" s="2">
        <v>2.7</v>
      </c>
      <c r="J353" s="8">
        <v>4.2</v>
      </c>
      <c r="K353" s="5">
        <v>349</v>
      </c>
      <c r="L353" s="3">
        <v>44</v>
      </c>
      <c r="M353" s="11">
        <f t="shared" si="16"/>
        <v>1936</v>
      </c>
      <c r="N353" s="4">
        <f t="shared" si="17"/>
        <v>6471320</v>
      </c>
      <c r="O353" s="8">
        <f>QUOTIENT(N353,$N$370)</f>
        <v>28</v>
      </c>
      <c r="P353" s="8">
        <f t="shared" si="15"/>
        <v>0</v>
      </c>
    </row>
    <row r="354" spans="1:16" ht="12.75">
      <c r="A354" s="2">
        <v>5</v>
      </c>
      <c r="B354" s="6">
        <v>362</v>
      </c>
      <c r="C354" s="3">
        <v>2</v>
      </c>
      <c r="D354" s="4"/>
      <c r="E354" s="1">
        <v>49.088243346079715</v>
      </c>
      <c r="F354" s="1">
        <v>37.00513837558321</v>
      </c>
      <c r="G354" s="1">
        <v>1.23</v>
      </c>
      <c r="H354" s="4">
        <v>4.3</v>
      </c>
      <c r="I354" s="2">
        <v>3.75</v>
      </c>
      <c r="J354" s="8">
        <v>5.1</v>
      </c>
      <c r="K354" s="5">
        <v>362</v>
      </c>
      <c r="L354" s="3">
        <v>58</v>
      </c>
      <c r="M354" s="11">
        <f t="shared" si="16"/>
        <v>3364</v>
      </c>
      <c r="N354" s="4">
        <f t="shared" si="17"/>
        <v>6474684</v>
      </c>
      <c r="O354" s="8">
        <f>QUOTIENT(N354,$N$370)</f>
        <v>28</v>
      </c>
      <c r="P354" s="8">
        <f t="shared" si="15"/>
        <v>0</v>
      </c>
    </row>
    <row r="355" spans="1:16" ht="12.75">
      <c r="A355" s="2">
        <v>5</v>
      </c>
      <c r="B355" s="6">
        <v>354</v>
      </c>
      <c r="C355" s="3">
        <v>2</v>
      </c>
      <c r="D355" s="4"/>
      <c r="E355" s="1">
        <v>45.51923601731711</v>
      </c>
      <c r="F355" s="1">
        <v>37.010494422525355</v>
      </c>
      <c r="G355" s="1">
        <v>1.322</v>
      </c>
      <c r="H355" s="4">
        <v>4.2</v>
      </c>
      <c r="I355" s="2">
        <v>4.25</v>
      </c>
      <c r="J355" s="8">
        <v>5.4</v>
      </c>
      <c r="K355" s="5">
        <v>354</v>
      </c>
      <c r="L355" s="3">
        <v>52</v>
      </c>
      <c r="M355" s="11">
        <f t="shared" si="16"/>
        <v>2704</v>
      </c>
      <c r="N355" s="4">
        <f t="shared" si="17"/>
        <v>6477388</v>
      </c>
      <c r="O355" s="8">
        <f>QUOTIENT(N355,$N$370)</f>
        <v>28</v>
      </c>
      <c r="P355" s="8">
        <f t="shared" si="15"/>
        <v>0</v>
      </c>
    </row>
    <row r="356" spans="1:16" ht="12.75">
      <c r="A356" s="2">
        <v>5</v>
      </c>
      <c r="B356" s="6">
        <v>356</v>
      </c>
      <c r="C356" s="3">
        <v>2</v>
      </c>
      <c r="D356" s="4"/>
      <c r="E356" s="1">
        <v>46.78912712938594</v>
      </c>
      <c r="F356" s="1">
        <v>37.117791037050694</v>
      </c>
      <c r="G356" s="1">
        <v>1.227</v>
      </c>
      <c r="H356" s="4">
        <v>4</v>
      </c>
      <c r="I356" s="2">
        <v>3.5</v>
      </c>
      <c r="J356" s="8">
        <v>4.2</v>
      </c>
      <c r="K356" s="5">
        <v>356</v>
      </c>
      <c r="L356" s="3">
        <v>54</v>
      </c>
      <c r="M356" s="11">
        <f t="shared" si="16"/>
        <v>2916</v>
      </c>
      <c r="N356" s="4">
        <f t="shared" si="17"/>
        <v>6480304</v>
      </c>
      <c r="O356" s="8">
        <f>QUOTIENT(N356,$N$370)</f>
        <v>28</v>
      </c>
      <c r="P356" s="8">
        <f t="shared" si="15"/>
        <v>0</v>
      </c>
    </row>
    <row r="357" spans="1:16" ht="12.75">
      <c r="A357" s="2">
        <v>5</v>
      </c>
      <c r="B357" s="6">
        <v>348</v>
      </c>
      <c r="C357" s="3">
        <v>2</v>
      </c>
      <c r="D357" s="4"/>
      <c r="E357" s="1">
        <v>41.54507268667594</v>
      </c>
      <c r="F357" s="1">
        <v>37.16843688479263</v>
      </c>
      <c r="G357" s="1">
        <v>1.365</v>
      </c>
      <c r="H357" s="4">
        <v>4.1</v>
      </c>
      <c r="I357" s="2">
        <v>3.75</v>
      </c>
      <c r="J357" s="8">
        <v>5.1</v>
      </c>
      <c r="K357" s="5">
        <v>348</v>
      </c>
      <c r="L357" s="3">
        <v>52</v>
      </c>
      <c r="M357" s="11">
        <f t="shared" si="16"/>
        <v>2704</v>
      </c>
      <c r="N357" s="4">
        <f t="shared" si="17"/>
        <v>6483008</v>
      </c>
      <c r="O357" s="8">
        <f>QUOTIENT(N357,$N$370)</f>
        <v>28</v>
      </c>
      <c r="P357" s="8">
        <f t="shared" si="15"/>
        <v>0</v>
      </c>
    </row>
    <row r="358" spans="1:16" ht="12.75">
      <c r="A358" s="2">
        <v>5</v>
      </c>
      <c r="B358" s="6">
        <v>353</v>
      </c>
      <c r="C358" s="3">
        <v>2</v>
      </c>
      <c r="D358" s="4"/>
      <c r="E358" s="1">
        <v>44.80048289368432</v>
      </c>
      <c r="F358" s="1">
        <v>37.747760959992036</v>
      </c>
      <c r="G358" s="1">
        <v>1.206</v>
      </c>
      <c r="H358" s="4">
        <v>4</v>
      </c>
      <c r="I358" s="2">
        <v>3.5</v>
      </c>
      <c r="J358" s="8">
        <v>4.7</v>
      </c>
      <c r="K358" s="5">
        <v>353</v>
      </c>
      <c r="L358" s="3">
        <v>55</v>
      </c>
      <c r="M358" s="11">
        <f t="shared" si="16"/>
        <v>3025</v>
      </c>
      <c r="N358" s="4">
        <f t="shared" si="17"/>
        <v>6486033</v>
      </c>
      <c r="O358" s="8">
        <f>QUOTIENT(N358,$N$370)</f>
        <v>28</v>
      </c>
      <c r="P358" s="8">
        <f t="shared" si="15"/>
        <v>0</v>
      </c>
    </row>
    <row r="359" spans="1:16" ht="12.75">
      <c r="A359" s="2">
        <v>5</v>
      </c>
      <c r="B359" s="6">
        <v>363</v>
      </c>
      <c r="C359" s="3">
        <v>2</v>
      </c>
      <c r="D359" s="4"/>
      <c r="E359" s="1">
        <v>49.50510267140771</v>
      </c>
      <c r="F359" s="1">
        <v>38.12256457130581</v>
      </c>
      <c r="G359" s="1">
        <v>1.358</v>
      </c>
      <c r="H359" s="4">
        <v>3.2</v>
      </c>
      <c r="I359" s="2">
        <v>2.8</v>
      </c>
      <c r="J359" s="8">
        <v>3.7</v>
      </c>
      <c r="K359" s="5">
        <v>363</v>
      </c>
      <c r="L359" s="3">
        <v>50</v>
      </c>
      <c r="M359" s="11">
        <f t="shared" si="16"/>
        <v>2500</v>
      </c>
      <c r="N359" s="4">
        <f t="shared" si="17"/>
        <v>6488533</v>
      </c>
      <c r="O359" s="8">
        <f>QUOTIENT(N359,$N$370)</f>
        <v>28</v>
      </c>
      <c r="P359" s="8">
        <f t="shared" si="15"/>
        <v>0</v>
      </c>
    </row>
    <row r="360" spans="1:16" ht="12.75">
      <c r="A360" s="2">
        <v>5</v>
      </c>
      <c r="B360" s="6">
        <v>364</v>
      </c>
      <c r="C360" s="3">
        <v>1</v>
      </c>
      <c r="D360" s="4"/>
      <c r="E360" s="1">
        <v>49.6592469927672</v>
      </c>
      <c r="F360" s="1">
        <v>38.960722389495565</v>
      </c>
      <c r="G360" s="1">
        <v>1.572</v>
      </c>
      <c r="H360" s="4">
        <v>16.6</v>
      </c>
      <c r="I360" s="2">
        <v>11.75</v>
      </c>
      <c r="J360" s="8">
        <v>14.2</v>
      </c>
      <c r="K360" s="5">
        <v>364</v>
      </c>
      <c r="L360" s="3">
        <v>179</v>
      </c>
      <c r="M360" s="11">
        <f t="shared" si="16"/>
        <v>32041</v>
      </c>
      <c r="N360" s="4">
        <f t="shared" si="17"/>
        <v>6520574</v>
      </c>
      <c r="O360" s="8">
        <f>QUOTIENT(N360,$N$370)</f>
        <v>28</v>
      </c>
      <c r="P360" s="8">
        <f t="shared" si="15"/>
        <v>0</v>
      </c>
    </row>
    <row r="361" spans="1:16" ht="12.75">
      <c r="A361" s="2">
        <v>5</v>
      </c>
      <c r="B361" s="6">
        <v>365</v>
      </c>
      <c r="C361" s="3">
        <v>2</v>
      </c>
      <c r="D361" s="4"/>
      <c r="E361" s="1">
        <v>46.83791970118723</v>
      </c>
      <c r="F361" s="1">
        <v>39.279841981163024</v>
      </c>
      <c r="G361" s="1">
        <v>1.401</v>
      </c>
      <c r="H361" s="4">
        <v>4</v>
      </c>
      <c r="I361" s="2">
        <v>2.6</v>
      </c>
      <c r="J361" s="8">
        <v>4.9</v>
      </c>
      <c r="K361" s="5">
        <v>365</v>
      </c>
      <c r="L361" s="3">
        <v>57</v>
      </c>
      <c r="M361" s="11">
        <f t="shared" si="16"/>
        <v>3249</v>
      </c>
      <c r="N361" s="4">
        <f t="shared" si="17"/>
        <v>6523823</v>
      </c>
      <c r="O361" s="8">
        <f>QUOTIENT(N361,$N$370)</f>
        <v>28</v>
      </c>
      <c r="P361" s="8">
        <f t="shared" si="15"/>
        <v>0</v>
      </c>
    </row>
    <row r="362" spans="1:16" ht="12.75">
      <c r="A362" s="2">
        <v>5</v>
      </c>
      <c r="B362" s="6">
        <v>366</v>
      </c>
      <c r="C362" s="3">
        <v>1</v>
      </c>
      <c r="D362" s="4"/>
      <c r="E362" s="1">
        <v>46.87906408144463</v>
      </c>
      <c r="F362" s="1">
        <v>40.11788442637283</v>
      </c>
      <c r="G362" s="1">
        <v>1.635</v>
      </c>
      <c r="H362" s="4">
        <v>17.5</v>
      </c>
      <c r="I362" s="2">
        <v>12.75</v>
      </c>
      <c r="J362" s="8">
        <v>16.2</v>
      </c>
      <c r="K362" s="5">
        <v>366</v>
      </c>
      <c r="L362" s="3">
        <v>196</v>
      </c>
      <c r="M362" s="11">
        <f t="shared" si="16"/>
        <v>38416</v>
      </c>
      <c r="N362" s="4">
        <f t="shared" si="17"/>
        <v>6562239</v>
      </c>
      <c r="O362" s="8">
        <f>QUOTIENT(N362,$N$370)</f>
        <v>28</v>
      </c>
      <c r="P362" s="8">
        <f t="shared" si="15"/>
        <v>0</v>
      </c>
    </row>
    <row r="363" spans="1:16" ht="12.75">
      <c r="A363" s="2">
        <v>5</v>
      </c>
      <c r="B363" s="6">
        <v>347</v>
      </c>
      <c r="C363" s="3">
        <v>1</v>
      </c>
      <c r="D363" s="4"/>
      <c r="E363" s="1">
        <v>42.73658534942331</v>
      </c>
      <c r="F363" s="1">
        <v>40.58465519961278</v>
      </c>
      <c r="G363" s="1">
        <v>1.878</v>
      </c>
      <c r="H363" s="4">
        <v>25.5</v>
      </c>
      <c r="I363" s="2">
        <v>15.6</v>
      </c>
      <c r="J363" s="8">
        <v>19.1</v>
      </c>
      <c r="K363" s="5">
        <v>347</v>
      </c>
      <c r="L363" s="3">
        <v>282</v>
      </c>
      <c r="M363" s="11">
        <f t="shared" si="16"/>
        <v>79524</v>
      </c>
      <c r="N363" s="4">
        <f t="shared" si="17"/>
        <v>6641763</v>
      </c>
      <c r="O363" s="8">
        <f>QUOTIENT(N363,$N$370)</f>
        <v>29</v>
      </c>
      <c r="P363" s="8">
        <f t="shared" si="15"/>
        <v>1</v>
      </c>
    </row>
    <row r="364" spans="1:16" ht="12.75">
      <c r="A364" s="2">
        <v>5</v>
      </c>
      <c r="B364" s="6">
        <v>346</v>
      </c>
      <c r="C364" s="3">
        <v>2</v>
      </c>
      <c r="D364" s="4"/>
      <c r="E364" s="1">
        <v>40.03572094886898</v>
      </c>
      <c r="F364" s="1">
        <v>41.42989805809682</v>
      </c>
      <c r="G364" s="1">
        <v>2.474</v>
      </c>
      <c r="H364" s="4">
        <v>2.8</v>
      </c>
      <c r="I364" s="2">
        <v>3</v>
      </c>
      <c r="J364" s="8">
        <v>3.4</v>
      </c>
      <c r="K364" s="5">
        <v>346</v>
      </c>
      <c r="L364" s="3">
        <v>38</v>
      </c>
      <c r="M364" s="11">
        <f t="shared" si="16"/>
        <v>1444</v>
      </c>
      <c r="N364" s="4">
        <f t="shared" si="17"/>
        <v>6643207</v>
      </c>
      <c r="O364" s="8">
        <f>QUOTIENT(N364,$N$370)</f>
        <v>29</v>
      </c>
      <c r="P364" s="8">
        <f t="shared" si="15"/>
        <v>0</v>
      </c>
    </row>
    <row r="365" spans="1:16" ht="12.75">
      <c r="A365" s="2">
        <v>5</v>
      </c>
      <c r="B365" s="6">
        <v>367</v>
      </c>
      <c r="C365" s="3">
        <v>1</v>
      </c>
      <c r="D365" s="4"/>
      <c r="E365" s="1">
        <v>47.97567933434266</v>
      </c>
      <c r="F365" s="1">
        <v>44.41300630905688</v>
      </c>
      <c r="G365" s="1">
        <v>2.174</v>
      </c>
      <c r="H365" s="4">
        <v>23</v>
      </c>
      <c r="I365" s="2">
        <v>16.6</v>
      </c>
      <c r="J365" s="8">
        <v>17.9</v>
      </c>
      <c r="K365" s="5">
        <v>367</v>
      </c>
      <c r="L365" s="3">
        <v>256</v>
      </c>
      <c r="M365" s="11">
        <f t="shared" si="16"/>
        <v>65536</v>
      </c>
      <c r="N365" s="4">
        <f t="shared" si="17"/>
        <v>6708743</v>
      </c>
      <c r="O365" s="8">
        <f>QUOTIENT(N365,$N$370)</f>
        <v>29</v>
      </c>
      <c r="P365" s="8">
        <f t="shared" si="15"/>
        <v>0</v>
      </c>
    </row>
    <row r="366" spans="1:16" ht="12.75">
      <c r="A366" s="2">
        <v>5</v>
      </c>
      <c r="B366" s="6">
        <v>370</v>
      </c>
      <c r="C366" s="3">
        <v>1</v>
      </c>
      <c r="D366" s="4"/>
      <c r="E366" s="1">
        <v>42.045578723850504</v>
      </c>
      <c r="F366" s="1">
        <v>45.48795223766937</v>
      </c>
      <c r="G366" s="1">
        <v>2.727</v>
      </c>
      <c r="H366" s="4">
        <v>15.6</v>
      </c>
      <c r="I366" s="2">
        <v>13.5</v>
      </c>
      <c r="J366" s="8">
        <v>15.3</v>
      </c>
      <c r="K366" s="5">
        <v>370</v>
      </c>
      <c r="L366" s="3">
        <v>177</v>
      </c>
      <c r="M366" s="11">
        <f t="shared" si="16"/>
        <v>31329</v>
      </c>
      <c r="N366" s="4">
        <f t="shared" si="17"/>
        <v>6740072</v>
      </c>
      <c r="O366" s="8">
        <f>QUOTIENT(N366,$N$370)</f>
        <v>29</v>
      </c>
      <c r="P366" s="8">
        <f t="shared" si="15"/>
        <v>0</v>
      </c>
    </row>
    <row r="367" spans="1:16" ht="12.75">
      <c r="A367" s="2">
        <v>5</v>
      </c>
      <c r="B367" s="6">
        <v>369</v>
      </c>
      <c r="C367" s="3">
        <v>1</v>
      </c>
      <c r="D367" s="4"/>
      <c r="E367" s="1">
        <v>44.67575793031439</v>
      </c>
      <c r="F367" s="1">
        <v>47.27263858038761</v>
      </c>
      <c r="G367" s="1">
        <v>2.806</v>
      </c>
      <c r="H367" s="4">
        <v>17.9</v>
      </c>
      <c r="I367" s="2">
        <v>13.4</v>
      </c>
      <c r="J367" s="8">
        <v>15.2</v>
      </c>
      <c r="K367" s="5">
        <v>369</v>
      </c>
      <c r="L367" s="3">
        <v>199</v>
      </c>
      <c r="M367" s="11">
        <f t="shared" si="16"/>
        <v>39601</v>
      </c>
      <c r="N367" s="4">
        <f t="shared" si="17"/>
        <v>6779673</v>
      </c>
      <c r="O367" s="8">
        <f>QUOTIENT(N367,$N$370)</f>
        <v>29</v>
      </c>
      <c r="P367" s="8">
        <f t="shared" si="15"/>
        <v>0</v>
      </c>
    </row>
    <row r="368" spans="1:16" ht="12.75">
      <c r="A368" s="2">
        <v>5</v>
      </c>
      <c r="B368" s="6">
        <v>371</v>
      </c>
      <c r="C368" s="3">
        <v>1</v>
      </c>
      <c r="D368" s="4"/>
      <c r="E368" s="1">
        <v>40.766073275536996</v>
      </c>
      <c r="F368" s="1">
        <v>48.920647652024684</v>
      </c>
      <c r="G368" s="1">
        <v>3.065</v>
      </c>
      <c r="H368" s="4">
        <v>12.1</v>
      </c>
      <c r="I368" s="2">
        <v>12.9</v>
      </c>
      <c r="J368" s="8">
        <v>14.4</v>
      </c>
      <c r="K368" s="5">
        <v>371</v>
      </c>
      <c r="L368" s="3">
        <v>138</v>
      </c>
      <c r="M368" s="11">
        <f t="shared" si="16"/>
        <v>19044</v>
      </c>
      <c r="N368" s="4">
        <f t="shared" si="17"/>
        <v>6798717</v>
      </c>
      <c r="O368" s="8">
        <f>QUOTIENT(N368,$N$370)</f>
        <v>29</v>
      </c>
      <c r="P368" s="8">
        <f t="shared" si="15"/>
        <v>0</v>
      </c>
    </row>
    <row r="369" spans="1:16" ht="12.75">
      <c r="A369" s="2">
        <v>5</v>
      </c>
      <c r="B369" s="6">
        <v>368</v>
      </c>
      <c r="C369" s="3">
        <v>1</v>
      </c>
      <c r="D369" s="4"/>
      <c r="E369" s="1">
        <v>46.010286413871945</v>
      </c>
      <c r="F369" s="1">
        <v>49.69400239579692</v>
      </c>
      <c r="G369" s="1">
        <v>2.9</v>
      </c>
      <c r="H369" s="4">
        <v>15.3</v>
      </c>
      <c r="I369" s="2">
        <v>14.3</v>
      </c>
      <c r="J369" s="8">
        <v>16.3</v>
      </c>
      <c r="K369" s="5">
        <v>368</v>
      </c>
      <c r="L369" s="3">
        <v>167</v>
      </c>
      <c r="M369" s="11">
        <f t="shared" si="16"/>
        <v>27889</v>
      </c>
      <c r="N369" s="4">
        <f t="shared" si="17"/>
        <v>6826606</v>
      </c>
      <c r="O369" s="8">
        <f>QUOTIENT(N369,$N$370)</f>
        <v>30</v>
      </c>
      <c r="P369" s="8">
        <f t="shared" si="15"/>
        <v>1</v>
      </c>
    </row>
    <row r="370" ht="12.75">
      <c r="N370">
        <f>N369/30</f>
        <v>227553.53333333333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ilkka korpela</cp:lastModifiedBy>
  <cp:lastPrinted>2002-08-09T12:06:22Z</cp:lastPrinted>
  <dcterms:created xsi:type="dcterms:W3CDTF">2002-07-09T04:47:20Z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