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0380" windowHeight="6480" activeTab="4"/>
  </bookViews>
  <sheets>
    <sheet name="2002 mittaustiedot" sheetId="1" r:id="rId1"/>
    <sheet name="Dcrown" sheetId="2" r:id="rId2"/>
    <sheet name="tarkistusdata" sheetId="3" r:id="rId3"/>
    <sheet name="PPS-sampling" sheetId="4" r:id="rId4"/>
    <sheet name="Tarkistusotos" sheetId="5" r:id="rId5"/>
  </sheets>
  <definedNames>
    <definedName name="_xlnm.Print_Titles" localSheetId="0">'2002 mittaustiedot'!$1:$1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<sst xmlns="http://schemas.openxmlformats.org/spreadsheetml/2006/main" count="1852" uniqueCount="101">
  <si>
    <t>d13</t>
  </si>
  <si>
    <t>d6</t>
  </si>
  <si>
    <t>X</t>
  </si>
  <si>
    <t>Y</t>
  </si>
  <si>
    <t>Z</t>
  </si>
  <si>
    <t/>
  </si>
  <si>
    <t>Kelo</t>
  </si>
  <si>
    <t>Kaista</t>
  </si>
  <si>
    <t>NO</t>
  </si>
  <si>
    <t>PL</t>
  </si>
  <si>
    <t>LU</t>
  </si>
  <si>
    <t xml:space="preserve">h </t>
  </si>
  <si>
    <t>Et.</t>
  </si>
  <si>
    <t>Ast.</t>
  </si>
  <si>
    <t>Tyvil.</t>
  </si>
  <si>
    <t>Huom!</t>
  </si>
  <si>
    <t>Lisä</t>
  </si>
  <si>
    <t>Latval.</t>
  </si>
  <si>
    <t>ei rinnankorkeusmerkkiä</t>
  </si>
  <si>
    <t>V</t>
  </si>
  <si>
    <t>Katkennut</t>
  </si>
  <si>
    <t>Latva 2-haarainen 9,7 m alkaen, mitattu korkeampi</t>
  </si>
  <si>
    <t>d1.3 mitattu oksan alapuolelta</t>
  </si>
  <si>
    <t>Läpimitta mitattu 1.3 m kohdalla olevan oksan alta</t>
  </si>
  <si>
    <t>ei rinnankorkeusmerkkiä. Läpimitta mitattu 1.3 m korkeudella olevan oksan alta.</t>
  </si>
  <si>
    <t>Kuollut</t>
  </si>
  <si>
    <t>Haarautuu kahdeksi n. 1.5 m korkeudella</t>
  </si>
  <si>
    <t>Kuolemaisillaan</t>
  </si>
  <si>
    <t>pituus</t>
  </si>
  <si>
    <t>Lara_mitattu</t>
  </si>
  <si>
    <t>Lara_tod</t>
  </si>
  <si>
    <t>Kanto</t>
  </si>
  <si>
    <t>d13*10</t>
  </si>
  <si>
    <t>^2</t>
  </si>
  <si>
    <t>(SUM)</t>
  </si>
  <si>
    <t>Int division</t>
  </si>
  <si>
    <t>PPS</t>
  </si>
  <si>
    <t>d13_uusi</t>
  </si>
  <si>
    <t>Laral.</t>
  </si>
  <si>
    <t>Huom</t>
  </si>
  <si>
    <t>Dc(max)</t>
  </si>
  <si>
    <t>Dc(perp.)</t>
  </si>
  <si>
    <t>id</t>
  </si>
  <si>
    <t>ih</t>
  </si>
  <si>
    <t>h</t>
  </si>
  <si>
    <t>h_uusi</t>
  </si>
  <si>
    <t>MÄ1 - CROWN WIDTH</t>
  </si>
  <si>
    <t>MÄ1 TARKISTUS</t>
  </si>
  <si>
    <t>Hieman lenko</t>
  </si>
  <si>
    <t>lenko, lähes kuollut</t>
  </si>
  <si>
    <t>harautuu, lähes kuollut. Vain eloissa oksia yhdellä puolella</t>
  </si>
  <si>
    <t>d 1,3</t>
  </si>
  <si>
    <t>Mittaukset</t>
  </si>
  <si>
    <t>Pituus</t>
  </si>
  <si>
    <t>Lara</t>
  </si>
  <si>
    <t>D13</t>
  </si>
  <si>
    <t>Erot</t>
  </si>
  <si>
    <t>D(h)</t>
  </si>
  <si>
    <t>D(hc)</t>
  </si>
  <si>
    <t>D(D13)</t>
  </si>
  <si>
    <t>average</t>
  </si>
  <si>
    <t>min</t>
  </si>
  <si>
    <t>max</t>
  </si>
  <si>
    <t>stdev</t>
  </si>
  <si>
    <t>Dcrown</t>
  </si>
  <si>
    <t>Väline</t>
  </si>
  <si>
    <t>Lisätarkistukset</t>
  </si>
  <si>
    <t>lisätark</t>
  </si>
  <si>
    <t>a</t>
  </si>
  <si>
    <t>H</t>
  </si>
  <si>
    <t>d</t>
  </si>
  <si>
    <t>hc</t>
  </si>
  <si>
    <t>virhe tallennuksessa!</t>
  </si>
  <si>
    <t>pituus tarkistettu ja vaihd. 15.5 -&gt; 16.9</t>
  </si>
  <si>
    <t>pituus vaihdettu</t>
  </si>
  <si>
    <t>d vaihdettu, 202-&gt; 186 tall. virhe</t>
  </si>
  <si>
    <t>pituus vaihd.</t>
  </si>
  <si>
    <t>Hypsomitt. vaihdettu tarkistetuiksi h/hc (vertex)</t>
  </si>
  <si>
    <t>h/hc vaihd.</t>
  </si>
  <si>
    <t>iv</t>
  </si>
  <si>
    <t>MÄ</t>
  </si>
  <si>
    <t>KU</t>
  </si>
  <si>
    <t>KO</t>
  </si>
  <si>
    <t>cr</t>
  </si>
  <si>
    <t>MU</t>
  </si>
  <si>
    <t>1.3 m kohdalla oksa. d1.3 mitattu oksan alapuolelta</t>
  </si>
  <si>
    <t>ei rinnankorkeusmerkkiä. yhteinen tyvi n. 70 cm asti 94:n kanssa</t>
  </si>
  <si>
    <t>ei rinnankorkeusmerkkiä. yhteinen tyvi n. 70 cm asti 95:n kanssa</t>
  </si>
  <si>
    <t>Mitattu alunp. Hypso. tyvilukema ?. h/hc vaihdettu tarkistetuiksi vertex</t>
  </si>
  <si>
    <t>ei rinnankorkeusmerkkiä. tyvessä mutka</t>
  </si>
  <si>
    <t>Latva 2-haarainen 9.7 m alkaen. mitattu korkeampi</t>
  </si>
  <si>
    <t>ei rinnankorkeusmerkkiä. Taittunut. mitattu mittanauhalla.</t>
  </si>
  <si>
    <t>Kuolemaisillaan. vain muutama elävä oksa. Taipunut. mitattu korkeus</t>
  </si>
  <si>
    <t>Taipunut. mitattu korkeus</t>
  </si>
  <si>
    <t>ei  voi mitata. katkennut. kanto n. 0.8 m</t>
  </si>
  <si>
    <t>Katkennut. kanto n. 0.4 m</t>
  </si>
  <si>
    <t>Kaatunut. mitattu mittanauhalla</t>
  </si>
  <si>
    <t>H/V</t>
  </si>
  <si>
    <t>Dcm</t>
  </si>
  <si>
    <t>Dcp</t>
  </si>
  <si>
    <t>LU97</t>
  </si>
</sst>
</file>

<file path=xl/styles.xml><?xml version="1.0" encoding="utf-8"?>
<styleSheet xmlns="http://schemas.openxmlformats.org/spreadsheetml/2006/main">
  <numFmts count="2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"/>
    <numFmt numFmtId="174" formatCode="0.0000"/>
    <numFmt numFmtId="175" formatCode="0.000"/>
  </numFmts>
  <fonts count="6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19" xfId="0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MÄ1 h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tarkistusdata!$B$3:$B$190</c:f>
              <c:numCache>
                <c:ptCount val="188"/>
                <c:pt idx="0">
                  <c:v>230</c:v>
                </c:pt>
                <c:pt idx="1">
                  <c:v>212</c:v>
                </c:pt>
                <c:pt idx="2">
                  <c:v>228</c:v>
                </c:pt>
                <c:pt idx="3">
                  <c:v>205</c:v>
                </c:pt>
                <c:pt idx="4">
                  <c:v>223</c:v>
                </c:pt>
                <c:pt idx="5">
                  <c:v>192</c:v>
                </c:pt>
                <c:pt idx="6">
                  <c:v>237</c:v>
                </c:pt>
                <c:pt idx="7">
                  <c:v>194</c:v>
                </c:pt>
                <c:pt idx="8">
                  <c:v>203</c:v>
                </c:pt>
                <c:pt idx="9">
                  <c:v>211</c:v>
                </c:pt>
                <c:pt idx="10">
                  <c:v>131</c:v>
                </c:pt>
                <c:pt idx="11">
                  <c:v>207</c:v>
                </c:pt>
                <c:pt idx="12">
                  <c:v>203</c:v>
                </c:pt>
                <c:pt idx="13">
                  <c:v>168</c:v>
                </c:pt>
                <c:pt idx="14">
                  <c:v>158</c:v>
                </c:pt>
                <c:pt idx="15">
                  <c:v>184</c:v>
                </c:pt>
                <c:pt idx="16">
                  <c:v>204</c:v>
                </c:pt>
                <c:pt idx="17">
                  <c:v>203</c:v>
                </c:pt>
                <c:pt idx="18">
                  <c:v>183</c:v>
                </c:pt>
                <c:pt idx="19">
                  <c:v>181</c:v>
                </c:pt>
                <c:pt idx="20">
                  <c:v>155</c:v>
                </c:pt>
                <c:pt idx="21">
                  <c:v>196</c:v>
                </c:pt>
                <c:pt idx="22">
                  <c:v>196</c:v>
                </c:pt>
                <c:pt idx="23">
                  <c:v>146</c:v>
                </c:pt>
                <c:pt idx="24">
                  <c:v>196</c:v>
                </c:pt>
                <c:pt idx="25">
                  <c:v>201</c:v>
                </c:pt>
                <c:pt idx="26">
                  <c:v>184</c:v>
                </c:pt>
                <c:pt idx="27">
                  <c:v>103</c:v>
                </c:pt>
                <c:pt idx="28">
                  <c:v>200</c:v>
                </c:pt>
                <c:pt idx="29">
                  <c:v>204</c:v>
                </c:pt>
                <c:pt idx="30">
                  <c:v>144</c:v>
                </c:pt>
                <c:pt idx="31">
                  <c:v>183</c:v>
                </c:pt>
                <c:pt idx="32">
                  <c:v>241</c:v>
                </c:pt>
                <c:pt idx="33">
                  <c:v>106</c:v>
                </c:pt>
                <c:pt idx="34">
                  <c:v>141</c:v>
                </c:pt>
                <c:pt idx="35">
                  <c:v>196</c:v>
                </c:pt>
                <c:pt idx="36">
                  <c:v>189</c:v>
                </c:pt>
                <c:pt idx="37">
                  <c:v>201</c:v>
                </c:pt>
                <c:pt idx="38">
                  <c:v>166</c:v>
                </c:pt>
                <c:pt idx="39">
                  <c:v>137</c:v>
                </c:pt>
                <c:pt idx="40">
                  <c:v>191</c:v>
                </c:pt>
                <c:pt idx="41">
                  <c:v>173</c:v>
                </c:pt>
                <c:pt idx="42">
                  <c:v>177</c:v>
                </c:pt>
                <c:pt idx="43">
                  <c:v>140</c:v>
                </c:pt>
                <c:pt idx="44">
                  <c:v>137</c:v>
                </c:pt>
                <c:pt idx="45">
                  <c:v>164</c:v>
                </c:pt>
                <c:pt idx="46">
                  <c:v>178</c:v>
                </c:pt>
                <c:pt idx="47">
                  <c:v>139</c:v>
                </c:pt>
                <c:pt idx="48">
                  <c:v>186</c:v>
                </c:pt>
                <c:pt idx="49">
                  <c:v>194</c:v>
                </c:pt>
                <c:pt idx="50">
                  <c:v>163</c:v>
                </c:pt>
                <c:pt idx="51">
                  <c:v>193</c:v>
                </c:pt>
                <c:pt idx="52">
                  <c:v>178</c:v>
                </c:pt>
                <c:pt idx="53">
                  <c:v>209</c:v>
                </c:pt>
                <c:pt idx="54">
                  <c:v>156</c:v>
                </c:pt>
                <c:pt idx="55">
                  <c:v>180</c:v>
                </c:pt>
                <c:pt idx="56">
                  <c:v>172</c:v>
                </c:pt>
                <c:pt idx="57">
                  <c:v>207</c:v>
                </c:pt>
                <c:pt idx="58">
                  <c:v>201</c:v>
                </c:pt>
                <c:pt idx="59">
                  <c:v>214</c:v>
                </c:pt>
                <c:pt idx="60">
                  <c:v>231</c:v>
                </c:pt>
                <c:pt idx="61">
                  <c:v>197</c:v>
                </c:pt>
                <c:pt idx="62">
                  <c:v>207</c:v>
                </c:pt>
                <c:pt idx="63">
                  <c:v>125</c:v>
                </c:pt>
                <c:pt idx="64">
                  <c:v>102</c:v>
                </c:pt>
                <c:pt idx="65">
                  <c:v>203</c:v>
                </c:pt>
                <c:pt idx="66">
                  <c:v>196</c:v>
                </c:pt>
                <c:pt idx="67">
                  <c:v>184</c:v>
                </c:pt>
                <c:pt idx="68">
                  <c:v>173</c:v>
                </c:pt>
                <c:pt idx="69">
                  <c:v>159</c:v>
                </c:pt>
                <c:pt idx="70">
                  <c:v>197</c:v>
                </c:pt>
                <c:pt idx="71">
                  <c:v>147</c:v>
                </c:pt>
                <c:pt idx="72">
                  <c:v>191</c:v>
                </c:pt>
                <c:pt idx="73">
                  <c:v>213</c:v>
                </c:pt>
                <c:pt idx="74">
                  <c:v>199</c:v>
                </c:pt>
                <c:pt idx="75">
                  <c:v>165</c:v>
                </c:pt>
                <c:pt idx="76">
                  <c:v>170</c:v>
                </c:pt>
                <c:pt idx="77">
                  <c:v>230</c:v>
                </c:pt>
                <c:pt idx="78">
                  <c:v>137</c:v>
                </c:pt>
                <c:pt idx="79">
                  <c:v>156</c:v>
                </c:pt>
                <c:pt idx="80">
                  <c:v>187</c:v>
                </c:pt>
                <c:pt idx="81">
                  <c:v>146</c:v>
                </c:pt>
                <c:pt idx="82">
                  <c:v>102</c:v>
                </c:pt>
                <c:pt idx="83">
                  <c:v>170</c:v>
                </c:pt>
                <c:pt idx="84">
                  <c:v>119</c:v>
                </c:pt>
                <c:pt idx="85">
                  <c:v>136</c:v>
                </c:pt>
                <c:pt idx="86">
                  <c:v>204</c:v>
                </c:pt>
                <c:pt idx="87">
                  <c:v>155</c:v>
                </c:pt>
                <c:pt idx="88">
                  <c:v>182</c:v>
                </c:pt>
                <c:pt idx="89">
                  <c:v>153</c:v>
                </c:pt>
                <c:pt idx="90">
                  <c:v>195</c:v>
                </c:pt>
                <c:pt idx="91">
                  <c:v>177</c:v>
                </c:pt>
                <c:pt idx="92">
                  <c:v>161</c:v>
                </c:pt>
                <c:pt idx="93">
                  <c:v>179</c:v>
                </c:pt>
                <c:pt idx="94">
                  <c:v>149</c:v>
                </c:pt>
                <c:pt idx="95">
                  <c:v>140</c:v>
                </c:pt>
                <c:pt idx="96">
                  <c:v>134</c:v>
                </c:pt>
                <c:pt idx="97">
                  <c:v>160</c:v>
                </c:pt>
                <c:pt idx="98">
                  <c:v>161</c:v>
                </c:pt>
                <c:pt idx="99">
                  <c:v>167</c:v>
                </c:pt>
                <c:pt idx="100">
                  <c:v>159</c:v>
                </c:pt>
                <c:pt idx="101">
                  <c:v>147</c:v>
                </c:pt>
                <c:pt idx="102">
                  <c:v>122</c:v>
                </c:pt>
                <c:pt idx="103">
                  <c:v>198</c:v>
                </c:pt>
                <c:pt idx="104">
                  <c:v>159</c:v>
                </c:pt>
                <c:pt idx="105">
                  <c:v>146</c:v>
                </c:pt>
                <c:pt idx="106">
                  <c:v>175</c:v>
                </c:pt>
                <c:pt idx="107">
                  <c:v>175</c:v>
                </c:pt>
                <c:pt idx="108">
                  <c:v>115</c:v>
                </c:pt>
                <c:pt idx="109">
                  <c:v>166</c:v>
                </c:pt>
                <c:pt idx="110">
                  <c:v>212</c:v>
                </c:pt>
                <c:pt idx="111">
                  <c:v>153</c:v>
                </c:pt>
                <c:pt idx="112">
                  <c:v>163</c:v>
                </c:pt>
                <c:pt idx="113">
                  <c:v>200</c:v>
                </c:pt>
                <c:pt idx="114">
                  <c:v>123</c:v>
                </c:pt>
                <c:pt idx="115">
                  <c:v>151</c:v>
                </c:pt>
                <c:pt idx="116">
                  <c:v>138</c:v>
                </c:pt>
                <c:pt idx="117">
                  <c:v>195</c:v>
                </c:pt>
                <c:pt idx="118">
                  <c:v>131</c:v>
                </c:pt>
                <c:pt idx="119">
                  <c:v>153</c:v>
                </c:pt>
                <c:pt idx="120">
                  <c:v>163</c:v>
                </c:pt>
                <c:pt idx="121">
                  <c:v>149</c:v>
                </c:pt>
                <c:pt idx="122">
                  <c:v>140</c:v>
                </c:pt>
                <c:pt idx="123">
                  <c:v>171</c:v>
                </c:pt>
                <c:pt idx="124">
                  <c:v>182</c:v>
                </c:pt>
                <c:pt idx="125">
                  <c:v>160</c:v>
                </c:pt>
                <c:pt idx="126">
                  <c:v>166</c:v>
                </c:pt>
                <c:pt idx="127">
                  <c:v>186</c:v>
                </c:pt>
                <c:pt idx="128">
                  <c:v>185</c:v>
                </c:pt>
                <c:pt idx="129">
                  <c:v>128</c:v>
                </c:pt>
                <c:pt idx="130">
                  <c:v>130</c:v>
                </c:pt>
                <c:pt idx="131">
                  <c:v>156</c:v>
                </c:pt>
                <c:pt idx="132">
                  <c:v>137</c:v>
                </c:pt>
                <c:pt idx="133">
                  <c:v>213</c:v>
                </c:pt>
                <c:pt idx="134">
                  <c:v>146</c:v>
                </c:pt>
                <c:pt idx="135">
                  <c:v>167</c:v>
                </c:pt>
                <c:pt idx="136">
                  <c:v>185</c:v>
                </c:pt>
                <c:pt idx="137">
                  <c:v>177</c:v>
                </c:pt>
                <c:pt idx="138">
                  <c:v>127</c:v>
                </c:pt>
                <c:pt idx="139">
                  <c:v>228</c:v>
                </c:pt>
                <c:pt idx="140">
                  <c:v>194</c:v>
                </c:pt>
                <c:pt idx="141">
                  <c:v>173</c:v>
                </c:pt>
                <c:pt idx="142">
                  <c:v>178</c:v>
                </c:pt>
                <c:pt idx="143">
                  <c:v>162</c:v>
                </c:pt>
                <c:pt idx="144">
                  <c:v>183</c:v>
                </c:pt>
                <c:pt idx="145">
                  <c:v>181</c:v>
                </c:pt>
                <c:pt idx="146">
                  <c:v>181</c:v>
                </c:pt>
                <c:pt idx="147">
                  <c:v>157</c:v>
                </c:pt>
                <c:pt idx="148">
                  <c:v>167</c:v>
                </c:pt>
                <c:pt idx="149">
                  <c:v>133</c:v>
                </c:pt>
                <c:pt idx="150">
                  <c:v>127</c:v>
                </c:pt>
                <c:pt idx="151">
                  <c:v>202</c:v>
                </c:pt>
                <c:pt idx="152">
                  <c:v>110</c:v>
                </c:pt>
                <c:pt idx="153">
                  <c:v>125</c:v>
                </c:pt>
                <c:pt idx="154">
                  <c:v>198</c:v>
                </c:pt>
                <c:pt idx="155">
                  <c:v>176</c:v>
                </c:pt>
                <c:pt idx="156">
                  <c:v>113</c:v>
                </c:pt>
                <c:pt idx="157">
                  <c:v>162</c:v>
                </c:pt>
                <c:pt idx="158">
                  <c:v>189</c:v>
                </c:pt>
                <c:pt idx="159">
                  <c:v>199</c:v>
                </c:pt>
                <c:pt idx="160">
                  <c:v>171</c:v>
                </c:pt>
                <c:pt idx="161">
                  <c:v>164</c:v>
                </c:pt>
                <c:pt idx="162">
                  <c:v>149</c:v>
                </c:pt>
                <c:pt idx="163">
                  <c:v>170</c:v>
                </c:pt>
                <c:pt idx="164">
                  <c:v>225</c:v>
                </c:pt>
                <c:pt idx="165">
                  <c:v>145</c:v>
                </c:pt>
                <c:pt idx="166">
                  <c:v>147</c:v>
                </c:pt>
                <c:pt idx="167">
                  <c:v>205</c:v>
                </c:pt>
                <c:pt idx="168">
                  <c:v>136</c:v>
                </c:pt>
                <c:pt idx="169">
                  <c:v>200</c:v>
                </c:pt>
                <c:pt idx="170">
                  <c:v>249</c:v>
                </c:pt>
                <c:pt idx="171">
                  <c:v>235</c:v>
                </c:pt>
                <c:pt idx="172">
                  <c:v>179</c:v>
                </c:pt>
                <c:pt idx="173">
                  <c:v>202</c:v>
                </c:pt>
                <c:pt idx="174">
                  <c:v>206</c:v>
                </c:pt>
                <c:pt idx="175">
                  <c:v>219</c:v>
                </c:pt>
                <c:pt idx="176">
                  <c:v>108</c:v>
                </c:pt>
                <c:pt idx="177">
                  <c:v>256</c:v>
                </c:pt>
                <c:pt idx="178">
                  <c:v>98</c:v>
                </c:pt>
                <c:pt idx="179">
                  <c:v>127</c:v>
                </c:pt>
                <c:pt idx="180">
                  <c:v>196</c:v>
                </c:pt>
                <c:pt idx="181">
                  <c:v>126</c:v>
                </c:pt>
                <c:pt idx="182">
                  <c:v>245</c:v>
                </c:pt>
                <c:pt idx="183">
                  <c:v>194</c:v>
                </c:pt>
                <c:pt idx="184">
                  <c:v>190</c:v>
                </c:pt>
                <c:pt idx="185">
                  <c:v>153</c:v>
                </c:pt>
                <c:pt idx="186">
                  <c:v>211</c:v>
                </c:pt>
                <c:pt idx="187">
                  <c:v>195</c:v>
                </c:pt>
              </c:numCache>
            </c:numRef>
          </c:xVal>
          <c:yVal>
            <c:numRef>
              <c:f>tarkistusdata!$K$3:$K$190</c:f>
              <c:numCache>
                <c:ptCount val="188"/>
                <c:pt idx="0">
                  <c:v>19.8</c:v>
                </c:pt>
                <c:pt idx="1">
                  <c:v>17.4</c:v>
                </c:pt>
                <c:pt idx="2">
                  <c:v>17</c:v>
                </c:pt>
                <c:pt idx="3">
                  <c:v>18.7</c:v>
                </c:pt>
                <c:pt idx="4">
                  <c:v>19.5</c:v>
                </c:pt>
                <c:pt idx="5">
                  <c:v>19.3</c:v>
                </c:pt>
                <c:pt idx="6">
                  <c:v>19.5</c:v>
                </c:pt>
                <c:pt idx="7">
                  <c:v>19.1</c:v>
                </c:pt>
                <c:pt idx="8">
                  <c:v>18.4</c:v>
                </c:pt>
                <c:pt idx="9">
                  <c:v>18.7</c:v>
                </c:pt>
                <c:pt idx="10">
                  <c:v>16.3</c:v>
                </c:pt>
                <c:pt idx="11">
                  <c:v>18.1</c:v>
                </c:pt>
                <c:pt idx="12">
                  <c:v>18</c:v>
                </c:pt>
                <c:pt idx="13">
                  <c:v>17.1</c:v>
                </c:pt>
                <c:pt idx="14">
                  <c:v>17.3</c:v>
                </c:pt>
                <c:pt idx="15">
                  <c:v>17.4</c:v>
                </c:pt>
                <c:pt idx="16">
                  <c:v>17.6</c:v>
                </c:pt>
                <c:pt idx="17">
                  <c:v>17.8</c:v>
                </c:pt>
                <c:pt idx="18">
                  <c:v>17</c:v>
                </c:pt>
                <c:pt idx="19">
                  <c:v>18.2</c:v>
                </c:pt>
                <c:pt idx="20">
                  <c:v>16.4</c:v>
                </c:pt>
                <c:pt idx="21">
                  <c:v>16.2</c:v>
                </c:pt>
                <c:pt idx="22">
                  <c:v>17.6</c:v>
                </c:pt>
                <c:pt idx="23">
                  <c:v>14.9</c:v>
                </c:pt>
                <c:pt idx="24">
                  <c:v>16.7</c:v>
                </c:pt>
                <c:pt idx="25">
                  <c:v>17.1</c:v>
                </c:pt>
                <c:pt idx="26">
                  <c:v>17.3</c:v>
                </c:pt>
                <c:pt idx="27">
                  <c:v>14.6</c:v>
                </c:pt>
                <c:pt idx="28">
                  <c:v>16.9</c:v>
                </c:pt>
                <c:pt idx="29">
                  <c:v>17.8</c:v>
                </c:pt>
                <c:pt idx="30">
                  <c:v>15.9</c:v>
                </c:pt>
                <c:pt idx="31">
                  <c:v>18.3</c:v>
                </c:pt>
                <c:pt idx="32">
                  <c:v>18.6</c:v>
                </c:pt>
                <c:pt idx="33">
                  <c:v>14</c:v>
                </c:pt>
                <c:pt idx="34">
                  <c:v>15.2</c:v>
                </c:pt>
                <c:pt idx="35">
                  <c:v>17.7</c:v>
                </c:pt>
                <c:pt idx="36">
                  <c:v>16.7</c:v>
                </c:pt>
                <c:pt idx="37">
                  <c:v>17.5</c:v>
                </c:pt>
                <c:pt idx="38">
                  <c:v>16.4</c:v>
                </c:pt>
                <c:pt idx="39">
                  <c:v>16.8</c:v>
                </c:pt>
                <c:pt idx="40">
                  <c:v>16.7</c:v>
                </c:pt>
                <c:pt idx="41">
                  <c:v>16.7</c:v>
                </c:pt>
                <c:pt idx="42">
                  <c:v>16.3</c:v>
                </c:pt>
                <c:pt idx="43">
                  <c:v>15.2</c:v>
                </c:pt>
                <c:pt idx="44">
                  <c:v>14.9</c:v>
                </c:pt>
                <c:pt idx="45">
                  <c:v>14.5</c:v>
                </c:pt>
                <c:pt idx="46">
                  <c:v>17</c:v>
                </c:pt>
                <c:pt idx="47">
                  <c:v>14.8</c:v>
                </c:pt>
                <c:pt idx="48">
                  <c:v>18</c:v>
                </c:pt>
                <c:pt idx="49">
                  <c:v>17.9</c:v>
                </c:pt>
                <c:pt idx="50">
                  <c:v>16.8</c:v>
                </c:pt>
                <c:pt idx="51">
                  <c:v>15.8</c:v>
                </c:pt>
                <c:pt idx="52">
                  <c:v>15.1</c:v>
                </c:pt>
                <c:pt idx="53">
                  <c:v>17.95</c:v>
                </c:pt>
                <c:pt idx="54">
                  <c:v>16.75</c:v>
                </c:pt>
                <c:pt idx="55">
                  <c:v>17.05</c:v>
                </c:pt>
                <c:pt idx="56">
                  <c:v>15.75</c:v>
                </c:pt>
                <c:pt idx="57">
                  <c:v>17.3</c:v>
                </c:pt>
                <c:pt idx="58">
                  <c:v>17.3</c:v>
                </c:pt>
                <c:pt idx="59">
                  <c:v>18.2</c:v>
                </c:pt>
                <c:pt idx="60">
                  <c:v>16.6</c:v>
                </c:pt>
                <c:pt idx="61">
                  <c:v>17.6</c:v>
                </c:pt>
                <c:pt idx="62">
                  <c:v>17.1</c:v>
                </c:pt>
                <c:pt idx="63">
                  <c:v>14.5</c:v>
                </c:pt>
                <c:pt idx="64">
                  <c:v>12.8</c:v>
                </c:pt>
                <c:pt idx="65">
                  <c:v>16.6</c:v>
                </c:pt>
                <c:pt idx="66">
                  <c:v>17.3</c:v>
                </c:pt>
                <c:pt idx="67">
                  <c:v>15.8</c:v>
                </c:pt>
                <c:pt idx="68">
                  <c:v>16.7</c:v>
                </c:pt>
                <c:pt idx="69">
                  <c:v>16.2</c:v>
                </c:pt>
                <c:pt idx="70">
                  <c:v>16.7</c:v>
                </c:pt>
                <c:pt idx="71">
                  <c:v>15.2</c:v>
                </c:pt>
                <c:pt idx="72">
                  <c:v>16.7</c:v>
                </c:pt>
                <c:pt idx="73">
                  <c:v>18.1</c:v>
                </c:pt>
                <c:pt idx="74">
                  <c:v>17.7</c:v>
                </c:pt>
                <c:pt idx="75">
                  <c:v>15.9</c:v>
                </c:pt>
                <c:pt idx="76">
                  <c:v>16.8</c:v>
                </c:pt>
                <c:pt idx="77">
                  <c:v>18.9</c:v>
                </c:pt>
                <c:pt idx="78">
                  <c:v>14.4</c:v>
                </c:pt>
                <c:pt idx="79">
                  <c:v>15.9</c:v>
                </c:pt>
                <c:pt idx="80">
                  <c:v>16.6</c:v>
                </c:pt>
                <c:pt idx="81">
                  <c:v>16.8</c:v>
                </c:pt>
                <c:pt idx="82">
                  <c:v>13.1</c:v>
                </c:pt>
                <c:pt idx="83">
                  <c:v>16.2</c:v>
                </c:pt>
                <c:pt idx="84">
                  <c:v>14.2</c:v>
                </c:pt>
                <c:pt idx="85">
                  <c:v>14.2</c:v>
                </c:pt>
                <c:pt idx="86">
                  <c:v>17.4</c:v>
                </c:pt>
                <c:pt idx="87">
                  <c:v>15</c:v>
                </c:pt>
                <c:pt idx="88">
                  <c:v>16.3</c:v>
                </c:pt>
                <c:pt idx="89">
                  <c:v>17.6</c:v>
                </c:pt>
                <c:pt idx="90">
                  <c:v>14.9</c:v>
                </c:pt>
                <c:pt idx="91">
                  <c:v>14.3</c:v>
                </c:pt>
                <c:pt idx="92">
                  <c:v>16.1</c:v>
                </c:pt>
                <c:pt idx="93">
                  <c:v>16</c:v>
                </c:pt>
                <c:pt idx="94">
                  <c:v>14.9</c:v>
                </c:pt>
                <c:pt idx="95">
                  <c:v>14.4</c:v>
                </c:pt>
                <c:pt idx="96">
                  <c:v>13.2</c:v>
                </c:pt>
                <c:pt idx="97">
                  <c:v>16</c:v>
                </c:pt>
                <c:pt idx="98">
                  <c:v>14.3</c:v>
                </c:pt>
                <c:pt idx="99">
                  <c:v>14.4</c:v>
                </c:pt>
                <c:pt idx="100">
                  <c:v>16.9</c:v>
                </c:pt>
                <c:pt idx="101">
                  <c:v>14.6</c:v>
                </c:pt>
                <c:pt idx="102">
                  <c:v>12.7</c:v>
                </c:pt>
                <c:pt idx="103">
                  <c:v>19.3</c:v>
                </c:pt>
                <c:pt idx="104">
                  <c:v>14.4</c:v>
                </c:pt>
                <c:pt idx="105">
                  <c:v>13.5</c:v>
                </c:pt>
                <c:pt idx="106">
                  <c:v>15.1</c:v>
                </c:pt>
                <c:pt idx="107">
                  <c:v>14.1</c:v>
                </c:pt>
                <c:pt idx="108">
                  <c:v>12.5</c:v>
                </c:pt>
                <c:pt idx="109">
                  <c:v>15.7</c:v>
                </c:pt>
                <c:pt idx="110">
                  <c:v>16.5</c:v>
                </c:pt>
                <c:pt idx="111">
                  <c:v>14.4</c:v>
                </c:pt>
                <c:pt idx="112">
                  <c:v>16.5</c:v>
                </c:pt>
                <c:pt idx="113">
                  <c:v>16.1</c:v>
                </c:pt>
                <c:pt idx="114">
                  <c:v>14.7</c:v>
                </c:pt>
                <c:pt idx="115">
                  <c:v>15.1</c:v>
                </c:pt>
                <c:pt idx="116">
                  <c:v>14.6</c:v>
                </c:pt>
                <c:pt idx="117">
                  <c:v>15.8</c:v>
                </c:pt>
                <c:pt idx="118">
                  <c:v>13.9</c:v>
                </c:pt>
                <c:pt idx="119">
                  <c:v>16.1</c:v>
                </c:pt>
                <c:pt idx="120">
                  <c:v>15</c:v>
                </c:pt>
                <c:pt idx="121">
                  <c:v>14.7</c:v>
                </c:pt>
                <c:pt idx="122">
                  <c:v>14.5</c:v>
                </c:pt>
                <c:pt idx="123">
                  <c:v>15.8</c:v>
                </c:pt>
                <c:pt idx="124">
                  <c:v>17.4</c:v>
                </c:pt>
                <c:pt idx="125">
                  <c:v>15.7</c:v>
                </c:pt>
                <c:pt idx="126">
                  <c:v>13.5</c:v>
                </c:pt>
                <c:pt idx="127">
                  <c:v>17</c:v>
                </c:pt>
                <c:pt idx="128">
                  <c:v>15.6</c:v>
                </c:pt>
                <c:pt idx="129">
                  <c:v>13.7</c:v>
                </c:pt>
                <c:pt idx="130">
                  <c:v>13.2</c:v>
                </c:pt>
                <c:pt idx="131">
                  <c:v>13.2</c:v>
                </c:pt>
                <c:pt idx="132">
                  <c:v>13.4</c:v>
                </c:pt>
                <c:pt idx="133">
                  <c:v>17.4</c:v>
                </c:pt>
                <c:pt idx="134">
                  <c:v>15.7</c:v>
                </c:pt>
                <c:pt idx="135">
                  <c:v>14.4</c:v>
                </c:pt>
                <c:pt idx="136">
                  <c:v>16.6</c:v>
                </c:pt>
                <c:pt idx="137">
                  <c:v>17.9</c:v>
                </c:pt>
                <c:pt idx="138">
                  <c:v>12.8</c:v>
                </c:pt>
                <c:pt idx="139">
                  <c:v>16.3</c:v>
                </c:pt>
                <c:pt idx="140">
                  <c:v>16.9</c:v>
                </c:pt>
                <c:pt idx="141">
                  <c:v>15.8</c:v>
                </c:pt>
                <c:pt idx="142">
                  <c:v>13.1</c:v>
                </c:pt>
                <c:pt idx="143">
                  <c:v>14.9</c:v>
                </c:pt>
                <c:pt idx="144">
                  <c:v>15.6</c:v>
                </c:pt>
                <c:pt idx="145">
                  <c:v>14</c:v>
                </c:pt>
                <c:pt idx="146">
                  <c:v>14.4</c:v>
                </c:pt>
                <c:pt idx="147">
                  <c:v>13.8</c:v>
                </c:pt>
                <c:pt idx="148">
                  <c:v>13.55</c:v>
                </c:pt>
                <c:pt idx="149">
                  <c:v>13.3</c:v>
                </c:pt>
                <c:pt idx="150">
                  <c:v>12.4</c:v>
                </c:pt>
                <c:pt idx="151">
                  <c:v>14.1</c:v>
                </c:pt>
                <c:pt idx="152">
                  <c:v>11.05</c:v>
                </c:pt>
                <c:pt idx="153">
                  <c:v>12.4</c:v>
                </c:pt>
                <c:pt idx="154">
                  <c:v>14.7</c:v>
                </c:pt>
                <c:pt idx="155">
                  <c:v>14.108333333333334</c:v>
                </c:pt>
                <c:pt idx="156">
                  <c:v>12.2</c:v>
                </c:pt>
                <c:pt idx="157">
                  <c:v>14.35</c:v>
                </c:pt>
                <c:pt idx="158">
                  <c:v>15.8</c:v>
                </c:pt>
                <c:pt idx="159">
                  <c:v>16.55</c:v>
                </c:pt>
                <c:pt idx="160">
                  <c:v>14.85</c:v>
                </c:pt>
                <c:pt idx="161">
                  <c:v>15.8</c:v>
                </c:pt>
                <c:pt idx="162">
                  <c:v>15.6</c:v>
                </c:pt>
                <c:pt idx="163">
                  <c:v>16.55</c:v>
                </c:pt>
                <c:pt idx="164">
                  <c:v>16.15</c:v>
                </c:pt>
                <c:pt idx="165">
                  <c:v>13.05</c:v>
                </c:pt>
                <c:pt idx="166">
                  <c:v>14.3</c:v>
                </c:pt>
                <c:pt idx="167">
                  <c:v>14.2</c:v>
                </c:pt>
                <c:pt idx="168">
                  <c:v>13.7</c:v>
                </c:pt>
                <c:pt idx="169">
                  <c:v>19.2</c:v>
                </c:pt>
                <c:pt idx="170">
                  <c:v>19.6</c:v>
                </c:pt>
                <c:pt idx="171">
                  <c:v>18</c:v>
                </c:pt>
                <c:pt idx="172">
                  <c:v>16.6</c:v>
                </c:pt>
                <c:pt idx="173">
                  <c:v>17.2</c:v>
                </c:pt>
                <c:pt idx="174">
                  <c:v>14.6</c:v>
                </c:pt>
                <c:pt idx="175">
                  <c:v>18.2</c:v>
                </c:pt>
                <c:pt idx="176">
                  <c:v>10.1</c:v>
                </c:pt>
                <c:pt idx="177">
                  <c:v>18</c:v>
                </c:pt>
                <c:pt idx="178">
                  <c:v>12.9</c:v>
                </c:pt>
                <c:pt idx="179">
                  <c:v>12.6</c:v>
                </c:pt>
                <c:pt idx="180">
                  <c:v>14.6</c:v>
                </c:pt>
                <c:pt idx="181">
                  <c:v>13.4</c:v>
                </c:pt>
                <c:pt idx="182">
                  <c:v>18.4</c:v>
                </c:pt>
                <c:pt idx="183">
                  <c:v>15.5</c:v>
                </c:pt>
                <c:pt idx="184">
                  <c:v>16.5</c:v>
                </c:pt>
                <c:pt idx="185">
                  <c:v>14.1</c:v>
                </c:pt>
                <c:pt idx="186">
                  <c:v>15.9</c:v>
                </c:pt>
                <c:pt idx="187">
                  <c:v>15.6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tarkistusdata!$S$3:$S$64</c:f>
              <c:numCache>
                <c:ptCount val="62"/>
                <c:pt idx="0">
                  <c:v>47</c:v>
                </c:pt>
                <c:pt idx="1">
                  <c:v>59</c:v>
                </c:pt>
                <c:pt idx="2">
                  <c:v>64</c:v>
                </c:pt>
                <c:pt idx="3">
                  <c:v>68</c:v>
                </c:pt>
                <c:pt idx="4">
                  <c:v>52</c:v>
                </c:pt>
                <c:pt idx="5">
                  <c:v>47</c:v>
                </c:pt>
                <c:pt idx="6">
                  <c:v>58</c:v>
                </c:pt>
                <c:pt idx="7">
                  <c:v>78</c:v>
                </c:pt>
                <c:pt idx="8">
                  <c:v>46</c:v>
                </c:pt>
                <c:pt idx="9">
                  <c:v>58</c:v>
                </c:pt>
                <c:pt idx="10">
                  <c:v>49</c:v>
                </c:pt>
                <c:pt idx="11">
                  <c:v>56</c:v>
                </c:pt>
                <c:pt idx="12">
                  <c:v>55</c:v>
                </c:pt>
                <c:pt idx="13">
                  <c:v>47</c:v>
                </c:pt>
                <c:pt idx="14">
                  <c:v>45</c:v>
                </c:pt>
                <c:pt idx="15">
                  <c:v>47</c:v>
                </c:pt>
                <c:pt idx="16">
                  <c:v>43</c:v>
                </c:pt>
                <c:pt idx="17">
                  <c:v>52</c:v>
                </c:pt>
                <c:pt idx="18">
                  <c:v>63</c:v>
                </c:pt>
                <c:pt idx="19">
                  <c:v>56</c:v>
                </c:pt>
                <c:pt idx="20">
                  <c:v>46</c:v>
                </c:pt>
                <c:pt idx="21">
                  <c:v>57</c:v>
                </c:pt>
                <c:pt idx="22">
                  <c:v>57</c:v>
                </c:pt>
                <c:pt idx="23">
                  <c:v>64</c:v>
                </c:pt>
                <c:pt idx="24">
                  <c:v>58</c:v>
                </c:pt>
                <c:pt idx="25">
                  <c:v>61</c:v>
                </c:pt>
                <c:pt idx="26">
                  <c:v>72</c:v>
                </c:pt>
                <c:pt idx="27">
                  <c:v>64</c:v>
                </c:pt>
                <c:pt idx="28">
                  <c:v>41</c:v>
                </c:pt>
                <c:pt idx="29">
                  <c:v>48</c:v>
                </c:pt>
                <c:pt idx="30">
                  <c:v>86</c:v>
                </c:pt>
                <c:pt idx="31">
                  <c:v>55</c:v>
                </c:pt>
                <c:pt idx="32">
                  <c:v>43</c:v>
                </c:pt>
                <c:pt idx="33">
                  <c:v>88</c:v>
                </c:pt>
                <c:pt idx="34">
                  <c:v>140</c:v>
                </c:pt>
                <c:pt idx="35">
                  <c:v>114</c:v>
                </c:pt>
                <c:pt idx="36">
                  <c:v>129</c:v>
                </c:pt>
                <c:pt idx="37">
                  <c:v>92</c:v>
                </c:pt>
                <c:pt idx="38">
                  <c:v>40</c:v>
                </c:pt>
                <c:pt idx="39">
                  <c:v>94</c:v>
                </c:pt>
                <c:pt idx="40">
                  <c:v>31</c:v>
                </c:pt>
                <c:pt idx="41">
                  <c:v>36</c:v>
                </c:pt>
                <c:pt idx="42">
                  <c:v>30</c:v>
                </c:pt>
                <c:pt idx="43">
                  <c:v>85</c:v>
                </c:pt>
                <c:pt idx="44">
                  <c:v>173</c:v>
                </c:pt>
                <c:pt idx="45">
                  <c:v>38</c:v>
                </c:pt>
                <c:pt idx="46">
                  <c:v>158</c:v>
                </c:pt>
                <c:pt idx="47">
                  <c:v>141</c:v>
                </c:pt>
                <c:pt idx="48">
                  <c:v>46</c:v>
                </c:pt>
                <c:pt idx="49">
                  <c:v>30</c:v>
                </c:pt>
                <c:pt idx="50">
                  <c:v>175</c:v>
                </c:pt>
                <c:pt idx="51">
                  <c:v>203</c:v>
                </c:pt>
                <c:pt idx="52">
                  <c:v>83</c:v>
                </c:pt>
                <c:pt idx="53">
                  <c:v>160</c:v>
                </c:pt>
                <c:pt idx="54">
                  <c:v>170</c:v>
                </c:pt>
                <c:pt idx="55">
                  <c:v>67</c:v>
                </c:pt>
                <c:pt idx="56">
                  <c:v>210</c:v>
                </c:pt>
                <c:pt idx="57">
                  <c:v>65</c:v>
                </c:pt>
                <c:pt idx="58">
                  <c:v>46</c:v>
                </c:pt>
                <c:pt idx="59">
                  <c:v>235</c:v>
                </c:pt>
                <c:pt idx="60">
                  <c:v>54</c:v>
                </c:pt>
                <c:pt idx="61">
                  <c:v>42</c:v>
                </c:pt>
              </c:numCache>
            </c:numRef>
          </c:xVal>
          <c:yVal>
            <c:numRef>
              <c:f>tarkistusdata!$AB$3:$AB$64</c:f>
              <c:numCache>
                <c:ptCount val="62"/>
                <c:pt idx="0">
                  <c:v>4</c:v>
                </c:pt>
                <c:pt idx="1">
                  <c:v>4.085</c:v>
                </c:pt>
                <c:pt idx="2">
                  <c:v>4.2315</c:v>
                </c:pt>
                <c:pt idx="3">
                  <c:v>4.8825</c:v>
                </c:pt>
                <c:pt idx="4">
                  <c:v>3.799</c:v>
                </c:pt>
                <c:pt idx="5">
                  <c:v>4.7</c:v>
                </c:pt>
                <c:pt idx="6">
                  <c:v>4.1325</c:v>
                </c:pt>
                <c:pt idx="7">
                  <c:v>7.1</c:v>
                </c:pt>
                <c:pt idx="8">
                  <c:v>4.19475</c:v>
                </c:pt>
                <c:pt idx="9">
                  <c:v>4.5325</c:v>
                </c:pt>
                <c:pt idx="10">
                  <c:v>3.835</c:v>
                </c:pt>
                <c:pt idx="11">
                  <c:v>3.9195</c:v>
                </c:pt>
                <c:pt idx="12">
                  <c:v>4.2139999999999995</c:v>
                </c:pt>
                <c:pt idx="13">
                  <c:v>4.04125</c:v>
                </c:pt>
                <c:pt idx="14">
                  <c:v>3.53425</c:v>
                </c:pt>
                <c:pt idx="15">
                  <c:v>3.705</c:v>
                </c:pt>
                <c:pt idx="16">
                  <c:v>3.5775</c:v>
                </c:pt>
                <c:pt idx="17">
                  <c:v>4.6</c:v>
                </c:pt>
                <c:pt idx="18">
                  <c:v>4.4</c:v>
                </c:pt>
                <c:pt idx="19">
                  <c:v>4.8</c:v>
                </c:pt>
                <c:pt idx="20">
                  <c:v>4.125</c:v>
                </c:pt>
                <c:pt idx="21">
                  <c:v>5.4</c:v>
                </c:pt>
                <c:pt idx="22">
                  <c:v>4.1066666666666665</c:v>
                </c:pt>
                <c:pt idx="23">
                  <c:v>4.81</c:v>
                </c:pt>
                <c:pt idx="24">
                  <c:v>3.87</c:v>
                </c:pt>
                <c:pt idx="25">
                  <c:v>4.185</c:v>
                </c:pt>
                <c:pt idx="26">
                  <c:v>4.293333333333333</c:v>
                </c:pt>
                <c:pt idx="27">
                  <c:v>4.98</c:v>
                </c:pt>
                <c:pt idx="28">
                  <c:v>3.75</c:v>
                </c:pt>
                <c:pt idx="29">
                  <c:v>5.166666666666666</c:v>
                </c:pt>
                <c:pt idx="30">
                  <c:v>6</c:v>
                </c:pt>
                <c:pt idx="31">
                  <c:v>4.775</c:v>
                </c:pt>
                <c:pt idx="32">
                  <c:v>4.075</c:v>
                </c:pt>
                <c:pt idx="33">
                  <c:v>9</c:v>
                </c:pt>
                <c:pt idx="34">
                  <c:v>14</c:v>
                </c:pt>
                <c:pt idx="35">
                  <c:v>11.4</c:v>
                </c:pt>
                <c:pt idx="36">
                  <c:v>13.4</c:v>
                </c:pt>
                <c:pt idx="37">
                  <c:v>10</c:v>
                </c:pt>
                <c:pt idx="38">
                  <c:v>3.9</c:v>
                </c:pt>
                <c:pt idx="39">
                  <c:v>8.4</c:v>
                </c:pt>
                <c:pt idx="40">
                  <c:v>2.255</c:v>
                </c:pt>
                <c:pt idx="41">
                  <c:v>2.6</c:v>
                </c:pt>
                <c:pt idx="42">
                  <c:v>2.8</c:v>
                </c:pt>
                <c:pt idx="43">
                  <c:v>8.8</c:v>
                </c:pt>
                <c:pt idx="44">
                  <c:v>14.5</c:v>
                </c:pt>
                <c:pt idx="45">
                  <c:v>2.8</c:v>
                </c:pt>
                <c:pt idx="46">
                  <c:v>14.4</c:v>
                </c:pt>
                <c:pt idx="47">
                  <c:v>15.3</c:v>
                </c:pt>
                <c:pt idx="48">
                  <c:v>4.5</c:v>
                </c:pt>
                <c:pt idx="49">
                  <c:v>2.9</c:v>
                </c:pt>
                <c:pt idx="50">
                  <c:v>15.5</c:v>
                </c:pt>
                <c:pt idx="51">
                  <c:v>15.8</c:v>
                </c:pt>
                <c:pt idx="52">
                  <c:v>7</c:v>
                </c:pt>
                <c:pt idx="53">
                  <c:v>14.7</c:v>
                </c:pt>
                <c:pt idx="54">
                  <c:v>15</c:v>
                </c:pt>
                <c:pt idx="55">
                  <c:v>6.7</c:v>
                </c:pt>
                <c:pt idx="56">
                  <c:v>16.4</c:v>
                </c:pt>
                <c:pt idx="57">
                  <c:v>5.6</c:v>
                </c:pt>
                <c:pt idx="58">
                  <c:v>3.4</c:v>
                </c:pt>
                <c:pt idx="59">
                  <c:v>17</c:v>
                </c:pt>
                <c:pt idx="60">
                  <c:v>3.9</c:v>
                </c:pt>
                <c:pt idx="61">
                  <c:v>3.6875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tarkistusdata!$AJ$3:$AJ$55</c:f>
              <c:numCache>
                <c:ptCount val="53"/>
                <c:pt idx="0">
                  <c:v>50</c:v>
                </c:pt>
                <c:pt idx="1">
                  <c:v>39</c:v>
                </c:pt>
                <c:pt idx="2">
                  <c:v>47</c:v>
                </c:pt>
                <c:pt idx="3">
                  <c:v>36</c:v>
                </c:pt>
                <c:pt idx="4">
                  <c:v>41</c:v>
                </c:pt>
                <c:pt idx="5">
                  <c:v>91</c:v>
                </c:pt>
                <c:pt idx="6">
                  <c:v>44</c:v>
                </c:pt>
                <c:pt idx="7">
                  <c:v>41</c:v>
                </c:pt>
                <c:pt idx="8">
                  <c:v>47</c:v>
                </c:pt>
                <c:pt idx="9">
                  <c:v>47</c:v>
                </c:pt>
                <c:pt idx="10">
                  <c:v>52</c:v>
                </c:pt>
                <c:pt idx="11">
                  <c:v>46</c:v>
                </c:pt>
                <c:pt idx="12">
                  <c:v>40</c:v>
                </c:pt>
                <c:pt idx="13">
                  <c:v>32</c:v>
                </c:pt>
                <c:pt idx="14">
                  <c:v>36</c:v>
                </c:pt>
                <c:pt idx="15">
                  <c:v>132</c:v>
                </c:pt>
                <c:pt idx="16">
                  <c:v>42</c:v>
                </c:pt>
                <c:pt idx="17">
                  <c:v>44</c:v>
                </c:pt>
                <c:pt idx="18">
                  <c:v>53</c:v>
                </c:pt>
                <c:pt idx="19">
                  <c:v>38</c:v>
                </c:pt>
                <c:pt idx="20">
                  <c:v>43</c:v>
                </c:pt>
                <c:pt idx="21">
                  <c:v>51</c:v>
                </c:pt>
                <c:pt idx="22">
                  <c:v>42</c:v>
                </c:pt>
                <c:pt idx="23">
                  <c:v>54</c:v>
                </c:pt>
                <c:pt idx="24">
                  <c:v>45</c:v>
                </c:pt>
                <c:pt idx="25">
                  <c:v>38</c:v>
                </c:pt>
                <c:pt idx="26">
                  <c:v>34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  <c:pt idx="30">
                  <c:v>41</c:v>
                </c:pt>
                <c:pt idx="31">
                  <c:v>64</c:v>
                </c:pt>
                <c:pt idx="32">
                  <c:v>166</c:v>
                </c:pt>
                <c:pt idx="33">
                  <c:v>54</c:v>
                </c:pt>
                <c:pt idx="34">
                  <c:v>87</c:v>
                </c:pt>
                <c:pt idx="35">
                  <c:v>51</c:v>
                </c:pt>
                <c:pt idx="36">
                  <c:v>44</c:v>
                </c:pt>
                <c:pt idx="37">
                  <c:v>45</c:v>
                </c:pt>
                <c:pt idx="38">
                  <c:v>56</c:v>
                </c:pt>
                <c:pt idx="39">
                  <c:v>41</c:v>
                </c:pt>
                <c:pt idx="40">
                  <c:v>45</c:v>
                </c:pt>
                <c:pt idx="41">
                  <c:v>49</c:v>
                </c:pt>
                <c:pt idx="42">
                  <c:v>33</c:v>
                </c:pt>
                <c:pt idx="43">
                  <c:v>45</c:v>
                </c:pt>
                <c:pt idx="44">
                  <c:v>107</c:v>
                </c:pt>
                <c:pt idx="45">
                  <c:v>35</c:v>
                </c:pt>
                <c:pt idx="46">
                  <c:v>100</c:v>
                </c:pt>
                <c:pt idx="47">
                  <c:v>40</c:v>
                </c:pt>
                <c:pt idx="48">
                  <c:v>113</c:v>
                </c:pt>
                <c:pt idx="49">
                  <c:v>33</c:v>
                </c:pt>
                <c:pt idx="50">
                  <c:v>83</c:v>
                </c:pt>
                <c:pt idx="51">
                  <c:v>31</c:v>
                </c:pt>
                <c:pt idx="52">
                  <c:v>84</c:v>
                </c:pt>
              </c:numCache>
            </c:numRef>
          </c:xVal>
          <c:yVal>
            <c:numRef>
              <c:f>tarkistusdata!$AS$3:$AS$55</c:f>
              <c:numCache>
                <c:ptCount val="53"/>
                <c:pt idx="0">
                  <c:v>7.6</c:v>
                </c:pt>
                <c:pt idx="1">
                  <c:v>6.4</c:v>
                </c:pt>
                <c:pt idx="2">
                  <c:v>6.4</c:v>
                </c:pt>
                <c:pt idx="3">
                  <c:v>6.9</c:v>
                </c:pt>
                <c:pt idx="4">
                  <c:v>6.8</c:v>
                </c:pt>
                <c:pt idx="5">
                  <c:v>14.3</c:v>
                </c:pt>
                <c:pt idx="6">
                  <c:v>5.7</c:v>
                </c:pt>
                <c:pt idx="7">
                  <c:v>7.3</c:v>
                </c:pt>
                <c:pt idx="8">
                  <c:v>5.5</c:v>
                </c:pt>
                <c:pt idx="9">
                  <c:v>8.1</c:v>
                </c:pt>
                <c:pt idx="10">
                  <c:v>8.6</c:v>
                </c:pt>
                <c:pt idx="11">
                  <c:v>8.6</c:v>
                </c:pt>
                <c:pt idx="12">
                  <c:v>5.5</c:v>
                </c:pt>
                <c:pt idx="13">
                  <c:v>5.5</c:v>
                </c:pt>
                <c:pt idx="14">
                  <c:v>5.8</c:v>
                </c:pt>
                <c:pt idx="15">
                  <c:v>15.5</c:v>
                </c:pt>
                <c:pt idx="16">
                  <c:v>6.4</c:v>
                </c:pt>
                <c:pt idx="17">
                  <c:v>6.6</c:v>
                </c:pt>
                <c:pt idx="18">
                  <c:v>8.3</c:v>
                </c:pt>
                <c:pt idx="19">
                  <c:v>6.2</c:v>
                </c:pt>
                <c:pt idx="20">
                  <c:v>6.4</c:v>
                </c:pt>
                <c:pt idx="21">
                  <c:v>6.6</c:v>
                </c:pt>
                <c:pt idx="22">
                  <c:v>6.1</c:v>
                </c:pt>
                <c:pt idx="23">
                  <c:v>6.7</c:v>
                </c:pt>
                <c:pt idx="24">
                  <c:v>6.3</c:v>
                </c:pt>
                <c:pt idx="25">
                  <c:v>5.5</c:v>
                </c:pt>
                <c:pt idx="26">
                  <c:v>5.6</c:v>
                </c:pt>
                <c:pt idx="27">
                  <c:v>5.675</c:v>
                </c:pt>
                <c:pt idx="28">
                  <c:v>6.8</c:v>
                </c:pt>
                <c:pt idx="29">
                  <c:v>6.9</c:v>
                </c:pt>
                <c:pt idx="30">
                  <c:v>5.8</c:v>
                </c:pt>
                <c:pt idx="31">
                  <c:v>8.7</c:v>
                </c:pt>
                <c:pt idx="32">
                  <c:v>20</c:v>
                </c:pt>
                <c:pt idx="33">
                  <c:v>9.2</c:v>
                </c:pt>
                <c:pt idx="34">
                  <c:v>10.55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8.8</c:v>
                </c:pt>
                <c:pt idx="39">
                  <c:v>6.3</c:v>
                </c:pt>
                <c:pt idx="40">
                  <c:v>7.1</c:v>
                </c:pt>
                <c:pt idx="41">
                  <c:v>7.3</c:v>
                </c:pt>
                <c:pt idx="42">
                  <c:v>5.2</c:v>
                </c:pt>
                <c:pt idx="43">
                  <c:v>4.925</c:v>
                </c:pt>
                <c:pt idx="44">
                  <c:v>11.85</c:v>
                </c:pt>
                <c:pt idx="45">
                  <c:v>6.6</c:v>
                </c:pt>
                <c:pt idx="46">
                  <c:v>12.6</c:v>
                </c:pt>
                <c:pt idx="47">
                  <c:v>7.65</c:v>
                </c:pt>
                <c:pt idx="48">
                  <c:v>11.45</c:v>
                </c:pt>
                <c:pt idx="49">
                  <c:v>5.7</c:v>
                </c:pt>
                <c:pt idx="50">
                  <c:v>8.5</c:v>
                </c:pt>
                <c:pt idx="51">
                  <c:v>4.5</c:v>
                </c:pt>
                <c:pt idx="52">
                  <c:v>11.6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tarkistusdata!$BA$3:$BA$12</c:f>
              <c:numCache>
                <c:ptCount val="10"/>
                <c:pt idx="0">
                  <c:v>50</c:v>
                </c:pt>
                <c:pt idx="1">
                  <c:v>49</c:v>
                </c:pt>
                <c:pt idx="2">
                  <c:v>39</c:v>
                </c:pt>
                <c:pt idx="3">
                  <c:v>37</c:v>
                </c:pt>
                <c:pt idx="4">
                  <c:v>52</c:v>
                </c:pt>
                <c:pt idx="5">
                  <c:v>40</c:v>
                </c:pt>
                <c:pt idx="6">
                  <c:v>81</c:v>
                </c:pt>
                <c:pt idx="7">
                  <c:v>32</c:v>
                </c:pt>
                <c:pt idx="8">
                  <c:v>39</c:v>
                </c:pt>
                <c:pt idx="9">
                  <c:v>28</c:v>
                </c:pt>
              </c:numCache>
            </c:numRef>
          </c:xVal>
          <c:yVal>
            <c:numRef>
              <c:f>tarkistusdata!$BJ$3:$BJ$12</c:f>
              <c:numCache>
                <c:ptCount val="10"/>
                <c:pt idx="0">
                  <c:v>8.2</c:v>
                </c:pt>
                <c:pt idx="1">
                  <c:v>8.3</c:v>
                </c:pt>
                <c:pt idx="2">
                  <c:v>5.6</c:v>
                </c:pt>
                <c:pt idx="3">
                  <c:v>4.3</c:v>
                </c:pt>
                <c:pt idx="4">
                  <c:v>7.8</c:v>
                </c:pt>
                <c:pt idx="5">
                  <c:v>5.5</c:v>
                </c:pt>
                <c:pt idx="6">
                  <c:v>11.9</c:v>
                </c:pt>
                <c:pt idx="7">
                  <c:v>4.5</c:v>
                </c:pt>
                <c:pt idx="8">
                  <c:v>7.2</c:v>
                </c:pt>
                <c:pt idx="9">
                  <c:v>5.8</c:v>
                </c:pt>
              </c:numCache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crossBetween val="midCat"/>
        <c:dispUnits/>
      </c:valAx>
      <c:valAx>
        <c:axId val="36057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MÄ1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tarkistusdata!$K$3:$K$190</c:f>
              <c:numCache>
                <c:ptCount val="188"/>
                <c:pt idx="0">
                  <c:v>19.8</c:v>
                </c:pt>
                <c:pt idx="1">
                  <c:v>17.4</c:v>
                </c:pt>
                <c:pt idx="2">
                  <c:v>17</c:v>
                </c:pt>
                <c:pt idx="3">
                  <c:v>18.7</c:v>
                </c:pt>
                <c:pt idx="4">
                  <c:v>19.5</c:v>
                </c:pt>
                <c:pt idx="5">
                  <c:v>19.3</c:v>
                </c:pt>
                <c:pt idx="6">
                  <c:v>19.5</c:v>
                </c:pt>
                <c:pt idx="7">
                  <c:v>19.1</c:v>
                </c:pt>
                <c:pt idx="8">
                  <c:v>18.4</c:v>
                </c:pt>
                <c:pt idx="9">
                  <c:v>18.7</c:v>
                </c:pt>
                <c:pt idx="10">
                  <c:v>16.3</c:v>
                </c:pt>
                <c:pt idx="11">
                  <c:v>18.1</c:v>
                </c:pt>
                <c:pt idx="12">
                  <c:v>18</c:v>
                </c:pt>
                <c:pt idx="13">
                  <c:v>17.1</c:v>
                </c:pt>
                <c:pt idx="14">
                  <c:v>17.3</c:v>
                </c:pt>
                <c:pt idx="15">
                  <c:v>17.4</c:v>
                </c:pt>
                <c:pt idx="16">
                  <c:v>17.6</c:v>
                </c:pt>
                <c:pt idx="17">
                  <c:v>17.8</c:v>
                </c:pt>
                <c:pt idx="18">
                  <c:v>17</c:v>
                </c:pt>
                <c:pt idx="19">
                  <c:v>18.2</c:v>
                </c:pt>
                <c:pt idx="20">
                  <c:v>16.4</c:v>
                </c:pt>
                <c:pt idx="21">
                  <c:v>16.2</c:v>
                </c:pt>
                <c:pt idx="22">
                  <c:v>17.6</c:v>
                </c:pt>
                <c:pt idx="23">
                  <c:v>14.9</c:v>
                </c:pt>
                <c:pt idx="24">
                  <c:v>16.7</c:v>
                </c:pt>
                <c:pt idx="25">
                  <c:v>17.1</c:v>
                </c:pt>
                <c:pt idx="26">
                  <c:v>17.3</c:v>
                </c:pt>
                <c:pt idx="27">
                  <c:v>14.6</c:v>
                </c:pt>
                <c:pt idx="28">
                  <c:v>16.9</c:v>
                </c:pt>
                <c:pt idx="29">
                  <c:v>17.8</c:v>
                </c:pt>
                <c:pt idx="30">
                  <c:v>15.9</c:v>
                </c:pt>
                <c:pt idx="31">
                  <c:v>18.3</c:v>
                </c:pt>
                <c:pt idx="32">
                  <c:v>18.6</c:v>
                </c:pt>
                <c:pt idx="33">
                  <c:v>14</c:v>
                </c:pt>
                <c:pt idx="34">
                  <c:v>15.2</c:v>
                </c:pt>
                <c:pt idx="35">
                  <c:v>17.7</c:v>
                </c:pt>
                <c:pt idx="36">
                  <c:v>16.7</c:v>
                </c:pt>
                <c:pt idx="37">
                  <c:v>17.5</c:v>
                </c:pt>
                <c:pt idx="38">
                  <c:v>16.4</c:v>
                </c:pt>
                <c:pt idx="39">
                  <c:v>16.8</c:v>
                </c:pt>
                <c:pt idx="40">
                  <c:v>16.7</c:v>
                </c:pt>
                <c:pt idx="41">
                  <c:v>16.7</c:v>
                </c:pt>
                <c:pt idx="42">
                  <c:v>16.3</c:v>
                </c:pt>
                <c:pt idx="43">
                  <c:v>15.2</c:v>
                </c:pt>
                <c:pt idx="44">
                  <c:v>14.9</c:v>
                </c:pt>
                <c:pt idx="45">
                  <c:v>14.5</c:v>
                </c:pt>
                <c:pt idx="46">
                  <c:v>17</c:v>
                </c:pt>
                <c:pt idx="47">
                  <c:v>14.8</c:v>
                </c:pt>
                <c:pt idx="48">
                  <c:v>18</c:v>
                </c:pt>
                <c:pt idx="49">
                  <c:v>17.9</c:v>
                </c:pt>
                <c:pt idx="50">
                  <c:v>16.8</c:v>
                </c:pt>
                <c:pt idx="51">
                  <c:v>15.8</c:v>
                </c:pt>
                <c:pt idx="52">
                  <c:v>15.1</c:v>
                </c:pt>
                <c:pt idx="53">
                  <c:v>17.95</c:v>
                </c:pt>
                <c:pt idx="54">
                  <c:v>16.75</c:v>
                </c:pt>
                <c:pt idx="55">
                  <c:v>17.05</c:v>
                </c:pt>
                <c:pt idx="56">
                  <c:v>15.75</c:v>
                </c:pt>
                <c:pt idx="57">
                  <c:v>17.3</c:v>
                </c:pt>
                <c:pt idx="58">
                  <c:v>17.3</c:v>
                </c:pt>
                <c:pt idx="59">
                  <c:v>18.2</c:v>
                </c:pt>
                <c:pt idx="60">
                  <c:v>16.6</c:v>
                </c:pt>
                <c:pt idx="61">
                  <c:v>17.6</c:v>
                </c:pt>
                <c:pt idx="62">
                  <c:v>17.1</c:v>
                </c:pt>
                <c:pt idx="63">
                  <c:v>14.5</c:v>
                </c:pt>
                <c:pt idx="64">
                  <c:v>12.8</c:v>
                </c:pt>
                <c:pt idx="65">
                  <c:v>16.6</c:v>
                </c:pt>
                <c:pt idx="66">
                  <c:v>17.3</c:v>
                </c:pt>
                <c:pt idx="67">
                  <c:v>15.8</c:v>
                </c:pt>
                <c:pt idx="68">
                  <c:v>16.7</c:v>
                </c:pt>
                <c:pt idx="69">
                  <c:v>16.2</c:v>
                </c:pt>
                <c:pt idx="70">
                  <c:v>16.7</c:v>
                </c:pt>
                <c:pt idx="71">
                  <c:v>15.2</c:v>
                </c:pt>
                <c:pt idx="72">
                  <c:v>16.7</c:v>
                </c:pt>
                <c:pt idx="73">
                  <c:v>18.1</c:v>
                </c:pt>
                <c:pt idx="74">
                  <c:v>17.7</c:v>
                </c:pt>
                <c:pt idx="75">
                  <c:v>15.9</c:v>
                </c:pt>
                <c:pt idx="76">
                  <c:v>16.8</c:v>
                </c:pt>
                <c:pt idx="77">
                  <c:v>18.9</c:v>
                </c:pt>
                <c:pt idx="78">
                  <c:v>14.4</c:v>
                </c:pt>
                <c:pt idx="79">
                  <c:v>15.9</c:v>
                </c:pt>
                <c:pt idx="80">
                  <c:v>16.6</c:v>
                </c:pt>
                <c:pt idx="81">
                  <c:v>16.8</c:v>
                </c:pt>
                <c:pt idx="82">
                  <c:v>13.1</c:v>
                </c:pt>
                <c:pt idx="83">
                  <c:v>16.2</c:v>
                </c:pt>
                <c:pt idx="84">
                  <c:v>14.2</c:v>
                </c:pt>
                <c:pt idx="85">
                  <c:v>14.2</c:v>
                </c:pt>
                <c:pt idx="86">
                  <c:v>17.4</c:v>
                </c:pt>
                <c:pt idx="87">
                  <c:v>15</c:v>
                </c:pt>
                <c:pt idx="88">
                  <c:v>16.3</c:v>
                </c:pt>
                <c:pt idx="89">
                  <c:v>17.6</c:v>
                </c:pt>
                <c:pt idx="90">
                  <c:v>14.9</c:v>
                </c:pt>
                <c:pt idx="91">
                  <c:v>14.3</c:v>
                </c:pt>
                <c:pt idx="92">
                  <c:v>16.1</c:v>
                </c:pt>
                <c:pt idx="93">
                  <c:v>16</c:v>
                </c:pt>
                <c:pt idx="94">
                  <c:v>14.9</c:v>
                </c:pt>
                <c:pt idx="95">
                  <c:v>14.4</c:v>
                </c:pt>
                <c:pt idx="96">
                  <c:v>13.2</c:v>
                </c:pt>
                <c:pt idx="97">
                  <c:v>16</c:v>
                </c:pt>
                <c:pt idx="98">
                  <c:v>14.3</c:v>
                </c:pt>
                <c:pt idx="99">
                  <c:v>14.4</c:v>
                </c:pt>
                <c:pt idx="100">
                  <c:v>16.9</c:v>
                </c:pt>
                <c:pt idx="101">
                  <c:v>14.6</c:v>
                </c:pt>
                <c:pt idx="102">
                  <c:v>12.7</c:v>
                </c:pt>
                <c:pt idx="103">
                  <c:v>19.3</c:v>
                </c:pt>
                <c:pt idx="104">
                  <c:v>14.4</c:v>
                </c:pt>
                <c:pt idx="105">
                  <c:v>13.5</c:v>
                </c:pt>
                <c:pt idx="106">
                  <c:v>15.1</c:v>
                </c:pt>
                <c:pt idx="107">
                  <c:v>14.1</c:v>
                </c:pt>
                <c:pt idx="108">
                  <c:v>12.5</c:v>
                </c:pt>
                <c:pt idx="109">
                  <c:v>15.7</c:v>
                </c:pt>
                <c:pt idx="110">
                  <c:v>16.5</c:v>
                </c:pt>
                <c:pt idx="111">
                  <c:v>14.4</c:v>
                </c:pt>
                <c:pt idx="112">
                  <c:v>16.5</c:v>
                </c:pt>
                <c:pt idx="113">
                  <c:v>16.1</c:v>
                </c:pt>
                <c:pt idx="114">
                  <c:v>14.7</c:v>
                </c:pt>
                <c:pt idx="115">
                  <c:v>15.1</c:v>
                </c:pt>
                <c:pt idx="116">
                  <c:v>14.6</c:v>
                </c:pt>
                <c:pt idx="117">
                  <c:v>15.8</c:v>
                </c:pt>
                <c:pt idx="118">
                  <c:v>13.9</c:v>
                </c:pt>
                <c:pt idx="119">
                  <c:v>16.1</c:v>
                </c:pt>
                <c:pt idx="120">
                  <c:v>15</c:v>
                </c:pt>
                <c:pt idx="121">
                  <c:v>14.7</c:v>
                </c:pt>
                <c:pt idx="122">
                  <c:v>14.5</c:v>
                </c:pt>
                <c:pt idx="123">
                  <c:v>15.8</c:v>
                </c:pt>
                <c:pt idx="124">
                  <c:v>17.4</c:v>
                </c:pt>
                <c:pt idx="125">
                  <c:v>15.7</c:v>
                </c:pt>
                <c:pt idx="126">
                  <c:v>13.5</c:v>
                </c:pt>
                <c:pt idx="127">
                  <c:v>17</c:v>
                </c:pt>
                <c:pt idx="128">
                  <c:v>15.6</c:v>
                </c:pt>
                <c:pt idx="129">
                  <c:v>13.7</c:v>
                </c:pt>
                <c:pt idx="130">
                  <c:v>13.2</c:v>
                </c:pt>
                <c:pt idx="131">
                  <c:v>13.2</c:v>
                </c:pt>
                <c:pt idx="132">
                  <c:v>13.4</c:v>
                </c:pt>
                <c:pt idx="133">
                  <c:v>17.4</c:v>
                </c:pt>
                <c:pt idx="134">
                  <c:v>15.7</c:v>
                </c:pt>
                <c:pt idx="135">
                  <c:v>14.4</c:v>
                </c:pt>
                <c:pt idx="136">
                  <c:v>16.6</c:v>
                </c:pt>
                <c:pt idx="137">
                  <c:v>17.9</c:v>
                </c:pt>
                <c:pt idx="138">
                  <c:v>12.8</c:v>
                </c:pt>
                <c:pt idx="139">
                  <c:v>16.3</c:v>
                </c:pt>
                <c:pt idx="140">
                  <c:v>16.9</c:v>
                </c:pt>
                <c:pt idx="141">
                  <c:v>15.8</c:v>
                </c:pt>
                <c:pt idx="142">
                  <c:v>13.1</c:v>
                </c:pt>
                <c:pt idx="143">
                  <c:v>14.9</c:v>
                </c:pt>
                <c:pt idx="144">
                  <c:v>15.6</c:v>
                </c:pt>
                <c:pt idx="145">
                  <c:v>14</c:v>
                </c:pt>
                <c:pt idx="146">
                  <c:v>14.4</c:v>
                </c:pt>
                <c:pt idx="147">
                  <c:v>13.8</c:v>
                </c:pt>
                <c:pt idx="148">
                  <c:v>13.55</c:v>
                </c:pt>
                <c:pt idx="149">
                  <c:v>13.3</c:v>
                </c:pt>
                <c:pt idx="150">
                  <c:v>12.4</c:v>
                </c:pt>
                <c:pt idx="151">
                  <c:v>14.1</c:v>
                </c:pt>
                <c:pt idx="152">
                  <c:v>11.05</c:v>
                </c:pt>
                <c:pt idx="153">
                  <c:v>12.4</c:v>
                </c:pt>
                <c:pt idx="154">
                  <c:v>14.7</c:v>
                </c:pt>
                <c:pt idx="155">
                  <c:v>14.108333333333334</c:v>
                </c:pt>
                <c:pt idx="156">
                  <c:v>12.2</c:v>
                </c:pt>
                <c:pt idx="157">
                  <c:v>14.35</c:v>
                </c:pt>
                <c:pt idx="158">
                  <c:v>15.8</c:v>
                </c:pt>
                <c:pt idx="159">
                  <c:v>16.55</c:v>
                </c:pt>
                <c:pt idx="160">
                  <c:v>14.85</c:v>
                </c:pt>
                <c:pt idx="161">
                  <c:v>15.8</c:v>
                </c:pt>
                <c:pt idx="162">
                  <c:v>15.6</c:v>
                </c:pt>
                <c:pt idx="163">
                  <c:v>16.55</c:v>
                </c:pt>
                <c:pt idx="164">
                  <c:v>16.15</c:v>
                </c:pt>
                <c:pt idx="165">
                  <c:v>13.05</c:v>
                </c:pt>
                <c:pt idx="166">
                  <c:v>14.3</c:v>
                </c:pt>
                <c:pt idx="167">
                  <c:v>14.2</c:v>
                </c:pt>
                <c:pt idx="168">
                  <c:v>13.7</c:v>
                </c:pt>
                <c:pt idx="169">
                  <c:v>19.2</c:v>
                </c:pt>
                <c:pt idx="170">
                  <c:v>19.6</c:v>
                </c:pt>
                <c:pt idx="171">
                  <c:v>18</c:v>
                </c:pt>
                <c:pt idx="172">
                  <c:v>16.6</c:v>
                </c:pt>
                <c:pt idx="173">
                  <c:v>17.2</c:v>
                </c:pt>
                <c:pt idx="174">
                  <c:v>14.6</c:v>
                </c:pt>
                <c:pt idx="175">
                  <c:v>18.2</c:v>
                </c:pt>
                <c:pt idx="176">
                  <c:v>10.1</c:v>
                </c:pt>
                <c:pt idx="177">
                  <c:v>18</c:v>
                </c:pt>
                <c:pt idx="178">
                  <c:v>12.9</c:v>
                </c:pt>
                <c:pt idx="179">
                  <c:v>12.6</c:v>
                </c:pt>
                <c:pt idx="180">
                  <c:v>14.6</c:v>
                </c:pt>
                <c:pt idx="181">
                  <c:v>13.4</c:v>
                </c:pt>
                <c:pt idx="182">
                  <c:v>18.4</c:v>
                </c:pt>
                <c:pt idx="183">
                  <c:v>15.5</c:v>
                </c:pt>
                <c:pt idx="184">
                  <c:v>16.5</c:v>
                </c:pt>
                <c:pt idx="185">
                  <c:v>14.1</c:v>
                </c:pt>
                <c:pt idx="186">
                  <c:v>15.9</c:v>
                </c:pt>
                <c:pt idx="187">
                  <c:v>15.6</c:v>
                </c:pt>
              </c:numCache>
            </c:numRef>
          </c:xVal>
          <c:yVal>
            <c:numRef>
              <c:f>tarkistusdata!$G$3:$G$190</c:f>
              <c:numCache>
                <c:ptCount val="188"/>
                <c:pt idx="0">
                  <c:v>12</c:v>
                </c:pt>
                <c:pt idx="1">
                  <c:v>9.4</c:v>
                </c:pt>
                <c:pt idx="2">
                  <c:v>8.4</c:v>
                </c:pt>
                <c:pt idx="3">
                  <c:v>10.2</c:v>
                </c:pt>
                <c:pt idx="4">
                  <c:v>12.8</c:v>
                </c:pt>
                <c:pt idx="5">
                  <c:v>13</c:v>
                </c:pt>
                <c:pt idx="6">
                  <c:v>9.9</c:v>
                </c:pt>
                <c:pt idx="7">
                  <c:v>11.9</c:v>
                </c:pt>
                <c:pt idx="8">
                  <c:v>12.6</c:v>
                </c:pt>
                <c:pt idx="9">
                  <c:v>12</c:v>
                </c:pt>
                <c:pt idx="10">
                  <c:v>10.2</c:v>
                </c:pt>
                <c:pt idx="11">
                  <c:v>11.8</c:v>
                </c:pt>
                <c:pt idx="12">
                  <c:v>11.3</c:v>
                </c:pt>
                <c:pt idx="13">
                  <c:v>11.9</c:v>
                </c:pt>
                <c:pt idx="14">
                  <c:v>13</c:v>
                </c:pt>
                <c:pt idx="15">
                  <c:v>10.1</c:v>
                </c:pt>
                <c:pt idx="16">
                  <c:v>11.2</c:v>
                </c:pt>
                <c:pt idx="17">
                  <c:v>10.4</c:v>
                </c:pt>
                <c:pt idx="18">
                  <c:v>11.5</c:v>
                </c:pt>
                <c:pt idx="19">
                  <c:v>9.6</c:v>
                </c:pt>
                <c:pt idx="20">
                  <c:v>9.7</c:v>
                </c:pt>
                <c:pt idx="21">
                  <c:v>8.8</c:v>
                </c:pt>
                <c:pt idx="22">
                  <c:v>9.4</c:v>
                </c:pt>
                <c:pt idx="23">
                  <c:v>9</c:v>
                </c:pt>
                <c:pt idx="24">
                  <c:v>10.2</c:v>
                </c:pt>
                <c:pt idx="25">
                  <c:v>10.4</c:v>
                </c:pt>
                <c:pt idx="26">
                  <c:v>11.4</c:v>
                </c:pt>
                <c:pt idx="27">
                  <c:v>8.7</c:v>
                </c:pt>
                <c:pt idx="28">
                  <c:v>8.4</c:v>
                </c:pt>
                <c:pt idx="29">
                  <c:v>10.5</c:v>
                </c:pt>
                <c:pt idx="30">
                  <c:v>9.2</c:v>
                </c:pt>
                <c:pt idx="31">
                  <c:v>12.3</c:v>
                </c:pt>
                <c:pt idx="32">
                  <c:v>11</c:v>
                </c:pt>
                <c:pt idx="33">
                  <c:v>10.7</c:v>
                </c:pt>
                <c:pt idx="34">
                  <c:v>10.2</c:v>
                </c:pt>
                <c:pt idx="35">
                  <c:v>10.3</c:v>
                </c:pt>
                <c:pt idx="36">
                  <c:v>10.6</c:v>
                </c:pt>
                <c:pt idx="37">
                  <c:v>10.5</c:v>
                </c:pt>
                <c:pt idx="38">
                  <c:v>9.8</c:v>
                </c:pt>
                <c:pt idx="39">
                  <c:v>10.7</c:v>
                </c:pt>
                <c:pt idx="40">
                  <c:v>7.9</c:v>
                </c:pt>
                <c:pt idx="41">
                  <c:v>9.2</c:v>
                </c:pt>
                <c:pt idx="42">
                  <c:v>8.3</c:v>
                </c:pt>
                <c:pt idx="43">
                  <c:v>8.9</c:v>
                </c:pt>
                <c:pt idx="44">
                  <c:v>9.2</c:v>
                </c:pt>
                <c:pt idx="45">
                  <c:v>9.7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9.3</c:v>
                </c:pt>
                <c:pt idx="50">
                  <c:v>11</c:v>
                </c:pt>
                <c:pt idx="51">
                  <c:v>7.9</c:v>
                </c:pt>
                <c:pt idx="52">
                  <c:v>9.8</c:v>
                </c:pt>
                <c:pt idx="53">
                  <c:v>10.45</c:v>
                </c:pt>
                <c:pt idx="54">
                  <c:v>10</c:v>
                </c:pt>
                <c:pt idx="55">
                  <c:v>9.55</c:v>
                </c:pt>
                <c:pt idx="56">
                  <c:v>9.25</c:v>
                </c:pt>
                <c:pt idx="57">
                  <c:v>10.6</c:v>
                </c:pt>
                <c:pt idx="58">
                  <c:v>10</c:v>
                </c:pt>
                <c:pt idx="59">
                  <c:v>11.8</c:v>
                </c:pt>
                <c:pt idx="60">
                  <c:v>7.6</c:v>
                </c:pt>
                <c:pt idx="61">
                  <c:v>10.3</c:v>
                </c:pt>
                <c:pt idx="62">
                  <c:v>9.7</c:v>
                </c:pt>
                <c:pt idx="63">
                  <c:v>10.1</c:v>
                </c:pt>
                <c:pt idx="64">
                  <c:v>7.7</c:v>
                </c:pt>
                <c:pt idx="65">
                  <c:v>7.8</c:v>
                </c:pt>
                <c:pt idx="66">
                  <c:v>10.4</c:v>
                </c:pt>
                <c:pt idx="67">
                  <c:v>9.1</c:v>
                </c:pt>
                <c:pt idx="68">
                  <c:v>9.8</c:v>
                </c:pt>
                <c:pt idx="69">
                  <c:v>8.8</c:v>
                </c:pt>
                <c:pt idx="70">
                  <c:v>9.7</c:v>
                </c:pt>
                <c:pt idx="71">
                  <c:v>8.3</c:v>
                </c:pt>
                <c:pt idx="72">
                  <c:v>10</c:v>
                </c:pt>
                <c:pt idx="73">
                  <c:v>9.6</c:v>
                </c:pt>
                <c:pt idx="74">
                  <c:v>9.5</c:v>
                </c:pt>
                <c:pt idx="75">
                  <c:v>10</c:v>
                </c:pt>
                <c:pt idx="76">
                  <c:v>10.3</c:v>
                </c:pt>
                <c:pt idx="77">
                  <c:v>10</c:v>
                </c:pt>
                <c:pt idx="78">
                  <c:v>9</c:v>
                </c:pt>
                <c:pt idx="79">
                  <c:v>9.9</c:v>
                </c:pt>
                <c:pt idx="80">
                  <c:v>10</c:v>
                </c:pt>
                <c:pt idx="81">
                  <c:v>9.8</c:v>
                </c:pt>
                <c:pt idx="82">
                  <c:v>9.1</c:v>
                </c:pt>
                <c:pt idx="83">
                  <c:v>11.2</c:v>
                </c:pt>
                <c:pt idx="84">
                  <c:v>7.1</c:v>
                </c:pt>
                <c:pt idx="85">
                  <c:v>8.4</c:v>
                </c:pt>
                <c:pt idx="86">
                  <c:v>8.25</c:v>
                </c:pt>
                <c:pt idx="87">
                  <c:v>11.9</c:v>
                </c:pt>
                <c:pt idx="88">
                  <c:v>7.8</c:v>
                </c:pt>
                <c:pt idx="89">
                  <c:v>8.6</c:v>
                </c:pt>
                <c:pt idx="90">
                  <c:v>7.8</c:v>
                </c:pt>
                <c:pt idx="91">
                  <c:v>6.4</c:v>
                </c:pt>
                <c:pt idx="92">
                  <c:v>7.2</c:v>
                </c:pt>
                <c:pt idx="93">
                  <c:v>8.1</c:v>
                </c:pt>
                <c:pt idx="94">
                  <c:v>9.2</c:v>
                </c:pt>
                <c:pt idx="95">
                  <c:v>10.7</c:v>
                </c:pt>
                <c:pt idx="96">
                  <c:v>7.5</c:v>
                </c:pt>
                <c:pt idx="97">
                  <c:v>10.8</c:v>
                </c:pt>
                <c:pt idx="98">
                  <c:v>8.4</c:v>
                </c:pt>
                <c:pt idx="99">
                  <c:v>9</c:v>
                </c:pt>
                <c:pt idx="100">
                  <c:v>9.1</c:v>
                </c:pt>
                <c:pt idx="101">
                  <c:v>8</c:v>
                </c:pt>
                <c:pt idx="102">
                  <c:v>10.2</c:v>
                </c:pt>
                <c:pt idx="103">
                  <c:v>8.8</c:v>
                </c:pt>
                <c:pt idx="104">
                  <c:v>8</c:v>
                </c:pt>
                <c:pt idx="105">
                  <c:v>9.1</c:v>
                </c:pt>
                <c:pt idx="106">
                  <c:v>8.1</c:v>
                </c:pt>
                <c:pt idx="107">
                  <c:v>7.1</c:v>
                </c:pt>
                <c:pt idx="108">
                  <c:v>8</c:v>
                </c:pt>
                <c:pt idx="109">
                  <c:v>8.8</c:v>
                </c:pt>
                <c:pt idx="110">
                  <c:v>7.7</c:v>
                </c:pt>
                <c:pt idx="111">
                  <c:v>7.6</c:v>
                </c:pt>
                <c:pt idx="112">
                  <c:v>8.3</c:v>
                </c:pt>
                <c:pt idx="113">
                  <c:v>9.4</c:v>
                </c:pt>
                <c:pt idx="114">
                  <c:v>8.1</c:v>
                </c:pt>
                <c:pt idx="115">
                  <c:v>8</c:v>
                </c:pt>
                <c:pt idx="116">
                  <c:v>9.9</c:v>
                </c:pt>
                <c:pt idx="117">
                  <c:v>8.3</c:v>
                </c:pt>
                <c:pt idx="118">
                  <c:v>10.6</c:v>
                </c:pt>
                <c:pt idx="119">
                  <c:v>8.6</c:v>
                </c:pt>
                <c:pt idx="120">
                  <c:v>8.2</c:v>
                </c:pt>
                <c:pt idx="121">
                  <c:v>8.5</c:v>
                </c:pt>
                <c:pt idx="122">
                  <c:v>7.4</c:v>
                </c:pt>
                <c:pt idx="123">
                  <c:v>9.3</c:v>
                </c:pt>
                <c:pt idx="124">
                  <c:v>7.9</c:v>
                </c:pt>
                <c:pt idx="125">
                  <c:v>9.4</c:v>
                </c:pt>
                <c:pt idx="126">
                  <c:v>6.9</c:v>
                </c:pt>
                <c:pt idx="127">
                  <c:v>8.5</c:v>
                </c:pt>
                <c:pt idx="128">
                  <c:v>7.9</c:v>
                </c:pt>
                <c:pt idx="129">
                  <c:v>9</c:v>
                </c:pt>
                <c:pt idx="130">
                  <c:v>10.3</c:v>
                </c:pt>
                <c:pt idx="131">
                  <c:v>8.5</c:v>
                </c:pt>
                <c:pt idx="132">
                  <c:v>7.6</c:v>
                </c:pt>
                <c:pt idx="133">
                  <c:v>7.4</c:v>
                </c:pt>
                <c:pt idx="134">
                  <c:v>10.2</c:v>
                </c:pt>
                <c:pt idx="135">
                  <c:v>10.6</c:v>
                </c:pt>
                <c:pt idx="136">
                  <c:v>9.2</c:v>
                </c:pt>
                <c:pt idx="137">
                  <c:v>10.3</c:v>
                </c:pt>
                <c:pt idx="138">
                  <c:v>8.8</c:v>
                </c:pt>
                <c:pt idx="139">
                  <c:v>7.7</c:v>
                </c:pt>
                <c:pt idx="140">
                  <c:v>9.9</c:v>
                </c:pt>
                <c:pt idx="141">
                  <c:v>7.3</c:v>
                </c:pt>
                <c:pt idx="142">
                  <c:v>7.6</c:v>
                </c:pt>
                <c:pt idx="143">
                  <c:v>7.6</c:v>
                </c:pt>
                <c:pt idx="144">
                  <c:v>7.6</c:v>
                </c:pt>
                <c:pt idx="145">
                  <c:v>8</c:v>
                </c:pt>
                <c:pt idx="146">
                  <c:v>7.3</c:v>
                </c:pt>
                <c:pt idx="147">
                  <c:v>7.3</c:v>
                </c:pt>
                <c:pt idx="148">
                  <c:v>6.55</c:v>
                </c:pt>
                <c:pt idx="149">
                  <c:v>7.65</c:v>
                </c:pt>
                <c:pt idx="150">
                  <c:v>7.3</c:v>
                </c:pt>
                <c:pt idx="151">
                  <c:v>6.65</c:v>
                </c:pt>
                <c:pt idx="152">
                  <c:v>8.85</c:v>
                </c:pt>
                <c:pt idx="153">
                  <c:v>9.65</c:v>
                </c:pt>
                <c:pt idx="154">
                  <c:v>7.2</c:v>
                </c:pt>
                <c:pt idx="155">
                  <c:v>5.456666666666666</c:v>
                </c:pt>
                <c:pt idx="156">
                  <c:v>6.1</c:v>
                </c:pt>
                <c:pt idx="157">
                  <c:v>7.6</c:v>
                </c:pt>
                <c:pt idx="158">
                  <c:v>8.35</c:v>
                </c:pt>
                <c:pt idx="159">
                  <c:v>9.3</c:v>
                </c:pt>
                <c:pt idx="160">
                  <c:v>7.5</c:v>
                </c:pt>
                <c:pt idx="161">
                  <c:v>5.8</c:v>
                </c:pt>
                <c:pt idx="162">
                  <c:v>7.9</c:v>
                </c:pt>
                <c:pt idx="163">
                  <c:v>6.6</c:v>
                </c:pt>
                <c:pt idx="164">
                  <c:v>6.5</c:v>
                </c:pt>
                <c:pt idx="165">
                  <c:v>6.8</c:v>
                </c:pt>
                <c:pt idx="166">
                  <c:v>7.5</c:v>
                </c:pt>
                <c:pt idx="167">
                  <c:v>8.4</c:v>
                </c:pt>
                <c:pt idx="168">
                  <c:v>8.1</c:v>
                </c:pt>
                <c:pt idx="169">
                  <c:v>12.1</c:v>
                </c:pt>
                <c:pt idx="170">
                  <c:v>8.5</c:v>
                </c:pt>
                <c:pt idx="171">
                  <c:v>9.1</c:v>
                </c:pt>
                <c:pt idx="172">
                  <c:v>10.4</c:v>
                </c:pt>
                <c:pt idx="173">
                  <c:v>12.1</c:v>
                </c:pt>
                <c:pt idx="174">
                  <c:v>12.4</c:v>
                </c:pt>
                <c:pt idx="175">
                  <c:v>9</c:v>
                </c:pt>
                <c:pt idx="176">
                  <c:v>7.4</c:v>
                </c:pt>
                <c:pt idx="177">
                  <c:v>8.3</c:v>
                </c:pt>
                <c:pt idx="178">
                  <c:v>8.1</c:v>
                </c:pt>
                <c:pt idx="179">
                  <c:v>7.3</c:v>
                </c:pt>
                <c:pt idx="180">
                  <c:v>7.8</c:v>
                </c:pt>
                <c:pt idx="181">
                  <c:v>5.7</c:v>
                </c:pt>
                <c:pt idx="182">
                  <c:v>7.5</c:v>
                </c:pt>
                <c:pt idx="183">
                  <c:v>6.35</c:v>
                </c:pt>
                <c:pt idx="184">
                  <c:v>9.2</c:v>
                </c:pt>
                <c:pt idx="185">
                  <c:v>4.1</c:v>
                </c:pt>
                <c:pt idx="186">
                  <c:v>8</c:v>
                </c:pt>
                <c:pt idx="187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tarkistusdata!$AB$3:$AB$64</c:f>
              <c:numCache>
                <c:ptCount val="62"/>
                <c:pt idx="0">
                  <c:v>4</c:v>
                </c:pt>
                <c:pt idx="1">
                  <c:v>4.085</c:v>
                </c:pt>
                <c:pt idx="2">
                  <c:v>4.2315</c:v>
                </c:pt>
                <c:pt idx="3">
                  <c:v>4.8825</c:v>
                </c:pt>
                <c:pt idx="4">
                  <c:v>3.799</c:v>
                </c:pt>
                <c:pt idx="5">
                  <c:v>4.7</c:v>
                </c:pt>
                <c:pt idx="6">
                  <c:v>4.1325</c:v>
                </c:pt>
                <c:pt idx="7">
                  <c:v>7.1</c:v>
                </c:pt>
                <c:pt idx="8">
                  <c:v>4.19475</c:v>
                </c:pt>
                <c:pt idx="9">
                  <c:v>4.5325</c:v>
                </c:pt>
                <c:pt idx="10">
                  <c:v>3.835</c:v>
                </c:pt>
                <c:pt idx="11">
                  <c:v>3.9195</c:v>
                </c:pt>
                <c:pt idx="12">
                  <c:v>4.2139999999999995</c:v>
                </c:pt>
                <c:pt idx="13">
                  <c:v>4.04125</c:v>
                </c:pt>
                <c:pt idx="14">
                  <c:v>3.53425</c:v>
                </c:pt>
                <c:pt idx="15">
                  <c:v>3.705</c:v>
                </c:pt>
                <c:pt idx="16">
                  <c:v>3.5775</c:v>
                </c:pt>
                <c:pt idx="17">
                  <c:v>4.6</c:v>
                </c:pt>
                <c:pt idx="18">
                  <c:v>4.4</c:v>
                </c:pt>
                <c:pt idx="19">
                  <c:v>4.8</c:v>
                </c:pt>
                <c:pt idx="20">
                  <c:v>4.125</c:v>
                </c:pt>
                <c:pt idx="21">
                  <c:v>5.4</c:v>
                </c:pt>
                <c:pt idx="22">
                  <c:v>4.1066666666666665</c:v>
                </c:pt>
                <c:pt idx="23">
                  <c:v>4.81</c:v>
                </c:pt>
                <c:pt idx="24">
                  <c:v>3.87</c:v>
                </c:pt>
                <c:pt idx="25">
                  <c:v>4.185</c:v>
                </c:pt>
                <c:pt idx="26">
                  <c:v>4.293333333333333</c:v>
                </c:pt>
                <c:pt idx="27">
                  <c:v>4.98</c:v>
                </c:pt>
                <c:pt idx="28">
                  <c:v>3.75</c:v>
                </c:pt>
                <c:pt idx="29">
                  <c:v>5.166666666666666</c:v>
                </c:pt>
                <c:pt idx="30">
                  <c:v>6</c:v>
                </c:pt>
                <c:pt idx="31">
                  <c:v>4.775</c:v>
                </c:pt>
                <c:pt idx="32">
                  <c:v>4.075</c:v>
                </c:pt>
                <c:pt idx="33">
                  <c:v>9</c:v>
                </c:pt>
                <c:pt idx="34">
                  <c:v>14</c:v>
                </c:pt>
                <c:pt idx="35">
                  <c:v>11.4</c:v>
                </c:pt>
                <c:pt idx="36">
                  <c:v>13.4</c:v>
                </c:pt>
                <c:pt idx="37">
                  <c:v>10</c:v>
                </c:pt>
                <c:pt idx="38">
                  <c:v>3.9</c:v>
                </c:pt>
                <c:pt idx="39">
                  <c:v>8.4</c:v>
                </c:pt>
                <c:pt idx="40">
                  <c:v>2.255</c:v>
                </c:pt>
                <c:pt idx="41">
                  <c:v>2.6</c:v>
                </c:pt>
                <c:pt idx="42">
                  <c:v>2.8</c:v>
                </c:pt>
                <c:pt idx="43">
                  <c:v>8.8</c:v>
                </c:pt>
                <c:pt idx="44">
                  <c:v>14.5</c:v>
                </c:pt>
                <c:pt idx="45">
                  <c:v>2.8</c:v>
                </c:pt>
                <c:pt idx="46">
                  <c:v>14.4</c:v>
                </c:pt>
                <c:pt idx="47">
                  <c:v>15.3</c:v>
                </c:pt>
                <c:pt idx="48">
                  <c:v>4.5</c:v>
                </c:pt>
                <c:pt idx="49">
                  <c:v>2.9</c:v>
                </c:pt>
                <c:pt idx="50">
                  <c:v>15.5</c:v>
                </c:pt>
                <c:pt idx="51">
                  <c:v>15.8</c:v>
                </c:pt>
                <c:pt idx="52">
                  <c:v>7</c:v>
                </c:pt>
                <c:pt idx="53">
                  <c:v>14.7</c:v>
                </c:pt>
                <c:pt idx="54">
                  <c:v>15</c:v>
                </c:pt>
                <c:pt idx="55">
                  <c:v>6.7</c:v>
                </c:pt>
                <c:pt idx="56">
                  <c:v>16.4</c:v>
                </c:pt>
                <c:pt idx="57">
                  <c:v>5.6</c:v>
                </c:pt>
                <c:pt idx="58">
                  <c:v>3.4</c:v>
                </c:pt>
                <c:pt idx="59">
                  <c:v>17</c:v>
                </c:pt>
                <c:pt idx="60">
                  <c:v>3.9</c:v>
                </c:pt>
                <c:pt idx="61">
                  <c:v>3.6875</c:v>
                </c:pt>
              </c:numCache>
            </c:numRef>
          </c:xVal>
          <c:yVal>
            <c:numRef>
              <c:f>tarkistusdata!$X$3:$X$64</c:f>
              <c:numCache>
                <c:ptCount val="62"/>
                <c:pt idx="0">
                  <c:v>1.4</c:v>
                </c:pt>
                <c:pt idx="1">
                  <c:v>0.665</c:v>
                </c:pt>
                <c:pt idx="2">
                  <c:v>0.8775</c:v>
                </c:pt>
                <c:pt idx="3">
                  <c:v>2.52</c:v>
                </c:pt>
                <c:pt idx="4">
                  <c:v>0.493</c:v>
                </c:pt>
                <c:pt idx="5">
                  <c:v>1.3</c:v>
                </c:pt>
                <c:pt idx="6">
                  <c:v>0.49875</c:v>
                </c:pt>
                <c:pt idx="7">
                  <c:v>1.4</c:v>
                </c:pt>
                <c:pt idx="8">
                  <c:v>0.6375</c:v>
                </c:pt>
                <c:pt idx="9">
                  <c:v>0.49</c:v>
                </c:pt>
                <c:pt idx="10">
                  <c:v>0.59</c:v>
                </c:pt>
                <c:pt idx="11">
                  <c:v>0.9745</c:v>
                </c:pt>
                <c:pt idx="12">
                  <c:v>0.804</c:v>
                </c:pt>
                <c:pt idx="13">
                  <c:v>0.59625</c:v>
                </c:pt>
                <c:pt idx="14">
                  <c:v>0.938</c:v>
                </c:pt>
                <c:pt idx="15">
                  <c:v>0.845</c:v>
                </c:pt>
                <c:pt idx="16">
                  <c:v>0.9275</c:v>
                </c:pt>
                <c:pt idx="17">
                  <c:v>1.2</c:v>
                </c:pt>
                <c:pt idx="18">
                  <c:v>1.1</c:v>
                </c:pt>
                <c:pt idx="19">
                  <c:v>1.3</c:v>
                </c:pt>
                <c:pt idx="20">
                  <c:v>1.75</c:v>
                </c:pt>
                <c:pt idx="21">
                  <c:v>1.6</c:v>
                </c:pt>
                <c:pt idx="22">
                  <c:v>1.0266666666666666</c:v>
                </c:pt>
                <c:pt idx="23">
                  <c:v>0.74</c:v>
                </c:pt>
                <c:pt idx="24">
                  <c:v>2.2933333333333334</c:v>
                </c:pt>
                <c:pt idx="25">
                  <c:v>0.62</c:v>
                </c:pt>
                <c:pt idx="26">
                  <c:v>0.30666666666666664</c:v>
                </c:pt>
                <c:pt idx="27">
                  <c:v>0.2766666666666666</c:v>
                </c:pt>
                <c:pt idx="28">
                  <c:v>0.25</c:v>
                </c:pt>
                <c:pt idx="29">
                  <c:v>1.0333333333333332</c:v>
                </c:pt>
                <c:pt idx="30">
                  <c:v>1.1</c:v>
                </c:pt>
                <c:pt idx="31">
                  <c:v>0.875</c:v>
                </c:pt>
                <c:pt idx="32">
                  <c:v>0.45</c:v>
                </c:pt>
                <c:pt idx="33">
                  <c:v>5.2</c:v>
                </c:pt>
                <c:pt idx="34">
                  <c:v>5.9</c:v>
                </c:pt>
                <c:pt idx="35">
                  <c:v>2.7</c:v>
                </c:pt>
                <c:pt idx="36">
                  <c:v>3.7</c:v>
                </c:pt>
                <c:pt idx="37">
                  <c:v>1.6</c:v>
                </c:pt>
                <c:pt idx="38">
                  <c:v>1.4</c:v>
                </c:pt>
                <c:pt idx="39">
                  <c:v>2.7</c:v>
                </c:pt>
                <c:pt idx="40">
                  <c:v>0.66625</c:v>
                </c:pt>
                <c:pt idx="41">
                  <c:v>1.2</c:v>
                </c:pt>
                <c:pt idx="42">
                  <c:v>1.3</c:v>
                </c:pt>
                <c:pt idx="43">
                  <c:v>3.5</c:v>
                </c:pt>
                <c:pt idx="44">
                  <c:v>3.6</c:v>
                </c:pt>
                <c:pt idx="45">
                  <c:v>1.1</c:v>
                </c:pt>
                <c:pt idx="46">
                  <c:v>6.4</c:v>
                </c:pt>
                <c:pt idx="47">
                  <c:v>3.4</c:v>
                </c:pt>
                <c:pt idx="48">
                  <c:v>1.5</c:v>
                </c:pt>
                <c:pt idx="49">
                  <c:v>1.9</c:v>
                </c:pt>
                <c:pt idx="50">
                  <c:v>2.6</c:v>
                </c:pt>
                <c:pt idx="51">
                  <c:v>4</c:v>
                </c:pt>
                <c:pt idx="52">
                  <c:v>3.6</c:v>
                </c:pt>
                <c:pt idx="53">
                  <c:v>3</c:v>
                </c:pt>
                <c:pt idx="54">
                  <c:v>4.8</c:v>
                </c:pt>
                <c:pt idx="55">
                  <c:v>3.3</c:v>
                </c:pt>
                <c:pt idx="56">
                  <c:v>3.8</c:v>
                </c:pt>
                <c:pt idx="57">
                  <c:v>0.4</c:v>
                </c:pt>
                <c:pt idx="58">
                  <c:v>0.2</c:v>
                </c:pt>
                <c:pt idx="59">
                  <c:v>3.1</c:v>
                </c:pt>
                <c:pt idx="60">
                  <c:v>0.625</c:v>
                </c:pt>
                <c:pt idx="61">
                  <c:v>0.75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tarkistusdata!$AS$3:$AS$55</c:f>
              <c:numCache>
                <c:ptCount val="53"/>
                <c:pt idx="0">
                  <c:v>7.6</c:v>
                </c:pt>
                <c:pt idx="1">
                  <c:v>6.4</c:v>
                </c:pt>
                <c:pt idx="2">
                  <c:v>6.4</c:v>
                </c:pt>
                <c:pt idx="3">
                  <c:v>6.9</c:v>
                </c:pt>
                <c:pt idx="4">
                  <c:v>6.8</c:v>
                </c:pt>
                <c:pt idx="5">
                  <c:v>14.3</c:v>
                </c:pt>
                <c:pt idx="6">
                  <c:v>5.7</c:v>
                </c:pt>
                <c:pt idx="7">
                  <c:v>7.3</c:v>
                </c:pt>
                <c:pt idx="8">
                  <c:v>5.5</c:v>
                </c:pt>
                <c:pt idx="9">
                  <c:v>8.1</c:v>
                </c:pt>
                <c:pt idx="10">
                  <c:v>8.6</c:v>
                </c:pt>
                <c:pt idx="11">
                  <c:v>8.6</c:v>
                </c:pt>
                <c:pt idx="12">
                  <c:v>5.5</c:v>
                </c:pt>
                <c:pt idx="13">
                  <c:v>5.5</c:v>
                </c:pt>
                <c:pt idx="14">
                  <c:v>5.8</c:v>
                </c:pt>
                <c:pt idx="15">
                  <c:v>15.5</c:v>
                </c:pt>
                <c:pt idx="16">
                  <c:v>6.4</c:v>
                </c:pt>
                <c:pt idx="17">
                  <c:v>6.6</c:v>
                </c:pt>
                <c:pt idx="18">
                  <c:v>8.3</c:v>
                </c:pt>
                <c:pt idx="19">
                  <c:v>6.2</c:v>
                </c:pt>
                <c:pt idx="20">
                  <c:v>6.4</c:v>
                </c:pt>
                <c:pt idx="21">
                  <c:v>6.6</c:v>
                </c:pt>
                <c:pt idx="22">
                  <c:v>6.1</c:v>
                </c:pt>
                <c:pt idx="23">
                  <c:v>6.7</c:v>
                </c:pt>
                <c:pt idx="24">
                  <c:v>6.3</c:v>
                </c:pt>
                <c:pt idx="25">
                  <c:v>5.5</c:v>
                </c:pt>
                <c:pt idx="26">
                  <c:v>5.6</c:v>
                </c:pt>
                <c:pt idx="27">
                  <c:v>5.675</c:v>
                </c:pt>
                <c:pt idx="28">
                  <c:v>6.8</c:v>
                </c:pt>
                <c:pt idx="29">
                  <c:v>6.9</c:v>
                </c:pt>
                <c:pt idx="30">
                  <c:v>5.8</c:v>
                </c:pt>
                <c:pt idx="31">
                  <c:v>8.7</c:v>
                </c:pt>
                <c:pt idx="32">
                  <c:v>20</c:v>
                </c:pt>
                <c:pt idx="33">
                  <c:v>9.2</c:v>
                </c:pt>
                <c:pt idx="34">
                  <c:v>10.55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8.8</c:v>
                </c:pt>
                <c:pt idx="39">
                  <c:v>6.3</c:v>
                </c:pt>
                <c:pt idx="40">
                  <c:v>7.1</c:v>
                </c:pt>
                <c:pt idx="41">
                  <c:v>7.3</c:v>
                </c:pt>
                <c:pt idx="42">
                  <c:v>5.2</c:v>
                </c:pt>
                <c:pt idx="43">
                  <c:v>4.925</c:v>
                </c:pt>
                <c:pt idx="44">
                  <c:v>11.85</c:v>
                </c:pt>
                <c:pt idx="45">
                  <c:v>6.6</c:v>
                </c:pt>
                <c:pt idx="46">
                  <c:v>12.6</c:v>
                </c:pt>
                <c:pt idx="47">
                  <c:v>7.65</c:v>
                </c:pt>
                <c:pt idx="48">
                  <c:v>11.45</c:v>
                </c:pt>
                <c:pt idx="49">
                  <c:v>5.7</c:v>
                </c:pt>
                <c:pt idx="50">
                  <c:v>8.5</c:v>
                </c:pt>
                <c:pt idx="51">
                  <c:v>4.5</c:v>
                </c:pt>
                <c:pt idx="52">
                  <c:v>11.6</c:v>
                </c:pt>
              </c:numCache>
            </c:numRef>
          </c:xVal>
          <c:yVal>
            <c:numRef>
              <c:f>tarkistusdata!$AO$3:$AO$55</c:f>
              <c:numCache>
                <c:ptCount val="53"/>
                <c:pt idx="0">
                  <c:v>3.2</c:v>
                </c:pt>
                <c:pt idx="1">
                  <c:v>2.3</c:v>
                </c:pt>
                <c:pt idx="2">
                  <c:v>2.1</c:v>
                </c:pt>
                <c:pt idx="3">
                  <c:v>3.6</c:v>
                </c:pt>
                <c:pt idx="4">
                  <c:v>3.6</c:v>
                </c:pt>
                <c:pt idx="5">
                  <c:v>6.8</c:v>
                </c:pt>
                <c:pt idx="6">
                  <c:v>3.7</c:v>
                </c:pt>
                <c:pt idx="7">
                  <c:v>2.8</c:v>
                </c:pt>
                <c:pt idx="8">
                  <c:v>2.3</c:v>
                </c:pt>
                <c:pt idx="9">
                  <c:v>4.1</c:v>
                </c:pt>
                <c:pt idx="10">
                  <c:v>3.5</c:v>
                </c:pt>
                <c:pt idx="11">
                  <c:v>4</c:v>
                </c:pt>
                <c:pt idx="12">
                  <c:v>2.7</c:v>
                </c:pt>
                <c:pt idx="13">
                  <c:v>2.3</c:v>
                </c:pt>
                <c:pt idx="14">
                  <c:v>2.4</c:v>
                </c:pt>
                <c:pt idx="15">
                  <c:v>8.5</c:v>
                </c:pt>
                <c:pt idx="16">
                  <c:v>2.9</c:v>
                </c:pt>
                <c:pt idx="17">
                  <c:v>2.7</c:v>
                </c:pt>
                <c:pt idx="18">
                  <c:v>3.2</c:v>
                </c:pt>
                <c:pt idx="19">
                  <c:v>2.3</c:v>
                </c:pt>
                <c:pt idx="20">
                  <c:v>2.2</c:v>
                </c:pt>
                <c:pt idx="21">
                  <c:v>2.4</c:v>
                </c:pt>
                <c:pt idx="22">
                  <c:v>2.7</c:v>
                </c:pt>
                <c:pt idx="23">
                  <c:v>2.4</c:v>
                </c:pt>
                <c:pt idx="24">
                  <c:v>2.2</c:v>
                </c:pt>
                <c:pt idx="25">
                  <c:v>2.6</c:v>
                </c:pt>
                <c:pt idx="26">
                  <c:v>1.6</c:v>
                </c:pt>
                <c:pt idx="27">
                  <c:v>2.425</c:v>
                </c:pt>
                <c:pt idx="28">
                  <c:v>2.55</c:v>
                </c:pt>
                <c:pt idx="29">
                  <c:v>2.4</c:v>
                </c:pt>
                <c:pt idx="30">
                  <c:v>1.95</c:v>
                </c:pt>
                <c:pt idx="31">
                  <c:v>2.8</c:v>
                </c:pt>
                <c:pt idx="32">
                  <c:v>10</c:v>
                </c:pt>
                <c:pt idx="33">
                  <c:v>3.9</c:v>
                </c:pt>
                <c:pt idx="34">
                  <c:v>3.3</c:v>
                </c:pt>
                <c:pt idx="35">
                  <c:v>1.9</c:v>
                </c:pt>
                <c:pt idx="36">
                  <c:v>2.8</c:v>
                </c:pt>
                <c:pt idx="37">
                  <c:v>3</c:v>
                </c:pt>
                <c:pt idx="38">
                  <c:v>3.9</c:v>
                </c:pt>
                <c:pt idx="39">
                  <c:v>2.4</c:v>
                </c:pt>
                <c:pt idx="40">
                  <c:v>1.6</c:v>
                </c:pt>
                <c:pt idx="41">
                  <c:v>2.3</c:v>
                </c:pt>
                <c:pt idx="42">
                  <c:v>3.2</c:v>
                </c:pt>
                <c:pt idx="43">
                  <c:v>1.25</c:v>
                </c:pt>
                <c:pt idx="44">
                  <c:v>4.6</c:v>
                </c:pt>
                <c:pt idx="45">
                  <c:v>1.85</c:v>
                </c:pt>
                <c:pt idx="46">
                  <c:v>2.85</c:v>
                </c:pt>
                <c:pt idx="47">
                  <c:v>3.65</c:v>
                </c:pt>
                <c:pt idx="48">
                  <c:v>2.55</c:v>
                </c:pt>
                <c:pt idx="49">
                  <c:v>2.6</c:v>
                </c:pt>
                <c:pt idx="50">
                  <c:v>4.9</c:v>
                </c:pt>
                <c:pt idx="51">
                  <c:v>2.2</c:v>
                </c:pt>
                <c:pt idx="52">
                  <c:v>3.7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tarkistusdata!$BJ$3:$BJ$12</c:f>
              <c:numCache>
                <c:ptCount val="10"/>
                <c:pt idx="0">
                  <c:v>8.2</c:v>
                </c:pt>
                <c:pt idx="1">
                  <c:v>8.3</c:v>
                </c:pt>
                <c:pt idx="2">
                  <c:v>5.6</c:v>
                </c:pt>
                <c:pt idx="3">
                  <c:v>4.3</c:v>
                </c:pt>
                <c:pt idx="4">
                  <c:v>7.8</c:v>
                </c:pt>
                <c:pt idx="5">
                  <c:v>5.5</c:v>
                </c:pt>
                <c:pt idx="6">
                  <c:v>11.9</c:v>
                </c:pt>
                <c:pt idx="7">
                  <c:v>4.5</c:v>
                </c:pt>
                <c:pt idx="8">
                  <c:v>7.2</c:v>
                </c:pt>
                <c:pt idx="9">
                  <c:v>5.8</c:v>
                </c:pt>
              </c:numCache>
            </c:numRef>
          </c:xVal>
          <c:yVal>
            <c:numRef>
              <c:f>tarkistusdata!$BF$3:$BF$12</c:f>
              <c:numCache>
                <c:ptCount val="10"/>
                <c:pt idx="0">
                  <c:v>3.1</c:v>
                </c:pt>
                <c:pt idx="1">
                  <c:v>2.6</c:v>
                </c:pt>
                <c:pt idx="2">
                  <c:v>2.2</c:v>
                </c:pt>
                <c:pt idx="3">
                  <c:v>1.5</c:v>
                </c:pt>
                <c:pt idx="4">
                  <c:v>2.1</c:v>
                </c:pt>
                <c:pt idx="5">
                  <c:v>1.9</c:v>
                </c:pt>
                <c:pt idx="6">
                  <c:v>5.8</c:v>
                </c:pt>
                <c:pt idx="7">
                  <c:v>2.3</c:v>
                </c:pt>
                <c:pt idx="8">
                  <c:v>2.6</c:v>
                </c:pt>
                <c:pt idx="9">
                  <c:v>2.1</c:v>
                </c:pt>
              </c:numCache>
            </c:numRef>
          </c:yVal>
          <c:smooth val="0"/>
        </c:ser>
        <c:axId val="56081523"/>
        <c:axId val="34971660"/>
      </c:scatterChart>
      <c:val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crossBetween val="midCat"/>
        <c:dispUnits/>
      </c:valAx>
      <c:valAx>
        <c:axId val="3497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MÄ1 id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tarkistusdata!$B$3:$B$190</c:f>
              <c:numCache>
                <c:ptCount val="188"/>
                <c:pt idx="0">
                  <c:v>230</c:v>
                </c:pt>
                <c:pt idx="1">
                  <c:v>212</c:v>
                </c:pt>
                <c:pt idx="2">
                  <c:v>228</c:v>
                </c:pt>
                <c:pt idx="3">
                  <c:v>205</c:v>
                </c:pt>
                <c:pt idx="4">
                  <c:v>223</c:v>
                </c:pt>
                <c:pt idx="5">
                  <c:v>192</c:v>
                </c:pt>
                <c:pt idx="6">
                  <c:v>237</c:v>
                </c:pt>
                <c:pt idx="7">
                  <c:v>194</c:v>
                </c:pt>
                <c:pt idx="8">
                  <c:v>203</c:v>
                </c:pt>
                <c:pt idx="9">
                  <c:v>211</c:v>
                </c:pt>
                <c:pt idx="10">
                  <c:v>131</c:v>
                </c:pt>
                <c:pt idx="11">
                  <c:v>207</c:v>
                </c:pt>
                <c:pt idx="12">
                  <c:v>203</c:v>
                </c:pt>
                <c:pt idx="13">
                  <c:v>168</c:v>
                </c:pt>
                <c:pt idx="14">
                  <c:v>158</c:v>
                </c:pt>
                <c:pt idx="15">
                  <c:v>184</c:v>
                </c:pt>
                <c:pt idx="16">
                  <c:v>204</c:v>
                </c:pt>
                <c:pt idx="17">
                  <c:v>203</c:v>
                </c:pt>
                <c:pt idx="18">
                  <c:v>183</c:v>
                </c:pt>
                <c:pt idx="19">
                  <c:v>181</c:v>
                </c:pt>
                <c:pt idx="20">
                  <c:v>155</c:v>
                </c:pt>
                <c:pt idx="21">
                  <c:v>196</c:v>
                </c:pt>
                <c:pt idx="22">
                  <c:v>196</c:v>
                </c:pt>
                <c:pt idx="23">
                  <c:v>146</c:v>
                </c:pt>
                <c:pt idx="24">
                  <c:v>196</c:v>
                </c:pt>
                <c:pt idx="25">
                  <c:v>201</c:v>
                </c:pt>
                <c:pt idx="26">
                  <c:v>184</c:v>
                </c:pt>
                <c:pt idx="27">
                  <c:v>103</c:v>
                </c:pt>
                <c:pt idx="28">
                  <c:v>200</c:v>
                </c:pt>
                <c:pt idx="29">
                  <c:v>204</c:v>
                </c:pt>
                <c:pt idx="30">
                  <c:v>144</c:v>
                </c:pt>
                <c:pt idx="31">
                  <c:v>183</c:v>
                </c:pt>
                <c:pt idx="32">
                  <c:v>241</c:v>
                </c:pt>
                <c:pt idx="33">
                  <c:v>106</c:v>
                </c:pt>
                <c:pt idx="34">
                  <c:v>141</c:v>
                </c:pt>
                <c:pt idx="35">
                  <c:v>196</c:v>
                </c:pt>
                <c:pt idx="36">
                  <c:v>189</c:v>
                </c:pt>
                <c:pt idx="37">
                  <c:v>201</c:v>
                </c:pt>
                <c:pt idx="38">
                  <c:v>166</c:v>
                </c:pt>
                <c:pt idx="39">
                  <c:v>137</c:v>
                </c:pt>
                <c:pt idx="40">
                  <c:v>191</c:v>
                </c:pt>
                <c:pt idx="41">
                  <c:v>173</c:v>
                </c:pt>
                <c:pt idx="42">
                  <c:v>177</c:v>
                </c:pt>
                <c:pt idx="43">
                  <c:v>140</c:v>
                </c:pt>
                <c:pt idx="44">
                  <c:v>137</c:v>
                </c:pt>
                <c:pt idx="45">
                  <c:v>164</c:v>
                </c:pt>
                <c:pt idx="46">
                  <c:v>178</c:v>
                </c:pt>
                <c:pt idx="47">
                  <c:v>139</c:v>
                </c:pt>
                <c:pt idx="48">
                  <c:v>186</c:v>
                </c:pt>
                <c:pt idx="49">
                  <c:v>194</c:v>
                </c:pt>
                <c:pt idx="50">
                  <c:v>163</c:v>
                </c:pt>
                <c:pt idx="51">
                  <c:v>193</c:v>
                </c:pt>
                <c:pt idx="52">
                  <c:v>178</c:v>
                </c:pt>
                <c:pt idx="53">
                  <c:v>209</c:v>
                </c:pt>
                <c:pt idx="54">
                  <c:v>156</c:v>
                </c:pt>
                <c:pt idx="55">
                  <c:v>180</c:v>
                </c:pt>
                <c:pt idx="56">
                  <c:v>172</c:v>
                </c:pt>
                <c:pt idx="57">
                  <c:v>207</c:v>
                </c:pt>
                <c:pt idx="58">
                  <c:v>201</c:v>
                </c:pt>
                <c:pt idx="59">
                  <c:v>214</c:v>
                </c:pt>
                <c:pt idx="60">
                  <c:v>231</c:v>
                </c:pt>
                <c:pt idx="61">
                  <c:v>197</c:v>
                </c:pt>
                <c:pt idx="62">
                  <c:v>207</c:v>
                </c:pt>
                <c:pt idx="63">
                  <c:v>125</c:v>
                </c:pt>
                <c:pt idx="64">
                  <c:v>102</c:v>
                </c:pt>
                <c:pt idx="65">
                  <c:v>203</c:v>
                </c:pt>
                <c:pt idx="66">
                  <c:v>196</c:v>
                </c:pt>
                <c:pt idx="67">
                  <c:v>184</c:v>
                </c:pt>
                <c:pt idx="68">
                  <c:v>173</c:v>
                </c:pt>
                <c:pt idx="69">
                  <c:v>159</c:v>
                </c:pt>
                <c:pt idx="70">
                  <c:v>197</c:v>
                </c:pt>
                <c:pt idx="71">
                  <c:v>147</c:v>
                </c:pt>
                <c:pt idx="72">
                  <c:v>191</c:v>
                </c:pt>
                <c:pt idx="73">
                  <c:v>213</c:v>
                </c:pt>
                <c:pt idx="74">
                  <c:v>199</c:v>
                </c:pt>
                <c:pt idx="75">
                  <c:v>165</c:v>
                </c:pt>
                <c:pt idx="76">
                  <c:v>170</c:v>
                </c:pt>
                <c:pt idx="77">
                  <c:v>230</c:v>
                </c:pt>
                <c:pt idx="78">
                  <c:v>137</c:v>
                </c:pt>
                <c:pt idx="79">
                  <c:v>156</c:v>
                </c:pt>
                <c:pt idx="80">
                  <c:v>187</c:v>
                </c:pt>
                <c:pt idx="81">
                  <c:v>146</c:v>
                </c:pt>
                <c:pt idx="82">
                  <c:v>102</c:v>
                </c:pt>
                <c:pt idx="83">
                  <c:v>170</c:v>
                </c:pt>
                <c:pt idx="84">
                  <c:v>119</c:v>
                </c:pt>
                <c:pt idx="85">
                  <c:v>136</c:v>
                </c:pt>
                <c:pt idx="86">
                  <c:v>204</c:v>
                </c:pt>
                <c:pt idx="87">
                  <c:v>155</c:v>
                </c:pt>
                <c:pt idx="88">
                  <c:v>182</c:v>
                </c:pt>
                <c:pt idx="89">
                  <c:v>153</c:v>
                </c:pt>
                <c:pt idx="90">
                  <c:v>195</c:v>
                </c:pt>
                <c:pt idx="91">
                  <c:v>177</c:v>
                </c:pt>
                <c:pt idx="92">
                  <c:v>161</c:v>
                </c:pt>
                <c:pt idx="93">
                  <c:v>179</c:v>
                </c:pt>
                <c:pt idx="94">
                  <c:v>149</c:v>
                </c:pt>
                <c:pt idx="95">
                  <c:v>140</c:v>
                </c:pt>
                <c:pt idx="96">
                  <c:v>134</c:v>
                </c:pt>
                <c:pt idx="97">
                  <c:v>160</c:v>
                </c:pt>
                <c:pt idx="98">
                  <c:v>161</c:v>
                </c:pt>
                <c:pt idx="99">
                  <c:v>167</c:v>
                </c:pt>
                <c:pt idx="100">
                  <c:v>159</c:v>
                </c:pt>
                <c:pt idx="101">
                  <c:v>147</c:v>
                </c:pt>
                <c:pt idx="102">
                  <c:v>122</c:v>
                </c:pt>
                <c:pt idx="103">
                  <c:v>198</c:v>
                </c:pt>
                <c:pt idx="104">
                  <c:v>159</c:v>
                </c:pt>
                <c:pt idx="105">
                  <c:v>146</c:v>
                </c:pt>
                <c:pt idx="106">
                  <c:v>175</c:v>
                </c:pt>
                <c:pt idx="107">
                  <c:v>175</c:v>
                </c:pt>
                <c:pt idx="108">
                  <c:v>115</c:v>
                </c:pt>
                <c:pt idx="109">
                  <c:v>166</c:v>
                </c:pt>
                <c:pt idx="110">
                  <c:v>212</c:v>
                </c:pt>
                <c:pt idx="111">
                  <c:v>153</c:v>
                </c:pt>
                <c:pt idx="112">
                  <c:v>163</c:v>
                </c:pt>
                <c:pt idx="113">
                  <c:v>200</c:v>
                </c:pt>
                <c:pt idx="114">
                  <c:v>123</c:v>
                </c:pt>
                <c:pt idx="115">
                  <c:v>151</c:v>
                </c:pt>
                <c:pt idx="116">
                  <c:v>138</c:v>
                </c:pt>
                <c:pt idx="117">
                  <c:v>195</c:v>
                </c:pt>
                <c:pt idx="118">
                  <c:v>131</c:v>
                </c:pt>
                <c:pt idx="119">
                  <c:v>153</c:v>
                </c:pt>
                <c:pt idx="120">
                  <c:v>163</c:v>
                </c:pt>
                <c:pt idx="121">
                  <c:v>149</c:v>
                </c:pt>
                <c:pt idx="122">
                  <c:v>140</c:v>
                </c:pt>
                <c:pt idx="123">
                  <c:v>171</c:v>
                </c:pt>
                <c:pt idx="124">
                  <c:v>182</c:v>
                </c:pt>
                <c:pt idx="125">
                  <c:v>160</c:v>
                </c:pt>
                <c:pt idx="126">
                  <c:v>166</c:v>
                </c:pt>
                <c:pt idx="127">
                  <c:v>186</c:v>
                </c:pt>
                <c:pt idx="128">
                  <c:v>185</c:v>
                </c:pt>
                <c:pt idx="129">
                  <c:v>128</c:v>
                </c:pt>
                <c:pt idx="130">
                  <c:v>130</c:v>
                </c:pt>
                <c:pt idx="131">
                  <c:v>156</c:v>
                </c:pt>
                <c:pt idx="132">
                  <c:v>137</c:v>
                </c:pt>
                <c:pt idx="133">
                  <c:v>213</c:v>
                </c:pt>
                <c:pt idx="134">
                  <c:v>146</c:v>
                </c:pt>
                <c:pt idx="135">
                  <c:v>167</c:v>
                </c:pt>
                <c:pt idx="136">
                  <c:v>185</c:v>
                </c:pt>
                <c:pt idx="137">
                  <c:v>177</c:v>
                </c:pt>
                <c:pt idx="138">
                  <c:v>127</c:v>
                </c:pt>
                <c:pt idx="139">
                  <c:v>228</c:v>
                </c:pt>
                <c:pt idx="140">
                  <c:v>194</c:v>
                </c:pt>
                <c:pt idx="141">
                  <c:v>173</c:v>
                </c:pt>
                <c:pt idx="142">
                  <c:v>178</c:v>
                </c:pt>
                <c:pt idx="143">
                  <c:v>162</c:v>
                </c:pt>
                <c:pt idx="144">
                  <c:v>183</c:v>
                </c:pt>
                <c:pt idx="145">
                  <c:v>181</c:v>
                </c:pt>
                <c:pt idx="146">
                  <c:v>181</c:v>
                </c:pt>
                <c:pt idx="147">
                  <c:v>157</c:v>
                </c:pt>
                <c:pt idx="148">
                  <c:v>167</c:v>
                </c:pt>
                <c:pt idx="149">
                  <c:v>133</c:v>
                </c:pt>
                <c:pt idx="150">
                  <c:v>127</c:v>
                </c:pt>
                <c:pt idx="151">
                  <c:v>202</c:v>
                </c:pt>
                <c:pt idx="152">
                  <c:v>110</c:v>
                </c:pt>
                <c:pt idx="153">
                  <c:v>125</c:v>
                </c:pt>
                <c:pt idx="154">
                  <c:v>198</c:v>
                </c:pt>
                <c:pt idx="155">
                  <c:v>176</c:v>
                </c:pt>
                <c:pt idx="156">
                  <c:v>113</c:v>
                </c:pt>
                <c:pt idx="157">
                  <c:v>162</c:v>
                </c:pt>
                <c:pt idx="158">
                  <c:v>189</c:v>
                </c:pt>
                <c:pt idx="159">
                  <c:v>199</c:v>
                </c:pt>
                <c:pt idx="160">
                  <c:v>171</c:v>
                </c:pt>
                <c:pt idx="161">
                  <c:v>164</c:v>
                </c:pt>
                <c:pt idx="162">
                  <c:v>149</c:v>
                </c:pt>
                <c:pt idx="163">
                  <c:v>170</c:v>
                </c:pt>
                <c:pt idx="164">
                  <c:v>225</c:v>
                </c:pt>
                <c:pt idx="165">
                  <c:v>145</c:v>
                </c:pt>
                <c:pt idx="166">
                  <c:v>147</c:v>
                </c:pt>
                <c:pt idx="167">
                  <c:v>205</c:v>
                </c:pt>
                <c:pt idx="168">
                  <c:v>136</c:v>
                </c:pt>
                <c:pt idx="169">
                  <c:v>200</c:v>
                </c:pt>
                <c:pt idx="170">
                  <c:v>249</c:v>
                </c:pt>
                <c:pt idx="171">
                  <c:v>235</c:v>
                </c:pt>
                <c:pt idx="172">
                  <c:v>179</c:v>
                </c:pt>
                <c:pt idx="173">
                  <c:v>202</c:v>
                </c:pt>
                <c:pt idx="174">
                  <c:v>206</c:v>
                </c:pt>
                <c:pt idx="175">
                  <c:v>219</c:v>
                </c:pt>
                <c:pt idx="176">
                  <c:v>108</c:v>
                </c:pt>
                <c:pt idx="177">
                  <c:v>256</c:v>
                </c:pt>
                <c:pt idx="178">
                  <c:v>98</c:v>
                </c:pt>
                <c:pt idx="179">
                  <c:v>127</c:v>
                </c:pt>
                <c:pt idx="180">
                  <c:v>196</c:v>
                </c:pt>
                <c:pt idx="181">
                  <c:v>126</c:v>
                </c:pt>
                <c:pt idx="182">
                  <c:v>245</c:v>
                </c:pt>
                <c:pt idx="183">
                  <c:v>194</c:v>
                </c:pt>
                <c:pt idx="184">
                  <c:v>190</c:v>
                </c:pt>
                <c:pt idx="185">
                  <c:v>153</c:v>
                </c:pt>
                <c:pt idx="186">
                  <c:v>211</c:v>
                </c:pt>
                <c:pt idx="187">
                  <c:v>195</c:v>
                </c:pt>
              </c:numCache>
            </c:numRef>
          </c:xVal>
          <c:yVal>
            <c:numRef>
              <c:f>tarkistusdata!$M$3:$M$190</c:f>
              <c:numCache>
                <c:ptCount val="188"/>
                <c:pt idx="0">
                  <c:v>14</c:v>
                </c:pt>
                <c:pt idx="1">
                  <c:v>20</c:v>
                </c:pt>
                <c:pt idx="2">
                  <c:v>20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18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13</c:v>
                </c:pt>
                <c:pt idx="14">
                  <c:v>9</c:v>
                </c:pt>
                <c:pt idx="15">
                  <c:v>17</c:v>
                </c:pt>
                <c:pt idx="16">
                  <c:v>19</c:v>
                </c:pt>
                <c:pt idx="17">
                  <c:v>18</c:v>
                </c:pt>
                <c:pt idx="18">
                  <c:v>17</c:v>
                </c:pt>
                <c:pt idx="19">
                  <c:v>15</c:v>
                </c:pt>
                <c:pt idx="20">
                  <c:v>13</c:v>
                </c:pt>
                <c:pt idx="21">
                  <c:v>14</c:v>
                </c:pt>
                <c:pt idx="22">
                  <c:v>22</c:v>
                </c:pt>
                <c:pt idx="23">
                  <c:v>14</c:v>
                </c:pt>
                <c:pt idx="24">
                  <c:v>21</c:v>
                </c:pt>
                <c:pt idx="25">
                  <c:v>16</c:v>
                </c:pt>
                <c:pt idx="26">
                  <c:v>20</c:v>
                </c:pt>
                <c:pt idx="27">
                  <c:v>11</c:v>
                </c:pt>
                <c:pt idx="28">
                  <c:v>17</c:v>
                </c:pt>
                <c:pt idx="29">
                  <c:v>10</c:v>
                </c:pt>
                <c:pt idx="30">
                  <c:v>12</c:v>
                </c:pt>
                <c:pt idx="31">
                  <c:v>15</c:v>
                </c:pt>
                <c:pt idx="32">
                  <c:v>17</c:v>
                </c:pt>
                <c:pt idx="33">
                  <c:v>6</c:v>
                </c:pt>
                <c:pt idx="34">
                  <c:v>7</c:v>
                </c:pt>
                <c:pt idx="35">
                  <c:v>14</c:v>
                </c:pt>
                <c:pt idx="36">
                  <c:v>14</c:v>
                </c:pt>
                <c:pt idx="37">
                  <c:v>16</c:v>
                </c:pt>
                <c:pt idx="38">
                  <c:v>17</c:v>
                </c:pt>
                <c:pt idx="39">
                  <c:v>13</c:v>
                </c:pt>
                <c:pt idx="40">
                  <c:v>26</c:v>
                </c:pt>
                <c:pt idx="41">
                  <c:v>15</c:v>
                </c:pt>
                <c:pt idx="42">
                  <c:v>19</c:v>
                </c:pt>
                <c:pt idx="43">
                  <c:v>11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19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11</c:v>
                </c:pt>
                <c:pt idx="53">
                  <c:v>15</c:v>
                </c:pt>
                <c:pt idx="54">
                  <c:v>10</c:v>
                </c:pt>
                <c:pt idx="55">
                  <c:v>15</c:v>
                </c:pt>
                <c:pt idx="56">
                  <c:v>22</c:v>
                </c:pt>
                <c:pt idx="57">
                  <c:v>15</c:v>
                </c:pt>
                <c:pt idx="58">
                  <c:v>14</c:v>
                </c:pt>
                <c:pt idx="59">
                  <c:v>16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3</c:v>
                </c:pt>
                <c:pt idx="64">
                  <c:v>11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15</c:v>
                </c:pt>
                <c:pt idx="69">
                  <c:v>18</c:v>
                </c:pt>
                <c:pt idx="70">
                  <c:v>20</c:v>
                </c:pt>
                <c:pt idx="71">
                  <c:v>18</c:v>
                </c:pt>
                <c:pt idx="72">
                  <c:v>16</c:v>
                </c:pt>
                <c:pt idx="73">
                  <c:v>18</c:v>
                </c:pt>
                <c:pt idx="74">
                  <c:v>16</c:v>
                </c:pt>
                <c:pt idx="75">
                  <c:v>15</c:v>
                </c:pt>
                <c:pt idx="76">
                  <c:v>22</c:v>
                </c:pt>
                <c:pt idx="77">
                  <c:v>20</c:v>
                </c:pt>
                <c:pt idx="78">
                  <c:v>17</c:v>
                </c:pt>
                <c:pt idx="79">
                  <c:v>10</c:v>
                </c:pt>
                <c:pt idx="80">
                  <c:v>20</c:v>
                </c:pt>
                <c:pt idx="81">
                  <c:v>15</c:v>
                </c:pt>
                <c:pt idx="82">
                  <c:v>7</c:v>
                </c:pt>
                <c:pt idx="83">
                  <c:v>9</c:v>
                </c:pt>
                <c:pt idx="84">
                  <c:v>13</c:v>
                </c:pt>
                <c:pt idx="85">
                  <c:v>13</c:v>
                </c:pt>
                <c:pt idx="86">
                  <c:v>14</c:v>
                </c:pt>
                <c:pt idx="87">
                  <c:v>9</c:v>
                </c:pt>
                <c:pt idx="88">
                  <c:v>17</c:v>
                </c:pt>
                <c:pt idx="89">
                  <c:v>16</c:v>
                </c:pt>
                <c:pt idx="90">
                  <c:v>9</c:v>
                </c:pt>
                <c:pt idx="91">
                  <c:v>11</c:v>
                </c:pt>
                <c:pt idx="92">
                  <c:v>18</c:v>
                </c:pt>
                <c:pt idx="93">
                  <c:v>21</c:v>
                </c:pt>
                <c:pt idx="94">
                  <c:v>17</c:v>
                </c:pt>
                <c:pt idx="95">
                  <c:v>11</c:v>
                </c:pt>
                <c:pt idx="96">
                  <c:v>12</c:v>
                </c:pt>
                <c:pt idx="97">
                  <c:v>11</c:v>
                </c:pt>
                <c:pt idx="98">
                  <c:v>19</c:v>
                </c:pt>
                <c:pt idx="99">
                  <c:v>14</c:v>
                </c:pt>
                <c:pt idx="100">
                  <c:v>20</c:v>
                </c:pt>
                <c:pt idx="101">
                  <c:v>18</c:v>
                </c:pt>
                <c:pt idx="102">
                  <c:v>4</c:v>
                </c:pt>
                <c:pt idx="103">
                  <c:v>18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22</c:v>
                </c:pt>
                <c:pt idx="108">
                  <c:v>19</c:v>
                </c:pt>
                <c:pt idx="109">
                  <c:v>21</c:v>
                </c:pt>
                <c:pt idx="110">
                  <c:v>22</c:v>
                </c:pt>
                <c:pt idx="111">
                  <c:v>20</c:v>
                </c:pt>
                <c:pt idx="112">
                  <c:v>19</c:v>
                </c:pt>
                <c:pt idx="113">
                  <c:v>23</c:v>
                </c:pt>
                <c:pt idx="114">
                  <c:v>10</c:v>
                </c:pt>
                <c:pt idx="115">
                  <c:v>5</c:v>
                </c:pt>
                <c:pt idx="116">
                  <c:v>11</c:v>
                </c:pt>
                <c:pt idx="117">
                  <c:v>23</c:v>
                </c:pt>
                <c:pt idx="118">
                  <c:v>9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11</c:v>
                </c:pt>
                <c:pt idx="126">
                  <c:v>16</c:v>
                </c:pt>
                <c:pt idx="127">
                  <c:v>23</c:v>
                </c:pt>
                <c:pt idx="128">
                  <c:v>20</c:v>
                </c:pt>
                <c:pt idx="129">
                  <c:v>9</c:v>
                </c:pt>
                <c:pt idx="130">
                  <c:v>8</c:v>
                </c:pt>
                <c:pt idx="131">
                  <c:v>13</c:v>
                </c:pt>
                <c:pt idx="132">
                  <c:v>15</c:v>
                </c:pt>
                <c:pt idx="133">
                  <c:v>19</c:v>
                </c:pt>
                <c:pt idx="134">
                  <c:v>7</c:v>
                </c:pt>
                <c:pt idx="135">
                  <c:v>4</c:v>
                </c:pt>
                <c:pt idx="136">
                  <c:v>19</c:v>
                </c:pt>
                <c:pt idx="137">
                  <c:v>11</c:v>
                </c:pt>
                <c:pt idx="138">
                  <c:v>8</c:v>
                </c:pt>
                <c:pt idx="139">
                  <c:v>17</c:v>
                </c:pt>
                <c:pt idx="140">
                  <c:v>12</c:v>
                </c:pt>
                <c:pt idx="141">
                  <c:v>18</c:v>
                </c:pt>
                <c:pt idx="142">
                  <c:v>5</c:v>
                </c:pt>
                <c:pt idx="143">
                  <c:v>-1</c:v>
                </c:pt>
                <c:pt idx="144">
                  <c:v>17</c:v>
                </c:pt>
                <c:pt idx="145">
                  <c:v>14</c:v>
                </c:pt>
                <c:pt idx="146">
                  <c:v>14</c:v>
                </c:pt>
                <c:pt idx="147">
                  <c:v>11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17</c:v>
                </c:pt>
                <c:pt idx="152">
                  <c:v>10</c:v>
                </c:pt>
                <c:pt idx="153">
                  <c:v>4</c:v>
                </c:pt>
                <c:pt idx="154">
                  <c:v>25</c:v>
                </c:pt>
                <c:pt idx="155">
                  <c:v>18</c:v>
                </c:pt>
                <c:pt idx="156">
                  <c:v>12</c:v>
                </c:pt>
                <c:pt idx="157">
                  <c:v>13</c:v>
                </c:pt>
                <c:pt idx="158">
                  <c:v>13</c:v>
                </c:pt>
                <c:pt idx="159">
                  <c:v>12</c:v>
                </c:pt>
                <c:pt idx="160">
                  <c:v>19</c:v>
                </c:pt>
                <c:pt idx="161">
                  <c:v>20</c:v>
                </c:pt>
                <c:pt idx="162">
                  <c:v>10</c:v>
                </c:pt>
                <c:pt idx="163">
                  <c:v>17</c:v>
                </c:pt>
                <c:pt idx="164">
                  <c:v>19</c:v>
                </c:pt>
                <c:pt idx="165">
                  <c:v>14</c:v>
                </c:pt>
                <c:pt idx="166">
                  <c:v>13</c:v>
                </c:pt>
                <c:pt idx="167">
                  <c:v>16</c:v>
                </c:pt>
                <c:pt idx="168">
                  <c:v>14</c:v>
                </c:pt>
                <c:pt idx="169">
                  <c:v>10</c:v>
                </c:pt>
                <c:pt idx="170">
                  <c:v>23</c:v>
                </c:pt>
                <c:pt idx="171">
                  <c:v>16</c:v>
                </c:pt>
                <c:pt idx="172">
                  <c:v>14</c:v>
                </c:pt>
                <c:pt idx="173">
                  <c:v>13</c:v>
                </c:pt>
                <c:pt idx="174">
                  <c:v>4</c:v>
                </c:pt>
                <c:pt idx="175">
                  <c:v>20</c:v>
                </c:pt>
                <c:pt idx="176">
                  <c:v>6</c:v>
                </c:pt>
                <c:pt idx="177">
                  <c:v>-32</c:v>
                </c:pt>
                <c:pt idx="178">
                  <c:v>5</c:v>
                </c:pt>
                <c:pt idx="179">
                  <c:v>9</c:v>
                </c:pt>
                <c:pt idx="180">
                  <c:v>18</c:v>
                </c:pt>
                <c:pt idx="181">
                  <c:v>12</c:v>
                </c:pt>
                <c:pt idx="182">
                  <c:v>24</c:v>
                </c:pt>
                <c:pt idx="183">
                  <c:v>17</c:v>
                </c:pt>
                <c:pt idx="184">
                  <c:v>15</c:v>
                </c:pt>
                <c:pt idx="185">
                  <c:v>12</c:v>
                </c:pt>
                <c:pt idx="186">
                  <c:v>12</c:v>
                </c:pt>
                <c:pt idx="187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tarkistusdata!$S$3:$S$64</c:f>
              <c:numCache>
                <c:ptCount val="62"/>
                <c:pt idx="0">
                  <c:v>47</c:v>
                </c:pt>
                <c:pt idx="1">
                  <c:v>59</c:v>
                </c:pt>
                <c:pt idx="2">
                  <c:v>64</c:v>
                </c:pt>
                <c:pt idx="3">
                  <c:v>68</c:v>
                </c:pt>
                <c:pt idx="4">
                  <c:v>52</c:v>
                </c:pt>
                <c:pt idx="5">
                  <c:v>47</c:v>
                </c:pt>
                <c:pt idx="6">
                  <c:v>58</c:v>
                </c:pt>
                <c:pt idx="7">
                  <c:v>78</c:v>
                </c:pt>
                <c:pt idx="8">
                  <c:v>46</c:v>
                </c:pt>
                <c:pt idx="9">
                  <c:v>58</c:v>
                </c:pt>
                <c:pt idx="10">
                  <c:v>49</c:v>
                </c:pt>
                <c:pt idx="11">
                  <c:v>56</c:v>
                </c:pt>
                <c:pt idx="12">
                  <c:v>55</c:v>
                </c:pt>
                <c:pt idx="13">
                  <c:v>47</c:v>
                </c:pt>
                <c:pt idx="14">
                  <c:v>45</c:v>
                </c:pt>
                <c:pt idx="15">
                  <c:v>47</c:v>
                </c:pt>
                <c:pt idx="16">
                  <c:v>43</c:v>
                </c:pt>
                <c:pt idx="17">
                  <c:v>52</c:v>
                </c:pt>
                <c:pt idx="18">
                  <c:v>63</c:v>
                </c:pt>
                <c:pt idx="19">
                  <c:v>56</c:v>
                </c:pt>
                <c:pt idx="20">
                  <c:v>46</c:v>
                </c:pt>
                <c:pt idx="21">
                  <c:v>57</c:v>
                </c:pt>
                <c:pt idx="22">
                  <c:v>57</c:v>
                </c:pt>
                <c:pt idx="23">
                  <c:v>64</c:v>
                </c:pt>
                <c:pt idx="24">
                  <c:v>58</c:v>
                </c:pt>
                <c:pt idx="25">
                  <c:v>61</c:v>
                </c:pt>
                <c:pt idx="26">
                  <c:v>72</c:v>
                </c:pt>
                <c:pt idx="27">
                  <c:v>64</c:v>
                </c:pt>
                <c:pt idx="28">
                  <c:v>41</c:v>
                </c:pt>
                <c:pt idx="29">
                  <c:v>48</c:v>
                </c:pt>
                <c:pt idx="30">
                  <c:v>86</c:v>
                </c:pt>
                <c:pt idx="31">
                  <c:v>55</c:v>
                </c:pt>
                <c:pt idx="32">
                  <c:v>43</c:v>
                </c:pt>
                <c:pt idx="33">
                  <c:v>88</c:v>
                </c:pt>
                <c:pt idx="34">
                  <c:v>140</c:v>
                </c:pt>
                <c:pt idx="35">
                  <c:v>114</c:v>
                </c:pt>
                <c:pt idx="36">
                  <c:v>129</c:v>
                </c:pt>
                <c:pt idx="37">
                  <c:v>92</c:v>
                </c:pt>
                <c:pt idx="38">
                  <c:v>40</c:v>
                </c:pt>
                <c:pt idx="39">
                  <c:v>94</c:v>
                </c:pt>
                <c:pt idx="40">
                  <c:v>31</c:v>
                </c:pt>
                <c:pt idx="41">
                  <c:v>36</c:v>
                </c:pt>
                <c:pt idx="42">
                  <c:v>30</c:v>
                </c:pt>
                <c:pt idx="43">
                  <c:v>85</c:v>
                </c:pt>
                <c:pt idx="44">
                  <c:v>173</c:v>
                </c:pt>
                <c:pt idx="45">
                  <c:v>38</c:v>
                </c:pt>
                <c:pt idx="46">
                  <c:v>158</c:v>
                </c:pt>
                <c:pt idx="47">
                  <c:v>141</c:v>
                </c:pt>
                <c:pt idx="48">
                  <c:v>46</c:v>
                </c:pt>
                <c:pt idx="49">
                  <c:v>30</c:v>
                </c:pt>
                <c:pt idx="50">
                  <c:v>175</c:v>
                </c:pt>
                <c:pt idx="51">
                  <c:v>203</c:v>
                </c:pt>
                <c:pt idx="52">
                  <c:v>83</c:v>
                </c:pt>
                <c:pt idx="53">
                  <c:v>160</c:v>
                </c:pt>
                <c:pt idx="54">
                  <c:v>170</c:v>
                </c:pt>
                <c:pt idx="55">
                  <c:v>67</c:v>
                </c:pt>
                <c:pt idx="56">
                  <c:v>210</c:v>
                </c:pt>
                <c:pt idx="57">
                  <c:v>65</c:v>
                </c:pt>
                <c:pt idx="58">
                  <c:v>46</c:v>
                </c:pt>
                <c:pt idx="59">
                  <c:v>235</c:v>
                </c:pt>
                <c:pt idx="60">
                  <c:v>54</c:v>
                </c:pt>
                <c:pt idx="61">
                  <c:v>42</c:v>
                </c:pt>
              </c:numCache>
            </c:numRef>
          </c:xVal>
          <c:yVal>
            <c:numRef>
              <c:f>tarkistusdata!$AD$3:$AD$64</c:f>
              <c:numCache>
                <c:ptCount val="62"/>
                <c:pt idx="0">
                  <c:v>15</c:v>
                </c:pt>
                <c:pt idx="1">
                  <c:v>27</c:v>
                </c:pt>
                <c:pt idx="2">
                  <c:v>22</c:v>
                </c:pt>
                <c:pt idx="3">
                  <c:v>15</c:v>
                </c:pt>
                <c:pt idx="4">
                  <c:v>17</c:v>
                </c:pt>
                <c:pt idx="5">
                  <c:v>12</c:v>
                </c:pt>
                <c:pt idx="6">
                  <c:v>18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19</c:v>
                </c:pt>
                <c:pt idx="14">
                  <c:v>14</c:v>
                </c:pt>
                <c:pt idx="15">
                  <c:v>13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10</c:v>
                </c:pt>
                <c:pt idx="20">
                  <c:v>9</c:v>
                </c:pt>
                <c:pt idx="21">
                  <c:v>13</c:v>
                </c:pt>
                <c:pt idx="22">
                  <c:v>22</c:v>
                </c:pt>
                <c:pt idx="23">
                  <c:v>12</c:v>
                </c:pt>
                <c:pt idx="24">
                  <c:v>10</c:v>
                </c:pt>
                <c:pt idx="25">
                  <c:v>16</c:v>
                </c:pt>
                <c:pt idx="26">
                  <c:v>20</c:v>
                </c:pt>
                <c:pt idx="27">
                  <c:v>20</c:v>
                </c:pt>
                <c:pt idx="28">
                  <c:v>12</c:v>
                </c:pt>
                <c:pt idx="29">
                  <c:v>11</c:v>
                </c:pt>
                <c:pt idx="30">
                  <c:v>20</c:v>
                </c:pt>
                <c:pt idx="31">
                  <c:v>15</c:v>
                </c:pt>
                <c:pt idx="32">
                  <c:v>11</c:v>
                </c:pt>
                <c:pt idx="33">
                  <c:v>4</c:v>
                </c:pt>
                <c:pt idx="34">
                  <c:v>13</c:v>
                </c:pt>
                <c:pt idx="35">
                  <c:v>7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5</c:v>
                </c:pt>
                <c:pt idx="40">
                  <c:v>4</c:v>
                </c:pt>
                <c:pt idx="41">
                  <c:v>8</c:v>
                </c:pt>
                <c:pt idx="42">
                  <c:v>2</c:v>
                </c:pt>
                <c:pt idx="43">
                  <c:v>6</c:v>
                </c:pt>
                <c:pt idx="44">
                  <c:v>13</c:v>
                </c:pt>
                <c:pt idx="45">
                  <c:v>3</c:v>
                </c:pt>
                <c:pt idx="46">
                  <c:v>7</c:v>
                </c:pt>
                <c:pt idx="47">
                  <c:v>14</c:v>
                </c:pt>
                <c:pt idx="48">
                  <c:v>11</c:v>
                </c:pt>
                <c:pt idx="49">
                  <c:v>3</c:v>
                </c:pt>
                <c:pt idx="50">
                  <c:v>10</c:v>
                </c:pt>
                <c:pt idx="51">
                  <c:v>8</c:v>
                </c:pt>
                <c:pt idx="52">
                  <c:v>2</c:v>
                </c:pt>
                <c:pt idx="53">
                  <c:v>6</c:v>
                </c:pt>
                <c:pt idx="54">
                  <c:v>10</c:v>
                </c:pt>
                <c:pt idx="55">
                  <c:v>5</c:v>
                </c:pt>
                <c:pt idx="56">
                  <c:v>-17</c:v>
                </c:pt>
                <c:pt idx="57">
                  <c:v>11</c:v>
                </c:pt>
                <c:pt idx="58">
                  <c:v>13</c:v>
                </c:pt>
                <c:pt idx="59">
                  <c:v>15</c:v>
                </c:pt>
                <c:pt idx="60">
                  <c:v>18</c:v>
                </c:pt>
                <c:pt idx="61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tarkistusdata!$AJ$3:$AJ$55</c:f>
              <c:numCache>
                <c:ptCount val="53"/>
                <c:pt idx="0">
                  <c:v>50</c:v>
                </c:pt>
                <c:pt idx="1">
                  <c:v>39</c:v>
                </c:pt>
                <c:pt idx="2">
                  <c:v>47</c:v>
                </c:pt>
                <c:pt idx="3">
                  <c:v>36</c:v>
                </c:pt>
                <c:pt idx="4">
                  <c:v>41</c:v>
                </c:pt>
                <c:pt idx="5">
                  <c:v>91</c:v>
                </c:pt>
                <c:pt idx="6">
                  <c:v>44</c:v>
                </c:pt>
                <c:pt idx="7">
                  <c:v>41</c:v>
                </c:pt>
                <c:pt idx="8">
                  <c:v>47</c:v>
                </c:pt>
                <c:pt idx="9">
                  <c:v>47</c:v>
                </c:pt>
                <c:pt idx="10">
                  <c:v>52</c:v>
                </c:pt>
                <c:pt idx="11">
                  <c:v>46</c:v>
                </c:pt>
                <c:pt idx="12">
                  <c:v>40</c:v>
                </c:pt>
                <c:pt idx="13">
                  <c:v>32</c:v>
                </c:pt>
                <c:pt idx="14">
                  <c:v>36</c:v>
                </c:pt>
                <c:pt idx="15">
                  <c:v>132</c:v>
                </c:pt>
                <c:pt idx="16">
                  <c:v>42</c:v>
                </c:pt>
                <c:pt idx="17">
                  <c:v>44</c:v>
                </c:pt>
                <c:pt idx="18">
                  <c:v>53</c:v>
                </c:pt>
                <c:pt idx="19">
                  <c:v>38</c:v>
                </c:pt>
                <c:pt idx="20">
                  <c:v>43</c:v>
                </c:pt>
                <c:pt idx="21">
                  <c:v>51</c:v>
                </c:pt>
                <c:pt idx="22">
                  <c:v>42</c:v>
                </c:pt>
                <c:pt idx="23">
                  <c:v>54</c:v>
                </c:pt>
                <c:pt idx="24">
                  <c:v>45</c:v>
                </c:pt>
                <c:pt idx="25">
                  <c:v>38</c:v>
                </c:pt>
                <c:pt idx="26">
                  <c:v>34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  <c:pt idx="30">
                  <c:v>41</c:v>
                </c:pt>
                <c:pt idx="31">
                  <c:v>64</c:v>
                </c:pt>
                <c:pt idx="32">
                  <c:v>166</c:v>
                </c:pt>
                <c:pt idx="33">
                  <c:v>54</c:v>
                </c:pt>
                <c:pt idx="34">
                  <c:v>87</c:v>
                </c:pt>
                <c:pt idx="35">
                  <c:v>51</c:v>
                </c:pt>
                <c:pt idx="36">
                  <c:v>44</c:v>
                </c:pt>
                <c:pt idx="37">
                  <c:v>45</c:v>
                </c:pt>
                <c:pt idx="38">
                  <c:v>56</c:v>
                </c:pt>
                <c:pt idx="39">
                  <c:v>41</c:v>
                </c:pt>
                <c:pt idx="40">
                  <c:v>45</c:v>
                </c:pt>
                <c:pt idx="41">
                  <c:v>49</c:v>
                </c:pt>
                <c:pt idx="42">
                  <c:v>33</c:v>
                </c:pt>
                <c:pt idx="43">
                  <c:v>45</c:v>
                </c:pt>
                <c:pt idx="44">
                  <c:v>107</c:v>
                </c:pt>
                <c:pt idx="45">
                  <c:v>35</c:v>
                </c:pt>
                <c:pt idx="46">
                  <c:v>100</c:v>
                </c:pt>
                <c:pt idx="47">
                  <c:v>40</c:v>
                </c:pt>
                <c:pt idx="48">
                  <c:v>113</c:v>
                </c:pt>
                <c:pt idx="49">
                  <c:v>33</c:v>
                </c:pt>
                <c:pt idx="50">
                  <c:v>83</c:v>
                </c:pt>
                <c:pt idx="51">
                  <c:v>31</c:v>
                </c:pt>
                <c:pt idx="52">
                  <c:v>84</c:v>
                </c:pt>
              </c:numCache>
            </c:numRef>
          </c:xVal>
          <c:yVal>
            <c:numRef>
              <c:f>tarkistusdata!$AU$3:$AU$55</c:f>
              <c:numCache>
                <c:ptCount val="53"/>
                <c:pt idx="0">
                  <c:v>6</c:v>
                </c:pt>
                <c:pt idx="1">
                  <c:v>13</c:v>
                </c:pt>
                <c:pt idx="2">
                  <c:v>16</c:v>
                </c:pt>
                <c:pt idx="3">
                  <c:v>8</c:v>
                </c:pt>
                <c:pt idx="4">
                  <c:v>9</c:v>
                </c:pt>
                <c:pt idx="5">
                  <c:v>13</c:v>
                </c:pt>
                <c:pt idx="6">
                  <c:v>4</c:v>
                </c:pt>
                <c:pt idx="7">
                  <c:v>11</c:v>
                </c:pt>
                <c:pt idx="8">
                  <c:v>12</c:v>
                </c:pt>
                <c:pt idx="9">
                  <c:v>7</c:v>
                </c:pt>
                <c:pt idx="10">
                  <c:v>12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19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9</c:v>
                </c:pt>
                <c:pt idx="23">
                  <c:v>17</c:v>
                </c:pt>
                <c:pt idx="24">
                  <c:v>8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10</c:v>
                </c:pt>
                <c:pt idx="29">
                  <c:v>13</c:v>
                </c:pt>
                <c:pt idx="30">
                  <c:v>12</c:v>
                </c:pt>
                <c:pt idx="31">
                  <c:v>5</c:v>
                </c:pt>
                <c:pt idx="32">
                  <c:v>11</c:v>
                </c:pt>
                <c:pt idx="33">
                  <c:v>4</c:v>
                </c:pt>
                <c:pt idx="34">
                  <c:v>16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4</c:v>
                </c:pt>
                <c:pt idx="40">
                  <c:v>11</c:v>
                </c:pt>
                <c:pt idx="41">
                  <c:v>14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2</c:v>
                </c:pt>
                <c:pt idx="46">
                  <c:v>9</c:v>
                </c:pt>
                <c:pt idx="47">
                  <c:v>5</c:v>
                </c:pt>
                <c:pt idx="48">
                  <c:v>9</c:v>
                </c:pt>
                <c:pt idx="49">
                  <c:v>6</c:v>
                </c:pt>
                <c:pt idx="50">
                  <c:v>5</c:v>
                </c:pt>
                <c:pt idx="51">
                  <c:v>2</c:v>
                </c:pt>
                <c:pt idx="52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tarkistusdata!$BA$3:$BA$12</c:f>
              <c:numCache>
                <c:ptCount val="10"/>
                <c:pt idx="0">
                  <c:v>50</c:v>
                </c:pt>
                <c:pt idx="1">
                  <c:v>49</c:v>
                </c:pt>
                <c:pt idx="2">
                  <c:v>39</c:v>
                </c:pt>
                <c:pt idx="3">
                  <c:v>37</c:v>
                </c:pt>
                <c:pt idx="4">
                  <c:v>52</c:v>
                </c:pt>
                <c:pt idx="5">
                  <c:v>40</c:v>
                </c:pt>
                <c:pt idx="6">
                  <c:v>81</c:v>
                </c:pt>
                <c:pt idx="7">
                  <c:v>32</c:v>
                </c:pt>
                <c:pt idx="8">
                  <c:v>39</c:v>
                </c:pt>
                <c:pt idx="9">
                  <c:v>28</c:v>
                </c:pt>
              </c:numCache>
            </c:numRef>
          </c:xVal>
          <c:yVal>
            <c:numRef>
              <c:f>tarkistusdata!$BL$3:$BL$12</c:f>
              <c:numCache>
                <c:ptCount val="10"/>
                <c:pt idx="0">
                  <c:v>12</c:v>
                </c:pt>
                <c:pt idx="1">
                  <c:v>13</c:v>
                </c:pt>
                <c:pt idx="2">
                  <c:v>9</c:v>
                </c:pt>
                <c:pt idx="3">
                  <c:v>3</c:v>
                </c:pt>
                <c:pt idx="4">
                  <c:v>12</c:v>
                </c:pt>
                <c:pt idx="5">
                  <c:v>7</c:v>
                </c:pt>
                <c:pt idx="6">
                  <c:v>13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</c:numCache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MÄ1 ih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tarkistusdata!$K$3:$K$190</c:f>
              <c:numCache>
                <c:ptCount val="188"/>
                <c:pt idx="0">
                  <c:v>19.8</c:v>
                </c:pt>
                <c:pt idx="1">
                  <c:v>17.4</c:v>
                </c:pt>
                <c:pt idx="2">
                  <c:v>17</c:v>
                </c:pt>
                <c:pt idx="3">
                  <c:v>18.7</c:v>
                </c:pt>
                <c:pt idx="4">
                  <c:v>19.5</c:v>
                </c:pt>
                <c:pt idx="5">
                  <c:v>19.3</c:v>
                </c:pt>
                <c:pt idx="6">
                  <c:v>19.5</c:v>
                </c:pt>
                <c:pt idx="7">
                  <c:v>19.1</c:v>
                </c:pt>
                <c:pt idx="8">
                  <c:v>18.4</c:v>
                </c:pt>
                <c:pt idx="9">
                  <c:v>18.7</c:v>
                </c:pt>
                <c:pt idx="10">
                  <c:v>16.3</c:v>
                </c:pt>
                <c:pt idx="11">
                  <c:v>18.1</c:v>
                </c:pt>
                <c:pt idx="12">
                  <c:v>18</c:v>
                </c:pt>
                <c:pt idx="13">
                  <c:v>17.1</c:v>
                </c:pt>
                <c:pt idx="14">
                  <c:v>17.3</c:v>
                </c:pt>
                <c:pt idx="15">
                  <c:v>17.4</c:v>
                </c:pt>
                <c:pt idx="16">
                  <c:v>17.6</c:v>
                </c:pt>
                <c:pt idx="17">
                  <c:v>17.8</c:v>
                </c:pt>
                <c:pt idx="18">
                  <c:v>17</c:v>
                </c:pt>
                <c:pt idx="19">
                  <c:v>18.2</c:v>
                </c:pt>
                <c:pt idx="20">
                  <c:v>16.4</c:v>
                </c:pt>
                <c:pt idx="21">
                  <c:v>16.2</c:v>
                </c:pt>
                <c:pt idx="22">
                  <c:v>17.6</c:v>
                </c:pt>
                <c:pt idx="23">
                  <c:v>14.9</c:v>
                </c:pt>
                <c:pt idx="24">
                  <c:v>16.7</c:v>
                </c:pt>
                <c:pt idx="25">
                  <c:v>17.1</c:v>
                </c:pt>
                <c:pt idx="26">
                  <c:v>17.3</c:v>
                </c:pt>
                <c:pt idx="27">
                  <c:v>14.6</c:v>
                </c:pt>
                <c:pt idx="28">
                  <c:v>16.9</c:v>
                </c:pt>
                <c:pt idx="29">
                  <c:v>17.8</c:v>
                </c:pt>
                <c:pt idx="30">
                  <c:v>15.9</c:v>
                </c:pt>
                <c:pt idx="31">
                  <c:v>18.3</c:v>
                </c:pt>
                <c:pt idx="32">
                  <c:v>18.6</c:v>
                </c:pt>
                <c:pt idx="33">
                  <c:v>14</c:v>
                </c:pt>
                <c:pt idx="34">
                  <c:v>15.2</c:v>
                </c:pt>
                <c:pt idx="35">
                  <c:v>17.7</c:v>
                </c:pt>
                <c:pt idx="36">
                  <c:v>16.7</c:v>
                </c:pt>
                <c:pt idx="37">
                  <c:v>17.5</c:v>
                </c:pt>
                <c:pt idx="38">
                  <c:v>16.4</c:v>
                </c:pt>
                <c:pt idx="39">
                  <c:v>16.8</c:v>
                </c:pt>
                <c:pt idx="40">
                  <c:v>16.7</c:v>
                </c:pt>
                <c:pt idx="41">
                  <c:v>16.7</c:v>
                </c:pt>
                <c:pt idx="42">
                  <c:v>16.3</c:v>
                </c:pt>
                <c:pt idx="43">
                  <c:v>15.2</c:v>
                </c:pt>
                <c:pt idx="44">
                  <c:v>14.9</c:v>
                </c:pt>
                <c:pt idx="45">
                  <c:v>14.5</c:v>
                </c:pt>
                <c:pt idx="46">
                  <c:v>17</c:v>
                </c:pt>
                <c:pt idx="47">
                  <c:v>14.8</c:v>
                </c:pt>
                <c:pt idx="48">
                  <c:v>18</c:v>
                </c:pt>
                <c:pt idx="49">
                  <c:v>17.9</c:v>
                </c:pt>
                <c:pt idx="50">
                  <c:v>16.8</c:v>
                </c:pt>
                <c:pt idx="51">
                  <c:v>15.8</c:v>
                </c:pt>
                <c:pt idx="52">
                  <c:v>15.1</c:v>
                </c:pt>
                <c:pt idx="53">
                  <c:v>17.95</c:v>
                </c:pt>
                <c:pt idx="54">
                  <c:v>16.75</c:v>
                </c:pt>
                <c:pt idx="55">
                  <c:v>17.05</c:v>
                </c:pt>
                <c:pt idx="56">
                  <c:v>15.75</c:v>
                </c:pt>
                <c:pt idx="57">
                  <c:v>17.3</c:v>
                </c:pt>
                <c:pt idx="58">
                  <c:v>17.3</c:v>
                </c:pt>
                <c:pt idx="59">
                  <c:v>18.2</c:v>
                </c:pt>
                <c:pt idx="60">
                  <c:v>16.6</c:v>
                </c:pt>
                <c:pt idx="61">
                  <c:v>17.6</c:v>
                </c:pt>
                <c:pt idx="62">
                  <c:v>17.1</c:v>
                </c:pt>
                <c:pt idx="63">
                  <c:v>14.5</c:v>
                </c:pt>
                <c:pt idx="64">
                  <c:v>12.8</c:v>
                </c:pt>
                <c:pt idx="65">
                  <c:v>16.6</c:v>
                </c:pt>
                <c:pt idx="66">
                  <c:v>17.3</c:v>
                </c:pt>
                <c:pt idx="67">
                  <c:v>15.8</c:v>
                </c:pt>
                <c:pt idx="68">
                  <c:v>16.7</c:v>
                </c:pt>
                <c:pt idx="69">
                  <c:v>16.2</c:v>
                </c:pt>
                <c:pt idx="70">
                  <c:v>16.7</c:v>
                </c:pt>
                <c:pt idx="71">
                  <c:v>15.2</c:v>
                </c:pt>
                <c:pt idx="72">
                  <c:v>16.7</c:v>
                </c:pt>
                <c:pt idx="73">
                  <c:v>18.1</c:v>
                </c:pt>
                <c:pt idx="74">
                  <c:v>17.7</c:v>
                </c:pt>
                <c:pt idx="75">
                  <c:v>15.9</c:v>
                </c:pt>
                <c:pt idx="76">
                  <c:v>16.8</c:v>
                </c:pt>
                <c:pt idx="77">
                  <c:v>18.9</c:v>
                </c:pt>
                <c:pt idx="78">
                  <c:v>14.4</c:v>
                </c:pt>
                <c:pt idx="79">
                  <c:v>15.9</c:v>
                </c:pt>
                <c:pt idx="80">
                  <c:v>16.6</c:v>
                </c:pt>
                <c:pt idx="81">
                  <c:v>16.8</c:v>
                </c:pt>
                <c:pt idx="82">
                  <c:v>13.1</c:v>
                </c:pt>
                <c:pt idx="83">
                  <c:v>16.2</c:v>
                </c:pt>
                <c:pt idx="84">
                  <c:v>14.2</c:v>
                </c:pt>
                <c:pt idx="85">
                  <c:v>14.2</c:v>
                </c:pt>
                <c:pt idx="86">
                  <c:v>17.4</c:v>
                </c:pt>
                <c:pt idx="87">
                  <c:v>15</c:v>
                </c:pt>
                <c:pt idx="88">
                  <c:v>16.3</c:v>
                </c:pt>
                <c:pt idx="89">
                  <c:v>17.6</c:v>
                </c:pt>
                <c:pt idx="90">
                  <c:v>14.9</c:v>
                </c:pt>
                <c:pt idx="91">
                  <c:v>14.3</c:v>
                </c:pt>
                <c:pt idx="92">
                  <c:v>16.1</c:v>
                </c:pt>
                <c:pt idx="93">
                  <c:v>16</c:v>
                </c:pt>
                <c:pt idx="94">
                  <c:v>14.9</c:v>
                </c:pt>
                <c:pt idx="95">
                  <c:v>14.4</c:v>
                </c:pt>
                <c:pt idx="96">
                  <c:v>13.2</c:v>
                </c:pt>
                <c:pt idx="97">
                  <c:v>16</c:v>
                </c:pt>
                <c:pt idx="98">
                  <c:v>14.3</c:v>
                </c:pt>
                <c:pt idx="99">
                  <c:v>14.4</c:v>
                </c:pt>
                <c:pt idx="100">
                  <c:v>16.9</c:v>
                </c:pt>
                <c:pt idx="101">
                  <c:v>14.6</c:v>
                </c:pt>
                <c:pt idx="102">
                  <c:v>12.7</c:v>
                </c:pt>
                <c:pt idx="103">
                  <c:v>19.3</c:v>
                </c:pt>
                <c:pt idx="104">
                  <c:v>14.4</c:v>
                </c:pt>
                <c:pt idx="105">
                  <c:v>13.5</c:v>
                </c:pt>
                <c:pt idx="106">
                  <c:v>15.1</c:v>
                </c:pt>
                <c:pt idx="107">
                  <c:v>14.1</c:v>
                </c:pt>
                <c:pt idx="108">
                  <c:v>12.5</c:v>
                </c:pt>
                <c:pt idx="109">
                  <c:v>15.7</c:v>
                </c:pt>
                <c:pt idx="110">
                  <c:v>16.5</c:v>
                </c:pt>
                <c:pt idx="111">
                  <c:v>14.4</c:v>
                </c:pt>
                <c:pt idx="112">
                  <c:v>16.5</c:v>
                </c:pt>
                <c:pt idx="113">
                  <c:v>16.1</c:v>
                </c:pt>
                <c:pt idx="114">
                  <c:v>14.7</c:v>
                </c:pt>
                <c:pt idx="115">
                  <c:v>15.1</c:v>
                </c:pt>
                <c:pt idx="116">
                  <c:v>14.6</c:v>
                </c:pt>
                <c:pt idx="117">
                  <c:v>15.8</c:v>
                </c:pt>
                <c:pt idx="118">
                  <c:v>13.9</c:v>
                </c:pt>
                <c:pt idx="119">
                  <c:v>16.1</c:v>
                </c:pt>
                <c:pt idx="120">
                  <c:v>15</c:v>
                </c:pt>
                <c:pt idx="121">
                  <c:v>14.7</c:v>
                </c:pt>
                <c:pt idx="122">
                  <c:v>14.5</c:v>
                </c:pt>
                <c:pt idx="123">
                  <c:v>15.8</c:v>
                </c:pt>
                <c:pt idx="124">
                  <c:v>17.4</c:v>
                </c:pt>
                <c:pt idx="125">
                  <c:v>15.7</c:v>
                </c:pt>
                <c:pt idx="126">
                  <c:v>13.5</c:v>
                </c:pt>
                <c:pt idx="127">
                  <c:v>17</c:v>
                </c:pt>
                <c:pt idx="128">
                  <c:v>15.6</c:v>
                </c:pt>
                <c:pt idx="129">
                  <c:v>13.7</c:v>
                </c:pt>
                <c:pt idx="130">
                  <c:v>13.2</c:v>
                </c:pt>
                <c:pt idx="131">
                  <c:v>13.2</c:v>
                </c:pt>
                <c:pt idx="132">
                  <c:v>13.4</c:v>
                </c:pt>
                <c:pt idx="133">
                  <c:v>17.4</c:v>
                </c:pt>
                <c:pt idx="134">
                  <c:v>15.7</c:v>
                </c:pt>
                <c:pt idx="135">
                  <c:v>14.4</c:v>
                </c:pt>
                <c:pt idx="136">
                  <c:v>16.6</c:v>
                </c:pt>
                <c:pt idx="137">
                  <c:v>17.9</c:v>
                </c:pt>
                <c:pt idx="138">
                  <c:v>12.8</c:v>
                </c:pt>
                <c:pt idx="139">
                  <c:v>16.3</c:v>
                </c:pt>
                <c:pt idx="140">
                  <c:v>16.9</c:v>
                </c:pt>
                <c:pt idx="141">
                  <c:v>15.8</c:v>
                </c:pt>
                <c:pt idx="142">
                  <c:v>13.1</c:v>
                </c:pt>
                <c:pt idx="143">
                  <c:v>14.9</c:v>
                </c:pt>
                <c:pt idx="144">
                  <c:v>15.6</c:v>
                </c:pt>
                <c:pt idx="145">
                  <c:v>14</c:v>
                </c:pt>
                <c:pt idx="146">
                  <c:v>14.4</c:v>
                </c:pt>
                <c:pt idx="147">
                  <c:v>13.8</c:v>
                </c:pt>
                <c:pt idx="148">
                  <c:v>13.55</c:v>
                </c:pt>
                <c:pt idx="149">
                  <c:v>13.3</c:v>
                </c:pt>
                <c:pt idx="150">
                  <c:v>12.4</c:v>
                </c:pt>
                <c:pt idx="151">
                  <c:v>14.1</c:v>
                </c:pt>
                <c:pt idx="152">
                  <c:v>11.05</c:v>
                </c:pt>
                <c:pt idx="153">
                  <c:v>12.4</c:v>
                </c:pt>
                <c:pt idx="154">
                  <c:v>14.7</c:v>
                </c:pt>
                <c:pt idx="155">
                  <c:v>14.108333333333334</c:v>
                </c:pt>
                <c:pt idx="156">
                  <c:v>12.2</c:v>
                </c:pt>
                <c:pt idx="157">
                  <c:v>14.35</c:v>
                </c:pt>
                <c:pt idx="158">
                  <c:v>15.8</c:v>
                </c:pt>
                <c:pt idx="159">
                  <c:v>16.55</c:v>
                </c:pt>
                <c:pt idx="160">
                  <c:v>14.85</c:v>
                </c:pt>
                <c:pt idx="161">
                  <c:v>15.8</c:v>
                </c:pt>
                <c:pt idx="162">
                  <c:v>15.6</c:v>
                </c:pt>
                <c:pt idx="163">
                  <c:v>16.55</c:v>
                </c:pt>
                <c:pt idx="164">
                  <c:v>16.15</c:v>
                </c:pt>
                <c:pt idx="165">
                  <c:v>13.05</c:v>
                </c:pt>
                <c:pt idx="166">
                  <c:v>14.3</c:v>
                </c:pt>
                <c:pt idx="167">
                  <c:v>14.2</c:v>
                </c:pt>
                <c:pt idx="168">
                  <c:v>13.7</c:v>
                </c:pt>
                <c:pt idx="169">
                  <c:v>19.2</c:v>
                </c:pt>
                <c:pt idx="170">
                  <c:v>19.6</c:v>
                </c:pt>
                <c:pt idx="171">
                  <c:v>18</c:v>
                </c:pt>
                <c:pt idx="172">
                  <c:v>16.6</c:v>
                </c:pt>
                <c:pt idx="173">
                  <c:v>17.2</c:v>
                </c:pt>
                <c:pt idx="174">
                  <c:v>14.6</c:v>
                </c:pt>
                <c:pt idx="175">
                  <c:v>18.2</c:v>
                </c:pt>
                <c:pt idx="176">
                  <c:v>10.1</c:v>
                </c:pt>
                <c:pt idx="177">
                  <c:v>18</c:v>
                </c:pt>
                <c:pt idx="178">
                  <c:v>12.9</c:v>
                </c:pt>
                <c:pt idx="179">
                  <c:v>12.6</c:v>
                </c:pt>
                <c:pt idx="180">
                  <c:v>14.6</c:v>
                </c:pt>
                <c:pt idx="181">
                  <c:v>13.4</c:v>
                </c:pt>
                <c:pt idx="182">
                  <c:v>18.4</c:v>
                </c:pt>
                <c:pt idx="183">
                  <c:v>15.5</c:v>
                </c:pt>
                <c:pt idx="184">
                  <c:v>16.5</c:v>
                </c:pt>
                <c:pt idx="185">
                  <c:v>14.1</c:v>
                </c:pt>
                <c:pt idx="186">
                  <c:v>15.9</c:v>
                </c:pt>
                <c:pt idx="187">
                  <c:v>15.6</c:v>
                </c:pt>
              </c:numCache>
            </c:numRef>
          </c:xVal>
          <c:yVal>
            <c:numRef>
              <c:f>tarkistusdata!$L$3:$L$190</c:f>
              <c:numCache>
                <c:ptCount val="188"/>
                <c:pt idx="0">
                  <c:v>6.3</c:v>
                </c:pt>
                <c:pt idx="1">
                  <c:v>2.65</c:v>
                </c:pt>
                <c:pt idx="2">
                  <c:v>2.2</c:v>
                </c:pt>
                <c:pt idx="3">
                  <c:v>2.2</c:v>
                </c:pt>
                <c:pt idx="4">
                  <c:v>2.8</c:v>
                </c:pt>
                <c:pt idx="5">
                  <c:v>1.8</c:v>
                </c:pt>
                <c:pt idx="6">
                  <c:v>3.2</c:v>
                </c:pt>
                <c:pt idx="7">
                  <c:v>3.1</c:v>
                </c:pt>
                <c:pt idx="8">
                  <c:v>2.4</c:v>
                </c:pt>
                <c:pt idx="9">
                  <c:v>2.7</c:v>
                </c:pt>
                <c:pt idx="10">
                  <c:v>2.55</c:v>
                </c:pt>
                <c:pt idx="11">
                  <c:v>1.85</c:v>
                </c:pt>
                <c:pt idx="12">
                  <c:v>1.25</c:v>
                </c:pt>
                <c:pt idx="13">
                  <c:v>2.5</c:v>
                </c:pt>
                <c:pt idx="14">
                  <c:v>1.7</c:v>
                </c:pt>
                <c:pt idx="15">
                  <c:v>3.15</c:v>
                </c:pt>
                <c:pt idx="16">
                  <c:v>1.9</c:v>
                </c:pt>
                <c:pt idx="17">
                  <c:v>3.3</c:v>
                </c:pt>
                <c:pt idx="18">
                  <c:v>2.25</c:v>
                </c:pt>
                <c:pt idx="19">
                  <c:v>2.2</c:v>
                </c:pt>
                <c:pt idx="20">
                  <c:v>1.65</c:v>
                </c:pt>
                <c:pt idx="21">
                  <c:v>2.95</c:v>
                </c:pt>
                <c:pt idx="22">
                  <c:v>2</c:v>
                </c:pt>
                <c:pt idx="23">
                  <c:v>2.65</c:v>
                </c:pt>
                <c:pt idx="24">
                  <c:v>1.6</c:v>
                </c:pt>
                <c:pt idx="25">
                  <c:v>1.85</c:v>
                </c:pt>
                <c:pt idx="26">
                  <c:v>2.3</c:v>
                </c:pt>
                <c:pt idx="27">
                  <c:v>1.6</c:v>
                </c:pt>
                <c:pt idx="28">
                  <c:v>2.15</c:v>
                </c:pt>
                <c:pt idx="29">
                  <c:v>2.05</c:v>
                </c:pt>
                <c:pt idx="30">
                  <c:v>2.4</c:v>
                </c:pt>
                <c:pt idx="31">
                  <c:v>2.4</c:v>
                </c:pt>
                <c:pt idx="32">
                  <c:v>2.2</c:v>
                </c:pt>
                <c:pt idx="33">
                  <c:v>1.1</c:v>
                </c:pt>
                <c:pt idx="34">
                  <c:v>1.6</c:v>
                </c:pt>
                <c:pt idx="35">
                  <c:v>2.1</c:v>
                </c:pt>
                <c:pt idx="36">
                  <c:v>2.2</c:v>
                </c:pt>
                <c:pt idx="37">
                  <c:v>2.9</c:v>
                </c:pt>
                <c:pt idx="38">
                  <c:v>1.8</c:v>
                </c:pt>
                <c:pt idx="39">
                  <c:v>1.9</c:v>
                </c:pt>
                <c:pt idx="40">
                  <c:v>2.2</c:v>
                </c:pt>
                <c:pt idx="41">
                  <c:v>2.2</c:v>
                </c:pt>
                <c:pt idx="42">
                  <c:v>2.2</c:v>
                </c:pt>
                <c:pt idx="43">
                  <c:v>1.95</c:v>
                </c:pt>
                <c:pt idx="44">
                  <c:v>1.65</c:v>
                </c:pt>
                <c:pt idx="45">
                  <c:v>2</c:v>
                </c:pt>
                <c:pt idx="46">
                  <c:v>1.5</c:v>
                </c:pt>
                <c:pt idx="47">
                  <c:v>1.1</c:v>
                </c:pt>
                <c:pt idx="48">
                  <c:v>2.5</c:v>
                </c:pt>
                <c:pt idx="49">
                  <c:v>1.65</c:v>
                </c:pt>
                <c:pt idx="50">
                  <c:v>2.1</c:v>
                </c:pt>
                <c:pt idx="51">
                  <c:v>1.9</c:v>
                </c:pt>
                <c:pt idx="52">
                  <c:v>1.1</c:v>
                </c:pt>
                <c:pt idx="53">
                  <c:v>2.25</c:v>
                </c:pt>
                <c:pt idx="54">
                  <c:v>1.25</c:v>
                </c:pt>
                <c:pt idx="55">
                  <c:v>2.05</c:v>
                </c:pt>
                <c:pt idx="56">
                  <c:v>2.55</c:v>
                </c:pt>
                <c:pt idx="57">
                  <c:v>1.8</c:v>
                </c:pt>
                <c:pt idx="58">
                  <c:v>1.8</c:v>
                </c:pt>
                <c:pt idx="59">
                  <c:v>2.95</c:v>
                </c:pt>
                <c:pt idx="60">
                  <c:v>1.85</c:v>
                </c:pt>
                <c:pt idx="61">
                  <c:v>2.35</c:v>
                </c:pt>
                <c:pt idx="62">
                  <c:v>2.1</c:v>
                </c:pt>
                <c:pt idx="63">
                  <c:v>2.5</c:v>
                </c:pt>
                <c:pt idx="64">
                  <c:v>2.1</c:v>
                </c:pt>
                <c:pt idx="65">
                  <c:v>1.35</c:v>
                </c:pt>
                <c:pt idx="66">
                  <c:v>1.8</c:v>
                </c:pt>
                <c:pt idx="67">
                  <c:v>2.05</c:v>
                </c:pt>
                <c:pt idx="68">
                  <c:v>2.2</c:v>
                </c:pt>
                <c:pt idx="69">
                  <c:v>2.3</c:v>
                </c:pt>
                <c:pt idx="70">
                  <c:v>2.7</c:v>
                </c:pt>
                <c:pt idx="71">
                  <c:v>0.9499999999999993</c:v>
                </c:pt>
                <c:pt idx="72">
                  <c:v>2.1</c:v>
                </c:pt>
                <c:pt idx="73">
                  <c:v>3.35</c:v>
                </c:pt>
                <c:pt idx="74">
                  <c:v>2.2</c:v>
                </c:pt>
                <c:pt idx="75">
                  <c:v>1.65</c:v>
                </c:pt>
                <c:pt idx="76">
                  <c:v>2</c:v>
                </c:pt>
                <c:pt idx="77">
                  <c:v>2.4</c:v>
                </c:pt>
                <c:pt idx="78">
                  <c:v>1.15</c:v>
                </c:pt>
                <c:pt idx="79">
                  <c:v>2.8</c:v>
                </c:pt>
                <c:pt idx="80">
                  <c:v>2</c:v>
                </c:pt>
                <c:pt idx="81">
                  <c:v>2.05</c:v>
                </c:pt>
                <c:pt idx="82">
                  <c:v>1.8</c:v>
                </c:pt>
                <c:pt idx="83">
                  <c:v>1.7</c:v>
                </c:pt>
                <c:pt idx="84">
                  <c:v>1.95</c:v>
                </c:pt>
                <c:pt idx="85">
                  <c:v>2</c:v>
                </c:pt>
                <c:pt idx="86">
                  <c:v>2.1</c:v>
                </c:pt>
                <c:pt idx="87">
                  <c:v>1.8</c:v>
                </c:pt>
                <c:pt idx="88">
                  <c:v>1.9</c:v>
                </c:pt>
                <c:pt idx="89">
                  <c:v>2.1</c:v>
                </c:pt>
                <c:pt idx="90">
                  <c:v>1</c:v>
                </c:pt>
                <c:pt idx="91">
                  <c:v>1.8</c:v>
                </c:pt>
                <c:pt idx="92">
                  <c:v>2.3</c:v>
                </c:pt>
                <c:pt idx="93">
                  <c:v>3</c:v>
                </c:pt>
                <c:pt idx="94">
                  <c:v>1.5</c:v>
                </c:pt>
                <c:pt idx="95">
                  <c:v>3.4</c:v>
                </c:pt>
                <c:pt idx="96">
                  <c:v>1.7</c:v>
                </c:pt>
                <c:pt idx="97">
                  <c:v>1.8</c:v>
                </c:pt>
                <c:pt idx="98">
                  <c:v>1.3</c:v>
                </c:pt>
                <c:pt idx="99">
                  <c:v>1.9</c:v>
                </c:pt>
                <c:pt idx="100">
                  <c:v>2.3</c:v>
                </c:pt>
                <c:pt idx="101">
                  <c:v>2.1</c:v>
                </c:pt>
                <c:pt idx="102">
                  <c:v>1.61</c:v>
                </c:pt>
                <c:pt idx="103">
                  <c:v>4.1</c:v>
                </c:pt>
                <c:pt idx="104">
                  <c:v>2.15</c:v>
                </c:pt>
                <c:pt idx="105">
                  <c:v>2</c:v>
                </c:pt>
                <c:pt idx="106">
                  <c:v>1.6</c:v>
                </c:pt>
                <c:pt idx="107">
                  <c:v>2.2</c:v>
                </c:pt>
                <c:pt idx="108">
                  <c:v>1.8</c:v>
                </c:pt>
                <c:pt idx="109">
                  <c:v>1.95</c:v>
                </c:pt>
                <c:pt idx="110">
                  <c:v>2.4</c:v>
                </c:pt>
                <c:pt idx="111">
                  <c:v>2.65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1.9</c:v>
                </c:pt>
                <c:pt idx="116">
                  <c:v>4.3</c:v>
                </c:pt>
                <c:pt idx="117">
                  <c:v>2.1</c:v>
                </c:pt>
                <c:pt idx="118">
                  <c:v>2.2</c:v>
                </c:pt>
                <c:pt idx="119">
                  <c:v>2.1</c:v>
                </c:pt>
                <c:pt idx="120">
                  <c:v>1.6</c:v>
                </c:pt>
                <c:pt idx="121">
                  <c:v>1.4</c:v>
                </c:pt>
                <c:pt idx="122">
                  <c:v>2.1</c:v>
                </c:pt>
                <c:pt idx="123">
                  <c:v>2.1</c:v>
                </c:pt>
                <c:pt idx="124">
                  <c:v>1.4</c:v>
                </c:pt>
                <c:pt idx="125">
                  <c:v>1.6</c:v>
                </c:pt>
                <c:pt idx="126">
                  <c:v>1.7</c:v>
                </c:pt>
                <c:pt idx="127">
                  <c:v>1.8</c:v>
                </c:pt>
                <c:pt idx="128">
                  <c:v>2.4</c:v>
                </c:pt>
                <c:pt idx="129">
                  <c:v>1.9</c:v>
                </c:pt>
                <c:pt idx="130">
                  <c:v>1.4</c:v>
                </c:pt>
                <c:pt idx="131">
                  <c:v>1.2</c:v>
                </c:pt>
                <c:pt idx="132">
                  <c:v>1.9</c:v>
                </c:pt>
                <c:pt idx="133">
                  <c:v>3</c:v>
                </c:pt>
                <c:pt idx="134">
                  <c:v>1.45</c:v>
                </c:pt>
                <c:pt idx="135">
                  <c:v>2</c:v>
                </c:pt>
                <c:pt idx="136">
                  <c:v>2.1</c:v>
                </c:pt>
                <c:pt idx="137">
                  <c:v>2.9</c:v>
                </c:pt>
                <c:pt idx="138">
                  <c:v>1.05</c:v>
                </c:pt>
                <c:pt idx="139">
                  <c:v>1.8</c:v>
                </c:pt>
                <c:pt idx="140">
                  <c:v>1.65</c:v>
                </c:pt>
                <c:pt idx="141">
                  <c:v>2.05</c:v>
                </c:pt>
                <c:pt idx="142">
                  <c:v>0.09999999999999964</c:v>
                </c:pt>
                <c:pt idx="143">
                  <c:v>0.4</c:v>
                </c:pt>
                <c:pt idx="144">
                  <c:v>1.85</c:v>
                </c:pt>
                <c:pt idx="145">
                  <c:v>1.75</c:v>
                </c:pt>
                <c:pt idx="146">
                  <c:v>1.9</c:v>
                </c:pt>
                <c:pt idx="147">
                  <c:v>1.5</c:v>
                </c:pt>
                <c:pt idx="148">
                  <c:v>1.95</c:v>
                </c:pt>
                <c:pt idx="149">
                  <c:v>2.3</c:v>
                </c:pt>
                <c:pt idx="150">
                  <c:v>2.1</c:v>
                </c:pt>
                <c:pt idx="151">
                  <c:v>1.35</c:v>
                </c:pt>
                <c:pt idx="152">
                  <c:v>1.15</c:v>
                </c:pt>
                <c:pt idx="153">
                  <c:v>1.6</c:v>
                </c:pt>
                <c:pt idx="154">
                  <c:v>1.9</c:v>
                </c:pt>
                <c:pt idx="155">
                  <c:v>1.6083333333333343</c:v>
                </c:pt>
                <c:pt idx="156">
                  <c:v>2.3</c:v>
                </c:pt>
                <c:pt idx="157">
                  <c:v>1.75</c:v>
                </c:pt>
                <c:pt idx="158">
                  <c:v>1.6</c:v>
                </c:pt>
                <c:pt idx="159">
                  <c:v>1.65</c:v>
                </c:pt>
                <c:pt idx="160">
                  <c:v>1.55</c:v>
                </c:pt>
                <c:pt idx="161">
                  <c:v>3.8</c:v>
                </c:pt>
                <c:pt idx="162">
                  <c:v>2.7</c:v>
                </c:pt>
                <c:pt idx="163">
                  <c:v>2.05</c:v>
                </c:pt>
                <c:pt idx="164">
                  <c:v>0.9499999999999993</c:v>
                </c:pt>
                <c:pt idx="165">
                  <c:v>2.35</c:v>
                </c:pt>
                <c:pt idx="166">
                  <c:v>1.9</c:v>
                </c:pt>
                <c:pt idx="167">
                  <c:v>1.95</c:v>
                </c:pt>
                <c:pt idx="168">
                  <c:v>1.7</c:v>
                </c:pt>
                <c:pt idx="169">
                  <c:v>1.9</c:v>
                </c:pt>
                <c:pt idx="170">
                  <c:v>3.2</c:v>
                </c:pt>
                <c:pt idx="171">
                  <c:v>1.2</c:v>
                </c:pt>
                <c:pt idx="172">
                  <c:v>1.1</c:v>
                </c:pt>
                <c:pt idx="173">
                  <c:v>1.45</c:v>
                </c:pt>
                <c:pt idx="174">
                  <c:v>0.5</c:v>
                </c:pt>
                <c:pt idx="175">
                  <c:v>1.45</c:v>
                </c:pt>
                <c:pt idx="176">
                  <c:v>-0.3000000000000007</c:v>
                </c:pt>
                <c:pt idx="177">
                  <c:v>0.75</c:v>
                </c:pt>
                <c:pt idx="178">
                  <c:v>1.7</c:v>
                </c:pt>
                <c:pt idx="179">
                  <c:v>0.6999999999999993</c:v>
                </c:pt>
                <c:pt idx="180">
                  <c:v>1.85</c:v>
                </c:pt>
                <c:pt idx="181">
                  <c:v>1.9</c:v>
                </c:pt>
                <c:pt idx="182">
                  <c:v>2.9</c:v>
                </c:pt>
                <c:pt idx="183">
                  <c:v>1.65</c:v>
                </c:pt>
                <c:pt idx="184">
                  <c:v>2</c:v>
                </c:pt>
                <c:pt idx="185">
                  <c:v>1.35</c:v>
                </c:pt>
                <c:pt idx="186">
                  <c:v>1.9</c:v>
                </c:pt>
                <c:pt idx="187">
                  <c:v>1.85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tarkistusdata!$AB$3:$AB$64</c:f>
              <c:numCache>
                <c:ptCount val="62"/>
                <c:pt idx="0">
                  <c:v>4</c:v>
                </c:pt>
                <c:pt idx="1">
                  <c:v>4.085</c:v>
                </c:pt>
                <c:pt idx="2">
                  <c:v>4.2315</c:v>
                </c:pt>
                <c:pt idx="3">
                  <c:v>4.8825</c:v>
                </c:pt>
                <c:pt idx="4">
                  <c:v>3.799</c:v>
                </c:pt>
                <c:pt idx="5">
                  <c:v>4.7</c:v>
                </c:pt>
                <c:pt idx="6">
                  <c:v>4.1325</c:v>
                </c:pt>
                <c:pt idx="7">
                  <c:v>7.1</c:v>
                </c:pt>
                <c:pt idx="8">
                  <c:v>4.19475</c:v>
                </c:pt>
                <c:pt idx="9">
                  <c:v>4.5325</c:v>
                </c:pt>
                <c:pt idx="10">
                  <c:v>3.835</c:v>
                </c:pt>
                <c:pt idx="11">
                  <c:v>3.9195</c:v>
                </c:pt>
                <c:pt idx="12">
                  <c:v>4.2139999999999995</c:v>
                </c:pt>
                <c:pt idx="13">
                  <c:v>4.04125</c:v>
                </c:pt>
                <c:pt idx="14">
                  <c:v>3.53425</c:v>
                </c:pt>
                <c:pt idx="15">
                  <c:v>3.705</c:v>
                </c:pt>
                <c:pt idx="16">
                  <c:v>3.5775</c:v>
                </c:pt>
                <c:pt idx="17">
                  <c:v>4.6</c:v>
                </c:pt>
                <c:pt idx="18">
                  <c:v>4.4</c:v>
                </c:pt>
                <c:pt idx="19">
                  <c:v>4.8</c:v>
                </c:pt>
                <c:pt idx="20">
                  <c:v>4.125</c:v>
                </c:pt>
                <c:pt idx="21">
                  <c:v>5.4</c:v>
                </c:pt>
                <c:pt idx="22">
                  <c:v>4.1066666666666665</c:v>
                </c:pt>
                <c:pt idx="23">
                  <c:v>4.81</c:v>
                </c:pt>
                <c:pt idx="24">
                  <c:v>3.87</c:v>
                </c:pt>
                <c:pt idx="25">
                  <c:v>4.185</c:v>
                </c:pt>
                <c:pt idx="26">
                  <c:v>4.293333333333333</c:v>
                </c:pt>
                <c:pt idx="27">
                  <c:v>4.98</c:v>
                </c:pt>
                <c:pt idx="28">
                  <c:v>3.75</c:v>
                </c:pt>
                <c:pt idx="29">
                  <c:v>5.166666666666666</c:v>
                </c:pt>
                <c:pt idx="30">
                  <c:v>6</c:v>
                </c:pt>
                <c:pt idx="31">
                  <c:v>4.775</c:v>
                </c:pt>
                <c:pt idx="32">
                  <c:v>4.075</c:v>
                </c:pt>
                <c:pt idx="33">
                  <c:v>9</c:v>
                </c:pt>
                <c:pt idx="34">
                  <c:v>14</c:v>
                </c:pt>
                <c:pt idx="35">
                  <c:v>11.4</c:v>
                </c:pt>
                <c:pt idx="36">
                  <c:v>13.4</c:v>
                </c:pt>
                <c:pt idx="37">
                  <c:v>10</c:v>
                </c:pt>
                <c:pt idx="38">
                  <c:v>3.9</c:v>
                </c:pt>
                <c:pt idx="39">
                  <c:v>8.4</c:v>
                </c:pt>
                <c:pt idx="40">
                  <c:v>2.255</c:v>
                </c:pt>
                <c:pt idx="41">
                  <c:v>2.6</c:v>
                </c:pt>
                <c:pt idx="42">
                  <c:v>2.8</c:v>
                </c:pt>
                <c:pt idx="43">
                  <c:v>8.8</c:v>
                </c:pt>
                <c:pt idx="44">
                  <c:v>14.5</c:v>
                </c:pt>
                <c:pt idx="45">
                  <c:v>2.8</c:v>
                </c:pt>
                <c:pt idx="46">
                  <c:v>14.4</c:v>
                </c:pt>
                <c:pt idx="47">
                  <c:v>15.3</c:v>
                </c:pt>
                <c:pt idx="48">
                  <c:v>4.5</c:v>
                </c:pt>
                <c:pt idx="49">
                  <c:v>2.9</c:v>
                </c:pt>
                <c:pt idx="50">
                  <c:v>15.5</c:v>
                </c:pt>
                <c:pt idx="51">
                  <c:v>15.8</c:v>
                </c:pt>
                <c:pt idx="52">
                  <c:v>7</c:v>
                </c:pt>
                <c:pt idx="53">
                  <c:v>14.7</c:v>
                </c:pt>
                <c:pt idx="54">
                  <c:v>15</c:v>
                </c:pt>
                <c:pt idx="55">
                  <c:v>6.7</c:v>
                </c:pt>
                <c:pt idx="56">
                  <c:v>16.4</c:v>
                </c:pt>
                <c:pt idx="57">
                  <c:v>5.6</c:v>
                </c:pt>
                <c:pt idx="58">
                  <c:v>3.4</c:v>
                </c:pt>
                <c:pt idx="59">
                  <c:v>17</c:v>
                </c:pt>
                <c:pt idx="60">
                  <c:v>3.9</c:v>
                </c:pt>
                <c:pt idx="61">
                  <c:v>3.6875</c:v>
                </c:pt>
              </c:numCache>
            </c:numRef>
          </c:xVal>
          <c:yVal>
            <c:numRef>
              <c:f>tarkistusdata!$AC$3:$AC$64</c:f>
              <c:numCache>
                <c:ptCount val="62"/>
                <c:pt idx="0">
                  <c:v>1.25</c:v>
                </c:pt>
                <c:pt idx="1">
                  <c:v>1.835</c:v>
                </c:pt>
                <c:pt idx="2">
                  <c:v>1.2314999999999996</c:v>
                </c:pt>
                <c:pt idx="3">
                  <c:v>0.6825</c:v>
                </c:pt>
                <c:pt idx="4">
                  <c:v>1.299</c:v>
                </c:pt>
                <c:pt idx="5">
                  <c:v>1.3</c:v>
                </c:pt>
                <c:pt idx="6">
                  <c:v>0.5325</c:v>
                </c:pt>
                <c:pt idx="7">
                  <c:v>1.4</c:v>
                </c:pt>
                <c:pt idx="8">
                  <c:v>1.44475</c:v>
                </c:pt>
                <c:pt idx="9">
                  <c:v>0.7325000000000008</c:v>
                </c:pt>
                <c:pt idx="10">
                  <c:v>1.085</c:v>
                </c:pt>
                <c:pt idx="11">
                  <c:v>0.21950000000000003</c:v>
                </c:pt>
                <c:pt idx="12">
                  <c:v>0.4639999999999995</c:v>
                </c:pt>
                <c:pt idx="13">
                  <c:v>1.54125</c:v>
                </c:pt>
                <c:pt idx="14">
                  <c:v>0.7842500000000001</c:v>
                </c:pt>
                <c:pt idx="15">
                  <c:v>0.455</c:v>
                </c:pt>
                <c:pt idx="16">
                  <c:v>0.5775</c:v>
                </c:pt>
                <c:pt idx="17">
                  <c:v>1.1</c:v>
                </c:pt>
                <c:pt idx="18">
                  <c:v>0.15</c:v>
                </c:pt>
                <c:pt idx="19">
                  <c:v>0.09999999999999964</c:v>
                </c:pt>
                <c:pt idx="20">
                  <c:v>0.625</c:v>
                </c:pt>
                <c:pt idx="21">
                  <c:v>1.2</c:v>
                </c:pt>
                <c:pt idx="22">
                  <c:v>1.2566666666666664</c:v>
                </c:pt>
                <c:pt idx="23">
                  <c:v>0.6099999999999994</c:v>
                </c:pt>
                <c:pt idx="24">
                  <c:v>1.12</c:v>
                </c:pt>
                <c:pt idx="25">
                  <c:v>0.6850000000000005</c:v>
                </c:pt>
                <c:pt idx="26">
                  <c:v>0.9933333333333332</c:v>
                </c:pt>
                <c:pt idx="27">
                  <c:v>1.28</c:v>
                </c:pt>
                <c:pt idx="28">
                  <c:v>1.25</c:v>
                </c:pt>
                <c:pt idx="29">
                  <c:v>1.416666666666666</c:v>
                </c:pt>
                <c:pt idx="30">
                  <c:v>1.25</c:v>
                </c:pt>
                <c:pt idx="31">
                  <c:v>1.275</c:v>
                </c:pt>
                <c:pt idx="32">
                  <c:v>1.375</c:v>
                </c:pt>
                <c:pt idx="33">
                  <c:v>0.1999999999999993</c:v>
                </c:pt>
                <c:pt idx="34">
                  <c:v>1.75</c:v>
                </c:pt>
                <c:pt idx="35">
                  <c:v>0.9</c:v>
                </c:pt>
                <c:pt idx="36">
                  <c:v>0.6</c:v>
                </c:pt>
                <c:pt idx="37">
                  <c:v>2</c:v>
                </c:pt>
                <c:pt idx="38">
                  <c:v>0.65</c:v>
                </c:pt>
                <c:pt idx="39">
                  <c:v>1.15</c:v>
                </c:pt>
                <c:pt idx="40">
                  <c:v>0.255</c:v>
                </c:pt>
                <c:pt idx="41">
                  <c:v>0.2</c:v>
                </c:pt>
                <c:pt idx="42">
                  <c:v>0</c:v>
                </c:pt>
                <c:pt idx="43">
                  <c:v>0.3000000000000007</c:v>
                </c:pt>
                <c:pt idx="44">
                  <c:v>2</c:v>
                </c:pt>
                <c:pt idx="45">
                  <c:v>0.4</c:v>
                </c:pt>
                <c:pt idx="46">
                  <c:v>1.65</c:v>
                </c:pt>
                <c:pt idx="47">
                  <c:v>1.5</c:v>
                </c:pt>
                <c:pt idx="48">
                  <c:v>0.75</c:v>
                </c:pt>
                <c:pt idx="49">
                  <c:v>0.1</c:v>
                </c:pt>
                <c:pt idx="50">
                  <c:v>1</c:v>
                </c:pt>
                <c:pt idx="51">
                  <c:v>2</c:v>
                </c:pt>
                <c:pt idx="52">
                  <c:v>0.5</c:v>
                </c:pt>
                <c:pt idx="53">
                  <c:v>0.9499999999999993</c:v>
                </c:pt>
                <c:pt idx="54">
                  <c:v>2</c:v>
                </c:pt>
                <c:pt idx="55">
                  <c:v>0.7</c:v>
                </c:pt>
                <c:pt idx="56">
                  <c:v>2.15</c:v>
                </c:pt>
                <c:pt idx="57">
                  <c:v>1.1</c:v>
                </c:pt>
                <c:pt idx="58">
                  <c:v>0.65</c:v>
                </c:pt>
                <c:pt idx="59">
                  <c:v>0.5</c:v>
                </c:pt>
                <c:pt idx="60">
                  <c:v>0.9</c:v>
                </c:pt>
                <c:pt idx="61">
                  <c:v>-0.5625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tarkistusdata!$AS$3:$AS$55</c:f>
              <c:numCache>
                <c:ptCount val="53"/>
                <c:pt idx="0">
                  <c:v>7.6</c:v>
                </c:pt>
                <c:pt idx="1">
                  <c:v>6.4</c:v>
                </c:pt>
                <c:pt idx="2">
                  <c:v>6.4</c:v>
                </c:pt>
                <c:pt idx="3">
                  <c:v>6.9</c:v>
                </c:pt>
                <c:pt idx="4">
                  <c:v>6.8</c:v>
                </c:pt>
                <c:pt idx="5">
                  <c:v>14.3</c:v>
                </c:pt>
                <c:pt idx="6">
                  <c:v>5.7</c:v>
                </c:pt>
                <c:pt idx="7">
                  <c:v>7.3</c:v>
                </c:pt>
                <c:pt idx="8">
                  <c:v>5.5</c:v>
                </c:pt>
                <c:pt idx="9">
                  <c:v>8.1</c:v>
                </c:pt>
                <c:pt idx="10">
                  <c:v>8.6</c:v>
                </c:pt>
                <c:pt idx="11">
                  <c:v>8.6</c:v>
                </c:pt>
                <c:pt idx="12">
                  <c:v>5.5</c:v>
                </c:pt>
                <c:pt idx="13">
                  <c:v>5.5</c:v>
                </c:pt>
                <c:pt idx="14">
                  <c:v>5.8</c:v>
                </c:pt>
                <c:pt idx="15">
                  <c:v>15.5</c:v>
                </c:pt>
                <c:pt idx="16">
                  <c:v>6.4</c:v>
                </c:pt>
                <c:pt idx="17">
                  <c:v>6.6</c:v>
                </c:pt>
                <c:pt idx="18">
                  <c:v>8.3</c:v>
                </c:pt>
                <c:pt idx="19">
                  <c:v>6.2</c:v>
                </c:pt>
                <c:pt idx="20">
                  <c:v>6.4</c:v>
                </c:pt>
                <c:pt idx="21">
                  <c:v>6.6</c:v>
                </c:pt>
                <c:pt idx="22">
                  <c:v>6.1</c:v>
                </c:pt>
                <c:pt idx="23">
                  <c:v>6.7</c:v>
                </c:pt>
                <c:pt idx="24">
                  <c:v>6.3</c:v>
                </c:pt>
                <c:pt idx="25">
                  <c:v>5.5</c:v>
                </c:pt>
                <c:pt idx="26">
                  <c:v>5.6</c:v>
                </c:pt>
                <c:pt idx="27">
                  <c:v>5.675</c:v>
                </c:pt>
                <c:pt idx="28">
                  <c:v>6.8</c:v>
                </c:pt>
                <c:pt idx="29">
                  <c:v>6.9</c:v>
                </c:pt>
                <c:pt idx="30">
                  <c:v>5.8</c:v>
                </c:pt>
                <c:pt idx="31">
                  <c:v>8.7</c:v>
                </c:pt>
                <c:pt idx="32">
                  <c:v>20</c:v>
                </c:pt>
                <c:pt idx="33">
                  <c:v>9.2</c:v>
                </c:pt>
                <c:pt idx="34">
                  <c:v>10.55</c:v>
                </c:pt>
                <c:pt idx="35">
                  <c:v>7.1</c:v>
                </c:pt>
                <c:pt idx="36">
                  <c:v>6.9</c:v>
                </c:pt>
                <c:pt idx="37">
                  <c:v>6.9</c:v>
                </c:pt>
                <c:pt idx="38">
                  <c:v>8.8</c:v>
                </c:pt>
                <c:pt idx="39">
                  <c:v>6.3</c:v>
                </c:pt>
                <c:pt idx="40">
                  <c:v>7.1</c:v>
                </c:pt>
                <c:pt idx="41">
                  <c:v>7.3</c:v>
                </c:pt>
                <c:pt idx="42">
                  <c:v>5.2</c:v>
                </c:pt>
                <c:pt idx="43">
                  <c:v>4.925</c:v>
                </c:pt>
                <c:pt idx="44">
                  <c:v>11.85</c:v>
                </c:pt>
                <c:pt idx="45">
                  <c:v>6.6</c:v>
                </c:pt>
                <c:pt idx="46">
                  <c:v>12.6</c:v>
                </c:pt>
                <c:pt idx="47">
                  <c:v>7.65</c:v>
                </c:pt>
                <c:pt idx="48">
                  <c:v>11.45</c:v>
                </c:pt>
                <c:pt idx="49">
                  <c:v>5.7</c:v>
                </c:pt>
                <c:pt idx="50">
                  <c:v>8.5</c:v>
                </c:pt>
                <c:pt idx="51">
                  <c:v>4.5</c:v>
                </c:pt>
                <c:pt idx="52">
                  <c:v>11.6</c:v>
                </c:pt>
              </c:numCache>
            </c:numRef>
          </c:xVal>
          <c:yVal>
            <c:numRef>
              <c:f>tarkistusdata!$AT$3:$AT$55</c:f>
              <c:numCache>
                <c:ptCount val="53"/>
                <c:pt idx="0">
                  <c:v>0.6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1.2</c:v>
                </c:pt>
                <c:pt idx="7">
                  <c:v>1.55</c:v>
                </c:pt>
                <c:pt idx="8">
                  <c:v>0.7</c:v>
                </c:pt>
                <c:pt idx="9">
                  <c:v>0.5</c:v>
                </c:pt>
                <c:pt idx="10">
                  <c:v>1.6</c:v>
                </c:pt>
                <c:pt idx="11">
                  <c:v>1.4</c:v>
                </c:pt>
                <c:pt idx="12">
                  <c:v>1</c:v>
                </c:pt>
                <c:pt idx="13">
                  <c:v>0</c:v>
                </c:pt>
                <c:pt idx="14">
                  <c:v>1.9</c:v>
                </c:pt>
                <c:pt idx="15">
                  <c:v>0.75</c:v>
                </c:pt>
                <c:pt idx="16">
                  <c:v>0.4</c:v>
                </c:pt>
                <c:pt idx="17">
                  <c:v>0.8999999999999995</c:v>
                </c:pt>
                <c:pt idx="18">
                  <c:v>1.4</c:v>
                </c:pt>
                <c:pt idx="19">
                  <c:v>1.6</c:v>
                </c:pt>
                <c:pt idx="20">
                  <c:v>1.4</c:v>
                </c:pt>
                <c:pt idx="22">
                  <c:v>0.39999999999999947</c:v>
                </c:pt>
                <c:pt idx="23">
                  <c:v>1.7</c:v>
                </c:pt>
                <c:pt idx="24">
                  <c:v>0.8</c:v>
                </c:pt>
                <c:pt idx="25">
                  <c:v>1.25</c:v>
                </c:pt>
                <c:pt idx="26">
                  <c:v>0.85</c:v>
                </c:pt>
                <c:pt idx="27">
                  <c:v>0.675</c:v>
                </c:pt>
                <c:pt idx="28">
                  <c:v>0.8</c:v>
                </c:pt>
                <c:pt idx="29">
                  <c:v>1.4</c:v>
                </c:pt>
                <c:pt idx="30">
                  <c:v>1.3</c:v>
                </c:pt>
                <c:pt idx="31">
                  <c:v>0.8999999999999995</c:v>
                </c:pt>
                <c:pt idx="32">
                  <c:v>2.5</c:v>
                </c:pt>
                <c:pt idx="33">
                  <c:v>0.9499999999999993</c:v>
                </c:pt>
                <c:pt idx="34">
                  <c:v>1.8</c:v>
                </c:pt>
                <c:pt idx="35">
                  <c:v>1.35</c:v>
                </c:pt>
                <c:pt idx="36">
                  <c:v>1.15</c:v>
                </c:pt>
                <c:pt idx="37">
                  <c:v>1.1</c:v>
                </c:pt>
                <c:pt idx="38">
                  <c:v>1.05</c:v>
                </c:pt>
                <c:pt idx="39">
                  <c:v>0.8</c:v>
                </c:pt>
                <c:pt idx="40">
                  <c:v>1.6</c:v>
                </c:pt>
                <c:pt idx="41">
                  <c:v>1.3</c:v>
                </c:pt>
                <c:pt idx="42">
                  <c:v>0.7</c:v>
                </c:pt>
                <c:pt idx="43">
                  <c:v>0.825</c:v>
                </c:pt>
                <c:pt idx="44">
                  <c:v>1.75</c:v>
                </c:pt>
                <c:pt idx="45">
                  <c:v>2.1</c:v>
                </c:pt>
                <c:pt idx="46">
                  <c:v>2.5</c:v>
                </c:pt>
                <c:pt idx="47">
                  <c:v>2.45</c:v>
                </c:pt>
                <c:pt idx="48">
                  <c:v>2.25</c:v>
                </c:pt>
                <c:pt idx="49">
                  <c:v>0.5</c:v>
                </c:pt>
                <c:pt idx="50">
                  <c:v>0.5</c:v>
                </c:pt>
                <c:pt idx="51">
                  <c:v>0.7</c:v>
                </c:pt>
                <c:pt idx="52">
                  <c:v>1.6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tarkistusdata!$BJ$3:$BJ$12</c:f>
              <c:numCache>
                <c:ptCount val="10"/>
                <c:pt idx="0">
                  <c:v>8.2</c:v>
                </c:pt>
                <c:pt idx="1">
                  <c:v>8.3</c:v>
                </c:pt>
                <c:pt idx="2">
                  <c:v>5.6</c:v>
                </c:pt>
                <c:pt idx="3">
                  <c:v>4.3</c:v>
                </c:pt>
                <c:pt idx="4">
                  <c:v>7.8</c:v>
                </c:pt>
                <c:pt idx="5">
                  <c:v>5.5</c:v>
                </c:pt>
                <c:pt idx="6">
                  <c:v>11.9</c:v>
                </c:pt>
                <c:pt idx="7">
                  <c:v>4.5</c:v>
                </c:pt>
                <c:pt idx="8">
                  <c:v>7.2</c:v>
                </c:pt>
                <c:pt idx="9">
                  <c:v>5.8</c:v>
                </c:pt>
              </c:numCache>
            </c:numRef>
          </c:xVal>
          <c:yVal>
            <c:numRef>
              <c:f>tarkistusdata!$BK$3:$BK$12</c:f>
              <c:numCache>
                <c:ptCount val="10"/>
                <c:pt idx="0">
                  <c:v>2.2</c:v>
                </c:pt>
                <c:pt idx="1">
                  <c:v>2.05</c:v>
                </c:pt>
                <c:pt idx="2">
                  <c:v>1.4</c:v>
                </c:pt>
                <c:pt idx="3">
                  <c:v>1.05</c:v>
                </c:pt>
                <c:pt idx="4">
                  <c:v>1.5</c:v>
                </c:pt>
                <c:pt idx="6">
                  <c:v>2</c:v>
                </c:pt>
                <c:pt idx="7">
                  <c:v>0.75</c:v>
                </c:pt>
                <c:pt idx="8">
                  <c:v>0.95</c:v>
                </c:pt>
                <c:pt idx="9">
                  <c:v>1.1</c:v>
                </c:pt>
              </c:numCache>
            </c:numRef>
          </c:yVal>
          <c:smooth val="0"/>
        </c:ser>
        <c:axId val="60080775"/>
        <c:axId val="3856064"/>
      </c:scatterChart>
      <c:val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crossBetween val="midCat"/>
        <c:dispUnits/>
      </c:valAx>
      <c:valAx>
        <c:axId val="385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MÄ1 iv x adjusted crown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tarkistusdata!$Q$3:$Q$190</c:f>
              <c:numCache>
                <c:ptCount val="188"/>
                <c:pt idx="0">
                  <c:v>7.02</c:v>
                </c:pt>
                <c:pt idx="1">
                  <c:v>6.327272727272725</c:v>
                </c:pt>
                <c:pt idx="2">
                  <c:v>6.645454545454545</c:v>
                </c:pt>
                <c:pt idx="3">
                  <c:v>7.225</c:v>
                </c:pt>
                <c:pt idx="4">
                  <c:v>5.938636363636363</c:v>
                </c:pt>
                <c:pt idx="5">
                  <c:v>5.526818181818182</c:v>
                </c:pt>
                <c:pt idx="6">
                  <c:v>8.509090909090908</c:v>
                </c:pt>
                <c:pt idx="7">
                  <c:v>6.250909090909093</c:v>
                </c:pt>
                <c:pt idx="8">
                  <c:v>4.85090909090909</c:v>
                </c:pt>
                <c:pt idx="9">
                  <c:v>5.695</c:v>
                </c:pt>
                <c:pt idx="10">
                  <c:v>4.519545454545455</c:v>
                </c:pt>
                <c:pt idx="11">
                  <c:v>5.183181818181819</c:v>
                </c:pt>
                <c:pt idx="12">
                  <c:v>5.4818181818181815</c:v>
                </c:pt>
                <c:pt idx="13">
                  <c:v>4.041818181818183</c:v>
                </c:pt>
                <c:pt idx="14">
                  <c:v>3.3813636363636372</c:v>
                </c:pt>
                <c:pt idx="15">
                  <c:v>5.773636363636363</c:v>
                </c:pt>
                <c:pt idx="16">
                  <c:v>5.12</c:v>
                </c:pt>
                <c:pt idx="17">
                  <c:v>5.987272727272727</c:v>
                </c:pt>
                <c:pt idx="18">
                  <c:v>4.25</c:v>
                </c:pt>
                <c:pt idx="19">
                  <c:v>7.114545454545453</c:v>
                </c:pt>
                <c:pt idx="20">
                  <c:v>4.994545454545453</c:v>
                </c:pt>
                <c:pt idx="21">
                  <c:v>5.449090909090907</c:v>
                </c:pt>
                <c:pt idx="22">
                  <c:v>6.56</c:v>
                </c:pt>
                <c:pt idx="23">
                  <c:v>3.9959090909090915</c:v>
                </c:pt>
                <c:pt idx="24">
                  <c:v>4.934090909090909</c:v>
                </c:pt>
                <c:pt idx="25">
                  <c:v>5.207727272727274</c:v>
                </c:pt>
                <c:pt idx="26">
                  <c:v>4.639545454545455</c:v>
                </c:pt>
                <c:pt idx="27">
                  <c:v>3.9154545454545455</c:v>
                </c:pt>
                <c:pt idx="28">
                  <c:v>6.5295454545454525</c:v>
                </c:pt>
                <c:pt idx="29">
                  <c:v>5.906363636363637</c:v>
                </c:pt>
                <c:pt idx="30">
                  <c:v>4.842272727272728</c:v>
                </c:pt>
                <c:pt idx="31">
                  <c:v>4.990909090909091</c:v>
                </c:pt>
                <c:pt idx="32">
                  <c:v>6.4254545454545475</c:v>
                </c:pt>
                <c:pt idx="33">
                  <c:v>2.1</c:v>
                </c:pt>
                <c:pt idx="34">
                  <c:v>3.4545454545454546</c:v>
                </c:pt>
                <c:pt idx="35">
                  <c:v>5.953636363636362</c:v>
                </c:pt>
                <c:pt idx="36">
                  <c:v>4.630454545454545</c:v>
                </c:pt>
                <c:pt idx="37">
                  <c:v>5.568181818181818</c:v>
                </c:pt>
                <c:pt idx="38">
                  <c:v>4.92</c:v>
                </c:pt>
                <c:pt idx="39">
                  <c:v>4.65818181818182</c:v>
                </c:pt>
                <c:pt idx="40">
                  <c:v>6.68</c:v>
                </c:pt>
                <c:pt idx="41">
                  <c:v>5.693181818181818</c:v>
                </c:pt>
                <c:pt idx="42">
                  <c:v>5.927272727272728</c:v>
                </c:pt>
                <c:pt idx="43">
                  <c:v>4.352727272727272</c:v>
                </c:pt>
                <c:pt idx="44">
                  <c:v>3.8604545454545462</c:v>
                </c:pt>
                <c:pt idx="45">
                  <c:v>3.163636363636364</c:v>
                </c:pt>
                <c:pt idx="46">
                  <c:v>6.027272727272728</c:v>
                </c:pt>
                <c:pt idx="47">
                  <c:v>3.6327272727272732</c:v>
                </c:pt>
                <c:pt idx="48">
                  <c:v>6.872727272727274</c:v>
                </c:pt>
                <c:pt idx="49">
                  <c:v>6.997272727272724</c:v>
                </c:pt>
                <c:pt idx="50">
                  <c:v>4.42909090909091</c:v>
                </c:pt>
                <c:pt idx="51">
                  <c:v>5.673636363636364</c:v>
                </c:pt>
                <c:pt idx="52">
                  <c:v>3.6377272727272723</c:v>
                </c:pt>
                <c:pt idx="53">
                  <c:v>6.119318181818181</c:v>
                </c:pt>
                <c:pt idx="54">
                  <c:v>5.139204545454546</c:v>
                </c:pt>
                <c:pt idx="55">
                  <c:v>5.8125</c:v>
                </c:pt>
                <c:pt idx="56">
                  <c:v>4.653409090909091</c:v>
                </c:pt>
                <c:pt idx="57">
                  <c:v>5.2686363636363645</c:v>
                </c:pt>
                <c:pt idx="58">
                  <c:v>5.740454545454546</c:v>
                </c:pt>
                <c:pt idx="59">
                  <c:v>5.294545454545453</c:v>
                </c:pt>
                <c:pt idx="60">
                  <c:v>6.790909090909093</c:v>
                </c:pt>
                <c:pt idx="61">
                  <c:v>5.84</c:v>
                </c:pt>
                <c:pt idx="62">
                  <c:v>5.751818181818184</c:v>
                </c:pt>
                <c:pt idx="63">
                  <c:v>2.9</c:v>
                </c:pt>
                <c:pt idx="64">
                  <c:v>2.967272727272728</c:v>
                </c:pt>
                <c:pt idx="65">
                  <c:v>6.64</c:v>
                </c:pt>
                <c:pt idx="66">
                  <c:v>5.425909090909091</c:v>
                </c:pt>
                <c:pt idx="67">
                  <c:v>4.811818181818183</c:v>
                </c:pt>
                <c:pt idx="68">
                  <c:v>5.2377272727272715</c:v>
                </c:pt>
                <c:pt idx="69">
                  <c:v>5.449090909090907</c:v>
                </c:pt>
                <c:pt idx="70">
                  <c:v>5.3136363636363635</c:v>
                </c:pt>
                <c:pt idx="71">
                  <c:v>4.767272727272726</c:v>
                </c:pt>
                <c:pt idx="72">
                  <c:v>5.08590909090909</c:v>
                </c:pt>
                <c:pt idx="73">
                  <c:v>6.993181818181821</c:v>
                </c:pt>
                <c:pt idx="74">
                  <c:v>6.597272727272727</c:v>
                </c:pt>
                <c:pt idx="75">
                  <c:v>4.26409090909091</c:v>
                </c:pt>
                <c:pt idx="76">
                  <c:v>4.963636363636364</c:v>
                </c:pt>
                <c:pt idx="77">
                  <c:v>7.645909090909089</c:v>
                </c:pt>
                <c:pt idx="78">
                  <c:v>3.5345454545454547</c:v>
                </c:pt>
                <c:pt idx="79">
                  <c:v>4.336363636363637</c:v>
                </c:pt>
                <c:pt idx="80">
                  <c:v>4.98</c:v>
                </c:pt>
                <c:pt idx="81">
                  <c:v>5.345454545454546</c:v>
                </c:pt>
                <c:pt idx="82">
                  <c:v>2.381818181818182</c:v>
                </c:pt>
                <c:pt idx="83">
                  <c:v>3.6818181818181817</c:v>
                </c:pt>
                <c:pt idx="84">
                  <c:v>4.582727272727272</c:v>
                </c:pt>
                <c:pt idx="85">
                  <c:v>3.7436363636363628</c:v>
                </c:pt>
                <c:pt idx="86">
                  <c:v>7.23681818181818</c:v>
                </c:pt>
                <c:pt idx="87">
                  <c:v>2.1136363636363633</c:v>
                </c:pt>
                <c:pt idx="88">
                  <c:v>6.297727272727273</c:v>
                </c:pt>
                <c:pt idx="89">
                  <c:v>7.2</c:v>
                </c:pt>
                <c:pt idx="90">
                  <c:v>4.808636363636364</c:v>
                </c:pt>
                <c:pt idx="91">
                  <c:v>5.135</c:v>
                </c:pt>
                <c:pt idx="92">
                  <c:v>6.51318181818182</c:v>
                </c:pt>
                <c:pt idx="93">
                  <c:v>5.745454545454546</c:v>
                </c:pt>
                <c:pt idx="94">
                  <c:v>3.8604545454545462</c:v>
                </c:pt>
                <c:pt idx="95">
                  <c:v>2.4218181818181823</c:v>
                </c:pt>
                <c:pt idx="96">
                  <c:v>3.42</c:v>
                </c:pt>
                <c:pt idx="97">
                  <c:v>3.7818181818181813</c:v>
                </c:pt>
                <c:pt idx="98">
                  <c:v>3.835</c:v>
                </c:pt>
                <c:pt idx="99">
                  <c:v>3.5345454545454547</c:v>
                </c:pt>
                <c:pt idx="100">
                  <c:v>5.99181818181818</c:v>
                </c:pt>
                <c:pt idx="101">
                  <c:v>4.38</c:v>
                </c:pt>
                <c:pt idx="102">
                  <c:v>1.4431818181818181</c:v>
                </c:pt>
                <c:pt idx="103">
                  <c:v>9.211363636363636</c:v>
                </c:pt>
                <c:pt idx="104">
                  <c:v>4.189090909090909</c:v>
                </c:pt>
                <c:pt idx="105">
                  <c:v>2.7</c:v>
                </c:pt>
                <c:pt idx="106">
                  <c:v>4.804545454545455</c:v>
                </c:pt>
                <c:pt idx="107">
                  <c:v>4.486363636363636</c:v>
                </c:pt>
                <c:pt idx="108">
                  <c:v>2.5568181818181817</c:v>
                </c:pt>
                <c:pt idx="109">
                  <c:v>4.924090909090908</c:v>
                </c:pt>
                <c:pt idx="110">
                  <c:v>6.6</c:v>
                </c:pt>
                <c:pt idx="111">
                  <c:v>4.450909090909092</c:v>
                </c:pt>
                <c:pt idx="112">
                  <c:v>6.15</c:v>
                </c:pt>
                <c:pt idx="113">
                  <c:v>4.90318181818182</c:v>
                </c:pt>
                <c:pt idx="114">
                  <c:v>4.41</c:v>
                </c:pt>
                <c:pt idx="115">
                  <c:v>4.873181818181818</c:v>
                </c:pt>
                <c:pt idx="116">
                  <c:v>3.1190909090909087</c:v>
                </c:pt>
                <c:pt idx="117">
                  <c:v>5.386363636363637</c:v>
                </c:pt>
                <c:pt idx="118">
                  <c:v>2.085</c:v>
                </c:pt>
                <c:pt idx="119">
                  <c:v>5.488636363636366</c:v>
                </c:pt>
                <c:pt idx="120">
                  <c:v>4.636363636363637</c:v>
                </c:pt>
                <c:pt idx="121">
                  <c:v>4.142727272727272</c:v>
                </c:pt>
                <c:pt idx="122">
                  <c:v>4.679545454545454</c:v>
                </c:pt>
                <c:pt idx="123">
                  <c:v>4.668181818181818</c:v>
                </c:pt>
                <c:pt idx="124">
                  <c:v>7.513636363636362</c:v>
                </c:pt>
                <c:pt idx="125">
                  <c:v>4.49590909090909</c:v>
                </c:pt>
                <c:pt idx="126">
                  <c:v>4.05</c:v>
                </c:pt>
                <c:pt idx="127">
                  <c:v>6.568181818181818</c:v>
                </c:pt>
                <c:pt idx="128">
                  <c:v>5.46</c:v>
                </c:pt>
                <c:pt idx="129">
                  <c:v>2.9268181818181813</c:v>
                </c:pt>
                <c:pt idx="130">
                  <c:v>1.74</c:v>
                </c:pt>
                <c:pt idx="131">
                  <c:v>2.82</c:v>
                </c:pt>
                <c:pt idx="132">
                  <c:v>3.532727272727273</c:v>
                </c:pt>
                <c:pt idx="133">
                  <c:v>7.9090909090909065</c:v>
                </c:pt>
                <c:pt idx="134">
                  <c:v>3.925</c:v>
                </c:pt>
                <c:pt idx="135">
                  <c:v>2.4872727272727277</c:v>
                </c:pt>
                <c:pt idx="136">
                  <c:v>5.583636363636366</c:v>
                </c:pt>
                <c:pt idx="137">
                  <c:v>6.183636363636362</c:v>
                </c:pt>
                <c:pt idx="138">
                  <c:v>2.3272727272727276</c:v>
                </c:pt>
                <c:pt idx="139">
                  <c:v>6.371818181818184</c:v>
                </c:pt>
                <c:pt idx="140">
                  <c:v>5.377272727272725</c:v>
                </c:pt>
                <c:pt idx="141">
                  <c:v>6.104545454545455</c:v>
                </c:pt>
                <c:pt idx="142">
                  <c:v>3.275</c:v>
                </c:pt>
                <c:pt idx="143">
                  <c:v>4.944090909090909</c:v>
                </c:pt>
                <c:pt idx="144">
                  <c:v>5.672727272727273</c:v>
                </c:pt>
                <c:pt idx="145">
                  <c:v>3.8181818181818183</c:v>
                </c:pt>
                <c:pt idx="146">
                  <c:v>4.647272727272727</c:v>
                </c:pt>
                <c:pt idx="147">
                  <c:v>4.077272727272728</c:v>
                </c:pt>
                <c:pt idx="148">
                  <c:v>4.311363636363637</c:v>
                </c:pt>
                <c:pt idx="149">
                  <c:v>3.4156818181818194</c:v>
                </c:pt>
                <c:pt idx="150">
                  <c:v>2.874545454545455</c:v>
                </c:pt>
                <c:pt idx="151">
                  <c:v>4.774772727272727</c:v>
                </c:pt>
                <c:pt idx="152">
                  <c:v>1.105</c:v>
                </c:pt>
                <c:pt idx="153">
                  <c:v>1.55</c:v>
                </c:pt>
                <c:pt idx="154">
                  <c:v>5.011363636363637</c:v>
                </c:pt>
                <c:pt idx="155">
                  <c:v>5.548208964646466</c:v>
                </c:pt>
                <c:pt idx="156">
                  <c:v>3.382727272727274</c:v>
                </c:pt>
                <c:pt idx="157">
                  <c:v>4.402840909090911</c:v>
                </c:pt>
                <c:pt idx="158">
                  <c:v>5.3504545454545465</c:v>
                </c:pt>
                <c:pt idx="159">
                  <c:v>5.453977272727273</c:v>
                </c:pt>
                <c:pt idx="160">
                  <c:v>4.96125</c:v>
                </c:pt>
                <c:pt idx="161">
                  <c:v>7.181818181818182</c:v>
                </c:pt>
                <c:pt idx="162">
                  <c:v>5.46</c:v>
                </c:pt>
                <c:pt idx="163">
                  <c:v>7.485113636363637</c:v>
                </c:pt>
                <c:pt idx="164">
                  <c:v>7.083977272727271</c:v>
                </c:pt>
                <c:pt idx="165">
                  <c:v>3.707386363636364</c:v>
                </c:pt>
                <c:pt idx="166">
                  <c:v>4.42</c:v>
                </c:pt>
                <c:pt idx="167">
                  <c:v>3.7436363636363628</c:v>
                </c:pt>
                <c:pt idx="168">
                  <c:v>3.4872727272727264</c:v>
                </c:pt>
                <c:pt idx="169">
                  <c:v>6.196363636363636</c:v>
                </c:pt>
                <c:pt idx="170">
                  <c:v>9.88909090909091</c:v>
                </c:pt>
                <c:pt idx="171">
                  <c:v>7.281818181818182</c:v>
                </c:pt>
                <c:pt idx="172">
                  <c:v>4.6781818181818196</c:v>
                </c:pt>
                <c:pt idx="173">
                  <c:v>3.9872727272727264</c:v>
                </c:pt>
                <c:pt idx="174">
                  <c:v>1.46</c:v>
                </c:pt>
                <c:pt idx="175">
                  <c:v>7.6109090909090895</c:v>
                </c:pt>
                <c:pt idx="176">
                  <c:v>1.2395454545454543</c:v>
                </c:pt>
                <c:pt idx="177">
                  <c:v>7.9363636363636365</c:v>
                </c:pt>
                <c:pt idx="178">
                  <c:v>2.814545454545455</c:v>
                </c:pt>
                <c:pt idx="179">
                  <c:v>3.0354545454545456</c:v>
                </c:pt>
                <c:pt idx="180">
                  <c:v>4.512727272727273</c:v>
                </c:pt>
                <c:pt idx="181">
                  <c:v>4.69</c:v>
                </c:pt>
                <c:pt idx="182">
                  <c:v>9.116363636363634</c:v>
                </c:pt>
                <c:pt idx="183">
                  <c:v>6.44659090909091</c:v>
                </c:pt>
                <c:pt idx="184">
                  <c:v>5.475</c:v>
                </c:pt>
                <c:pt idx="185">
                  <c:v>6.409090909090909</c:v>
                </c:pt>
                <c:pt idx="186">
                  <c:v>5.709545454545455</c:v>
                </c:pt>
                <c:pt idx="187">
                  <c:v>6.807272727272727</c:v>
                </c:pt>
              </c:numCache>
            </c:numRef>
          </c:xVal>
          <c:yVal>
            <c:numRef>
              <c:f>tarkistusdata!$P$3:$P$190</c:f>
              <c:numCache>
                <c:ptCount val="188"/>
                <c:pt idx="0">
                  <c:v>0.1670256</c:v>
                </c:pt>
                <c:pt idx="1">
                  <c:v>0.09531263999999995</c:v>
                </c:pt>
                <c:pt idx="2">
                  <c:v>0.09736832000000001</c:v>
                </c:pt>
                <c:pt idx="3">
                  <c:v>0.07104459999999996</c:v>
                </c:pt>
                <c:pt idx="4">
                  <c:v>0.09329820000000011</c:v>
                </c:pt>
                <c:pt idx="5">
                  <c:v>0.05526307999999999</c:v>
                </c:pt>
                <c:pt idx="6">
                  <c:v>0.12541248000000005</c:v>
                </c:pt>
                <c:pt idx="7">
                  <c:v>0.07554544000000007</c:v>
                </c:pt>
                <c:pt idx="8">
                  <c:v>0.07468384000000006</c:v>
                </c:pt>
                <c:pt idx="9">
                  <c:v>0.08463948000000002</c:v>
                </c:pt>
                <c:pt idx="10">
                  <c:v>0.03660022000000003</c:v>
                </c:pt>
                <c:pt idx="11">
                  <c:v>0.07061076000000002</c:v>
                </c:pt>
                <c:pt idx="12">
                  <c:v>0.06739729999999997</c:v>
                </c:pt>
                <c:pt idx="13">
                  <c:v>0.05274616000000004</c:v>
                </c:pt>
                <c:pt idx="14">
                  <c:v>0.03421664000000002</c:v>
                </c:pt>
                <c:pt idx="15">
                  <c:v>0.07667046</c:v>
                </c:pt>
                <c:pt idx="16">
                  <c:v>0.07804364</c:v>
                </c:pt>
                <c:pt idx="17">
                  <c:v>0.09490308</c:v>
                </c:pt>
                <c:pt idx="18">
                  <c:v>0.0651448</c:v>
                </c:pt>
                <c:pt idx="19">
                  <c:v>0.06214167999999998</c:v>
                </c:pt>
                <c:pt idx="20">
                  <c:v>0.0386364</c:v>
                </c:pt>
                <c:pt idx="21">
                  <c:v>0.07337848000000002</c:v>
                </c:pt>
                <c:pt idx="22">
                  <c:v>0.08152640000000008</c:v>
                </c:pt>
                <c:pt idx="23">
                  <c:v>0.04166575999999998</c:v>
                </c:pt>
                <c:pt idx="24">
                  <c:v>0.07164388000000008</c:v>
                </c:pt>
                <c:pt idx="25">
                  <c:v>0.06757034000000003</c:v>
                </c:pt>
                <c:pt idx="26">
                  <c:v>0.07290752000000003</c:v>
                </c:pt>
                <c:pt idx="27">
                  <c:v>0.01794375999999999</c:v>
                </c:pt>
                <c:pt idx="28">
                  <c:v>0.07281490000000002</c:v>
                </c:pt>
                <c:pt idx="29">
                  <c:v>0.05919912000000008</c:v>
                </c:pt>
                <c:pt idx="30">
                  <c:v>0.03779135999999998</c:v>
                </c:pt>
                <c:pt idx="31">
                  <c:v>0.06563483999999997</c:v>
                </c:pt>
                <c:pt idx="32">
                  <c:v>0.10296808000000013</c:v>
                </c:pt>
                <c:pt idx="33">
                  <c:v>0.01132159999999998</c:v>
                </c:pt>
                <c:pt idx="34">
                  <c:v>0.02319583999999994</c:v>
                </c:pt>
                <c:pt idx="35">
                  <c:v>0.06529152000000005</c:v>
                </c:pt>
                <c:pt idx="36">
                  <c:v>0.06099128000000004</c:v>
                </c:pt>
                <c:pt idx="37">
                  <c:v>0.08293300000000003</c:v>
                </c:pt>
                <c:pt idx="38">
                  <c:v>0.05111352000000002</c:v>
                </c:pt>
                <c:pt idx="39">
                  <c:v>0.03448672000000004</c:v>
                </c:pt>
                <c:pt idx="40">
                  <c:v>0.08578807999999996</c:v>
                </c:pt>
                <c:pt idx="41">
                  <c:v>0.055134519999999965</c:v>
                </c:pt>
                <c:pt idx="42">
                  <c:v>0.06346811999999999</c:v>
                </c:pt>
                <c:pt idx="43">
                  <c:v>0.030970700000000018</c:v>
                </c:pt>
                <c:pt idx="44">
                  <c:v>0.030370440000000026</c:v>
                </c:pt>
                <c:pt idx="45">
                  <c:v>0.04349680000000003</c:v>
                </c:pt>
                <c:pt idx="46">
                  <c:v>0.0507234</c:v>
                </c:pt>
                <c:pt idx="47">
                  <c:v>0.03546832000000004</c:v>
                </c:pt>
                <c:pt idx="48">
                  <c:v>0.06991119999999998</c:v>
                </c:pt>
                <c:pt idx="49">
                  <c:v>0.06352775999999999</c:v>
                </c:pt>
                <c:pt idx="50">
                  <c:v>0.05320560000000002</c:v>
                </c:pt>
                <c:pt idx="51">
                  <c:v>0.06318711999999999</c:v>
                </c:pt>
                <c:pt idx="52">
                  <c:v>0.03519296000000002</c:v>
                </c:pt>
                <c:pt idx="53">
                  <c:v>0.07727550000000005</c:v>
                </c:pt>
                <c:pt idx="54">
                  <c:v>0.030892000000000003</c:v>
                </c:pt>
                <c:pt idx="55">
                  <c:v>0.057617999999999975</c:v>
                </c:pt>
                <c:pt idx="56">
                  <c:v>0.0675792</c:v>
                </c:pt>
                <c:pt idx="57">
                  <c:v>0.06795828000000004</c:v>
                </c:pt>
                <c:pt idx="58">
                  <c:v>0.06276712000000004</c:v>
                </c:pt>
                <c:pt idx="59">
                  <c:v>0.09425047999999994</c:v>
                </c:pt>
                <c:pt idx="60">
                  <c:v>0.08158954000000007</c:v>
                </c:pt>
                <c:pt idx="61">
                  <c:v>0.07557536000000009</c:v>
                </c:pt>
                <c:pt idx="62">
                  <c:v>0.07876116000000014</c:v>
                </c:pt>
                <c:pt idx="63">
                  <c:v>0.019181800000000013</c:v>
                </c:pt>
                <c:pt idx="64">
                  <c:v>0.017825800000000003</c:v>
                </c:pt>
                <c:pt idx="65">
                  <c:v>0.0557296600000001</c:v>
                </c:pt>
                <c:pt idx="66">
                  <c:v>0.06272052</c:v>
                </c:pt>
                <c:pt idx="67">
                  <c:v>0.05873791999999997</c:v>
                </c:pt>
                <c:pt idx="68">
                  <c:v>0.055134519999999965</c:v>
                </c:pt>
                <c:pt idx="69">
                  <c:v>0.05328252000000003</c:v>
                </c:pt>
                <c:pt idx="70">
                  <c:v>0.08380172000000005</c:v>
                </c:pt>
                <c:pt idx="71">
                  <c:v>0.03652901999999998</c:v>
                </c:pt>
                <c:pt idx="72">
                  <c:v>0.06484308</c:v>
                </c:pt>
                <c:pt idx="73">
                  <c:v>0.10412405999999996</c:v>
                </c:pt>
                <c:pt idx="74">
                  <c:v>0.07274328</c:v>
                </c:pt>
                <c:pt idx="75">
                  <c:v>0.044901000000000024</c:v>
                </c:pt>
                <c:pt idx="76">
                  <c:v>0.06453632000000001</c:v>
                </c:pt>
                <c:pt idx="77">
                  <c:v>0.10886400000000002</c:v>
                </c:pt>
                <c:pt idx="78">
                  <c:v>0.03178944000000003</c:v>
                </c:pt>
                <c:pt idx="79">
                  <c:v>0.04308112000000003</c:v>
                </c:pt>
                <c:pt idx="80">
                  <c:v>0.06932240000000006</c:v>
                </c:pt>
                <c:pt idx="81">
                  <c:v>0.041993619999999995</c:v>
                </c:pt>
                <c:pt idx="82">
                  <c:v>0.013723959999999986</c:v>
                </c:pt>
                <c:pt idx="83">
                  <c:v>0.036930199999999996</c:v>
                </c:pt>
                <c:pt idx="84">
                  <c:v>0.025378080000000004</c:v>
                </c:pt>
                <c:pt idx="85">
                  <c:v>0.031227760000000007</c:v>
                </c:pt>
                <c:pt idx="86">
                  <c:v>0.06871535999999992</c:v>
                </c:pt>
                <c:pt idx="87">
                  <c:v>0.03160152000000001</c:v>
                </c:pt>
                <c:pt idx="88">
                  <c:v>0.05915247999999998</c:v>
                </c:pt>
                <c:pt idx="89">
                  <c:v>0.04843156000000004</c:v>
                </c:pt>
                <c:pt idx="90">
                  <c:v>0.03427523999999996</c:v>
                </c:pt>
                <c:pt idx="91">
                  <c:v>0.041421879999999967</c:v>
                </c:pt>
                <c:pt idx="92">
                  <c:v>0.054052760000000005</c:v>
                </c:pt>
                <c:pt idx="93">
                  <c:v>0.0752496</c:v>
                </c:pt>
                <c:pt idx="94">
                  <c:v>0.03892532</c:v>
                </c:pt>
                <c:pt idx="95">
                  <c:v>0.03967560000000003</c:v>
                </c:pt>
                <c:pt idx="96">
                  <c:v>0.026341280000000022</c:v>
                </c:pt>
                <c:pt idx="97">
                  <c:v>0.03773832000000002</c:v>
                </c:pt>
                <c:pt idx="98">
                  <c:v>0.043415320000000035</c:v>
                </c:pt>
                <c:pt idx="99">
                  <c:v>0.04359564000000003</c:v>
                </c:pt>
                <c:pt idx="100">
                  <c:v>0.05806491999999998</c:v>
                </c:pt>
                <c:pt idx="101">
                  <c:v>0.042991559999999984</c:v>
                </c:pt>
                <c:pt idx="102">
                  <c:v>0.01384385599999998</c:v>
                </c:pt>
                <c:pt idx="103">
                  <c:v>0.10566288000000004</c:v>
                </c:pt>
                <c:pt idx="104">
                  <c:v>0.04401215999999998</c:v>
                </c:pt>
                <c:pt idx="105">
                  <c:v>0.036165799999999984</c:v>
                </c:pt>
                <c:pt idx="106">
                  <c:v>0.04673499999999997</c:v>
                </c:pt>
                <c:pt idx="107">
                  <c:v>0.06129815999999999</c:v>
                </c:pt>
                <c:pt idx="108">
                  <c:v>0.026680520000000006</c:v>
                </c:pt>
                <c:pt idx="109">
                  <c:v>0.05741418000000002</c:v>
                </c:pt>
                <c:pt idx="110">
                  <c:v>0.09302640000000001</c:v>
                </c:pt>
                <c:pt idx="111">
                  <c:v>0.05169754</c:v>
                </c:pt>
                <c:pt idx="112">
                  <c:v>0.06006323999999999</c:v>
                </c:pt>
                <c:pt idx="113">
                  <c:v>0.08591708000000015</c:v>
                </c:pt>
                <c:pt idx="114">
                  <c:v>0.022559720000000005</c:v>
                </c:pt>
                <c:pt idx="115">
                  <c:v>0.025169559999999994</c:v>
                </c:pt>
                <c:pt idx="116">
                  <c:v>0.04476548000000001</c:v>
                </c:pt>
                <c:pt idx="117">
                  <c:v>0.07819768000000005</c:v>
                </c:pt>
                <c:pt idx="118">
                  <c:v>0.025758040000000038</c:v>
                </c:pt>
                <c:pt idx="119">
                  <c:v>0.03942036000000004</c:v>
                </c:pt>
                <c:pt idx="120">
                  <c:v>0.03720064000000001</c:v>
                </c:pt>
                <c:pt idx="121">
                  <c:v>0.030690800000000018</c:v>
                </c:pt>
                <c:pt idx="122">
                  <c:v>0.04106064000000001</c:v>
                </c:pt>
                <c:pt idx="123">
                  <c:v>0.05819320000000003</c:v>
                </c:pt>
                <c:pt idx="124">
                  <c:v>0.06050143999999996</c:v>
                </c:pt>
                <c:pt idx="125">
                  <c:v>0.03555436000000001</c:v>
                </c:pt>
                <c:pt idx="126">
                  <c:v>0.042602400000000026</c:v>
                </c:pt>
                <c:pt idx="127">
                  <c:v>0.07371327999999999</c:v>
                </c:pt>
                <c:pt idx="128">
                  <c:v>0.06981599999999999</c:v>
                </c:pt>
                <c:pt idx="129">
                  <c:v>0.022944399999999976</c:v>
                </c:pt>
                <c:pt idx="130">
                  <c:v>0.01897952</c:v>
                </c:pt>
                <c:pt idx="131">
                  <c:v>0.030338879999999985</c:v>
                </c:pt>
                <c:pt idx="132">
                  <c:v>0.03213544000000004</c:v>
                </c:pt>
                <c:pt idx="133">
                  <c:v>0.09898488000000003</c:v>
                </c:pt>
                <c:pt idx="134">
                  <c:v>0.02373477999999994</c:v>
                </c:pt>
                <c:pt idx="135">
                  <c:v>0.028858400000000006</c:v>
                </c:pt>
                <c:pt idx="136">
                  <c:v>0.06742920000000002</c:v>
                </c:pt>
                <c:pt idx="137">
                  <c:v>0.05897963999999992</c:v>
                </c:pt>
                <c:pt idx="138">
                  <c:v>0.01602378</c:v>
                </c:pt>
                <c:pt idx="139">
                  <c:v>0.08071388000000002</c:v>
                </c:pt>
                <c:pt idx="140">
                  <c:v>0.05236296000000004</c:v>
                </c:pt>
                <c:pt idx="141">
                  <c:v>0.057013779999999986</c:v>
                </c:pt>
                <c:pt idx="142">
                  <c:v>0.010393359999999963</c:v>
                </c:pt>
                <c:pt idx="143">
                  <c:v>0.0023140399999999894</c:v>
                </c:pt>
                <c:pt idx="144">
                  <c:v>0.05741335999999997</c:v>
                </c:pt>
                <c:pt idx="145">
                  <c:v>0.04680550000000003</c:v>
                </c:pt>
                <c:pt idx="146">
                  <c:v>0.04925836000000003</c:v>
                </c:pt>
                <c:pt idx="147">
                  <c:v>0.03118776000000001</c:v>
                </c:pt>
                <c:pt idx="148">
                  <c:v>0.04254062000000004</c:v>
                </c:pt>
                <c:pt idx="149">
                  <c:v>0.03179708000000001</c:v>
                </c:pt>
                <c:pt idx="150">
                  <c:v>0.02739156000000001</c:v>
                </c:pt>
                <c:pt idx="151">
                  <c:v>0.055587059999999994</c:v>
                </c:pt>
                <c:pt idx="152">
                  <c:v>0.013881999999999999</c:v>
                </c:pt>
                <c:pt idx="153">
                  <c:v>0.014250880000000007</c:v>
                </c:pt>
                <c:pt idx="154">
                  <c:v>0.07728304</c:v>
                </c:pt>
                <c:pt idx="155">
                  <c:v>0.04998789333333331</c:v>
                </c:pt>
                <c:pt idx="156">
                  <c:v>0.021916760000000014</c:v>
                </c:pt>
                <c:pt idx="157">
                  <c:v>0.038747520000000035</c:v>
                </c:pt>
                <c:pt idx="158">
                  <c:v>0.04981304</c:v>
                </c:pt>
                <c:pt idx="159">
                  <c:v>0.05374337999999998</c:v>
                </c:pt>
                <c:pt idx="160">
                  <c:v>0.05077826000000002</c:v>
                </c:pt>
                <c:pt idx="161">
                  <c:v>0.07044992</c:v>
                </c:pt>
                <c:pt idx="162">
                  <c:v>0.038837879999999964</c:v>
                </c:pt>
                <c:pt idx="163">
                  <c:v>0.055545800000000034</c:v>
                </c:pt>
                <c:pt idx="164">
                  <c:v>0.06902661999999998</c:v>
                </c:pt>
                <c:pt idx="165">
                  <c:v>0.03630141999999997</c:v>
                </c:pt>
                <c:pt idx="166">
                  <c:v>0.03454171999999997</c:v>
                </c:pt>
                <c:pt idx="167">
                  <c:v>0.0636691</c:v>
                </c:pt>
                <c:pt idx="168">
                  <c:v>0.02991488000000002</c:v>
                </c:pt>
                <c:pt idx="169">
                  <c:v>0.05738800000000005</c:v>
                </c:pt>
                <c:pt idx="170">
                  <c:v>0.15102928000000004</c:v>
                </c:pt>
                <c:pt idx="171">
                  <c:v>0.07532208000000001</c:v>
                </c:pt>
                <c:pt idx="172">
                  <c:v>0.04395724000000001</c:v>
                </c:pt>
                <c:pt idx="173">
                  <c:v>0.05568922000000007</c:v>
                </c:pt>
                <c:pt idx="174">
                  <c:v>0.01769167999999996</c:v>
                </c:pt>
                <c:pt idx="175">
                  <c:v>0.08382938000000001</c:v>
                </c:pt>
                <c:pt idx="176">
                  <c:v>0.0038419199999999987</c:v>
                </c:pt>
                <c:pt idx="177">
                  <c:v>-0.10045440000000022</c:v>
                </c:pt>
                <c:pt idx="178">
                  <c:v>0.010809119999999998</c:v>
                </c:pt>
                <c:pt idx="179">
                  <c:v>0.015011919999999998</c:v>
                </c:pt>
                <c:pt idx="180">
                  <c:v>0.06276104000000002</c:v>
                </c:pt>
                <c:pt idx="181">
                  <c:v>0.025313760000000005</c:v>
                </c:pt>
                <c:pt idx="182">
                  <c:v>0.13896979999999992</c:v>
                </c:pt>
                <c:pt idx="183">
                  <c:v>0.05978054000000005</c:v>
                </c:pt>
                <c:pt idx="184">
                  <c:v>0.06063500000000005</c:v>
                </c:pt>
                <c:pt idx="185">
                  <c:v>0.030633660000000007</c:v>
                </c:pt>
                <c:pt idx="186">
                  <c:v>0.06138796000000002</c:v>
                </c:pt>
                <c:pt idx="187">
                  <c:v>0.05907600000000002</c:v>
                </c:pt>
              </c:numCache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tarkistusdata!$AG$3:$AG$64</c:f>
              <c:numCache>
                <c:ptCount val="62"/>
                <c:pt idx="0">
                  <c:v>0.4727272727272727</c:v>
                </c:pt>
                <c:pt idx="1">
                  <c:v>0.6350318181818181</c:v>
                </c:pt>
                <c:pt idx="2">
                  <c:v>0.6451114090909089</c:v>
                </c:pt>
                <c:pt idx="3">
                  <c:v>0.5243139204545456</c:v>
                </c:pt>
                <c:pt idx="4">
                  <c:v>0.5708860909090909</c:v>
                </c:pt>
                <c:pt idx="5">
                  <c:v>0.7263636363636364</c:v>
                </c:pt>
                <c:pt idx="6">
                  <c:v>0.682566903409091</c:v>
                </c:pt>
                <c:pt idx="7">
                  <c:v>1.8395454545454542</c:v>
                </c:pt>
                <c:pt idx="8">
                  <c:v>0.6782624744318182</c:v>
                </c:pt>
                <c:pt idx="9">
                  <c:v>0.8328468750000002</c:v>
                </c:pt>
                <c:pt idx="10">
                  <c:v>0.5656625000000002</c:v>
                </c:pt>
                <c:pt idx="11">
                  <c:v>0.5246785227272728</c:v>
                </c:pt>
                <c:pt idx="12">
                  <c:v>0.6531699999999998</c:v>
                </c:pt>
                <c:pt idx="13">
                  <c:v>0.6328230113636363</c:v>
                </c:pt>
                <c:pt idx="14">
                  <c:v>0.4170816619318183</c:v>
                </c:pt>
                <c:pt idx="15">
                  <c:v>0.48164999999999997</c:v>
                </c:pt>
                <c:pt idx="16">
                  <c:v>0.43092613636363647</c:v>
                </c:pt>
                <c:pt idx="17">
                  <c:v>0.7109090909090908</c:v>
                </c:pt>
                <c:pt idx="18">
                  <c:v>0.66</c:v>
                </c:pt>
                <c:pt idx="19">
                  <c:v>0.7636363636363637</c:v>
                </c:pt>
                <c:pt idx="20">
                  <c:v>0.4453125</c:v>
                </c:pt>
                <c:pt idx="21">
                  <c:v>0.9327272727272728</c:v>
                </c:pt>
                <c:pt idx="22">
                  <c:v>0.5749333333333333</c:v>
                </c:pt>
                <c:pt idx="23">
                  <c:v>0.8898499999999998</c:v>
                </c:pt>
                <c:pt idx="24">
                  <c:v>0.27735</c:v>
                </c:pt>
                <c:pt idx="25">
                  <c:v>0.6781602272727274</c:v>
                </c:pt>
                <c:pt idx="26">
                  <c:v>0.7780040404040403</c:v>
                </c:pt>
                <c:pt idx="27">
                  <c:v>1.0646636363636366</c:v>
                </c:pt>
                <c:pt idx="28">
                  <c:v>0.5965909090909091</c:v>
                </c:pt>
                <c:pt idx="29">
                  <c:v>0.9707070707070705</c:v>
                </c:pt>
                <c:pt idx="30">
                  <c:v>1.3363636363636364</c:v>
                </c:pt>
                <c:pt idx="31">
                  <c:v>0.8464772727272728</c:v>
                </c:pt>
                <c:pt idx="32">
                  <c:v>0.6714488636363637</c:v>
                </c:pt>
                <c:pt idx="33">
                  <c:v>1.5545454545454545</c:v>
                </c:pt>
                <c:pt idx="34">
                  <c:v>5.154545454545454</c:v>
                </c:pt>
                <c:pt idx="35">
                  <c:v>4.508181818181818</c:v>
                </c:pt>
                <c:pt idx="36">
                  <c:v>5.908181818181817</c:v>
                </c:pt>
                <c:pt idx="37">
                  <c:v>3.8181818181818183</c:v>
                </c:pt>
                <c:pt idx="38">
                  <c:v>0.4431818181818182</c:v>
                </c:pt>
                <c:pt idx="39">
                  <c:v>2.1763636363636363</c:v>
                </c:pt>
                <c:pt idx="40">
                  <c:v>0.162846875</c:v>
                </c:pt>
                <c:pt idx="41">
                  <c:v>0.1654545454545455</c:v>
                </c:pt>
                <c:pt idx="42">
                  <c:v>0.1909090909090909</c:v>
                </c:pt>
                <c:pt idx="43">
                  <c:v>2.12</c:v>
                </c:pt>
                <c:pt idx="44">
                  <c:v>7.1840909090909095</c:v>
                </c:pt>
                <c:pt idx="45">
                  <c:v>0.2163636363636363</c:v>
                </c:pt>
                <c:pt idx="46">
                  <c:v>5.236363636363636</c:v>
                </c:pt>
                <c:pt idx="47">
                  <c:v>8.275909090909092</c:v>
                </c:pt>
                <c:pt idx="48">
                  <c:v>0.6136363636363636</c:v>
                </c:pt>
                <c:pt idx="49">
                  <c:v>0.1318181818181818</c:v>
                </c:pt>
                <c:pt idx="50">
                  <c:v>9.088636363636365</c:v>
                </c:pt>
                <c:pt idx="51">
                  <c:v>8.474545454545456</c:v>
                </c:pt>
                <c:pt idx="52">
                  <c:v>1.0818181818181818</c:v>
                </c:pt>
                <c:pt idx="53">
                  <c:v>7.8177272727272715</c:v>
                </c:pt>
                <c:pt idx="54">
                  <c:v>6.954545454545454</c:v>
                </c:pt>
                <c:pt idx="55">
                  <c:v>1.0354545454545456</c:v>
                </c:pt>
                <c:pt idx="56">
                  <c:v>9.39272727272727</c:v>
                </c:pt>
                <c:pt idx="57">
                  <c:v>1.3236363636363633</c:v>
                </c:pt>
                <c:pt idx="58">
                  <c:v>0.4945454545454545</c:v>
                </c:pt>
                <c:pt idx="59">
                  <c:v>10.740909090909092</c:v>
                </c:pt>
                <c:pt idx="60">
                  <c:v>0.5805681818181818</c:v>
                </c:pt>
                <c:pt idx="61">
                  <c:v>0.4923650568181818</c:v>
                </c:pt>
              </c:numCache>
            </c:numRef>
          </c:xVal>
          <c:yVal>
            <c:numRef>
              <c:f>tarkistusdata!$AF$3:$AF$64</c:f>
              <c:numCache>
                <c:ptCount val="62"/>
                <c:pt idx="0">
                  <c:v>0.002408</c:v>
                </c:pt>
                <c:pt idx="1">
                  <c:v>0.004766354</c:v>
                </c:pt>
                <c:pt idx="2">
                  <c:v>0.004816089599999998</c:v>
                </c:pt>
                <c:pt idx="3">
                  <c:v>0.0043115520000000015</c:v>
                </c:pt>
                <c:pt idx="4">
                  <c:v>0.0028839983999999997</c:v>
                </c:pt>
                <c:pt idx="5">
                  <c:v>0.00248692</c:v>
                </c:pt>
                <c:pt idx="6">
                  <c:v>0.0032566920000000007</c:v>
                </c:pt>
                <c:pt idx="7">
                  <c:v>0.008514240000000001</c:v>
                </c:pt>
                <c:pt idx="8">
                  <c:v>0.0024240363999999998</c:v>
                </c:pt>
                <c:pt idx="9">
                  <c:v>0.0031562120000000007</c:v>
                </c:pt>
                <c:pt idx="10">
                  <c:v>0.0021772340000000005</c:v>
                </c:pt>
                <c:pt idx="11">
                  <c:v>0.0020513408000000003</c:v>
                </c:pt>
                <c:pt idx="12">
                  <c:v>0.0025774400000000003</c:v>
                </c:pt>
                <c:pt idx="13">
                  <c:v>0.0027868485</c:v>
                </c:pt>
                <c:pt idx="14">
                  <c:v>0.0018056424999999998</c:v>
                </c:pt>
                <c:pt idx="15">
                  <c:v>0.0017709379999999997</c:v>
                </c:pt>
                <c:pt idx="16">
                  <c:v>0.0017051190000000002</c:v>
                </c:pt>
                <c:pt idx="17">
                  <c:v>0.0027353599999999996</c:v>
                </c:pt>
                <c:pt idx="18">
                  <c:v>0.0027354400000000004</c:v>
                </c:pt>
                <c:pt idx="19">
                  <c:v>0.0020430400000000003</c:v>
                </c:pt>
                <c:pt idx="20">
                  <c:v>0.0015747999999999992</c:v>
                </c:pt>
                <c:pt idx="21">
                  <c:v>0.00376536</c:v>
                </c:pt>
                <c:pt idx="22">
                  <c:v>0.003940524</c:v>
                </c:pt>
                <c:pt idx="23">
                  <c:v>0.003337983999999998</c:v>
                </c:pt>
                <c:pt idx="24">
                  <c:v>0.002673072000000001</c:v>
                </c:pt>
                <c:pt idx="25">
                  <c:v>0.003393954000000001</c:v>
                </c:pt>
                <c:pt idx="26">
                  <c:v>0.005333375999999997</c:v>
                </c:pt>
                <c:pt idx="27">
                  <c:v>0.005293951999999999</c:v>
                </c:pt>
                <c:pt idx="28">
                  <c:v>0.0016805000000000006</c:v>
                </c:pt>
                <c:pt idx="29">
                  <c:v>0.002708099999999999</c:v>
                </c:pt>
                <c:pt idx="30">
                  <c:v>0.009473999999999998</c:v>
                </c:pt>
                <c:pt idx="31">
                  <c:v>0.0035377500000000005</c:v>
                </c:pt>
                <c:pt idx="32">
                  <c:v>0.00190795</c:v>
                </c:pt>
                <c:pt idx="33">
                  <c:v>0.00304127999999999</c:v>
                </c:pt>
                <c:pt idx="34">
                  <c:v>0.030727900000000016</c:v>
                </c:pt>
                <c:pt idx="35">
                  <c:v>0.011175960000000013</c:v>
                </c:pt>
                <c:pt idx="36">
                  <c:v>0.01298967999999999</c:v>
                </c:pt>
                <c:pt idx="37">
                  <c:v>0.012339200000000002</c:v>
                </c:pt>
                <c:pt idx="38">
                  <c:v>0.0012467</c:v>
                </c:pt>
                <c:pt idx="39">
                  <c:v>0.006718059999999998</c:v>
                </c:pt>
                <c:pt idx="40">
                  <c:v>0.00028362199999999987</c:v>
                </c:pt>
                <c:pt idx="41">
                  <c:v>0.0005951999999999999</c:v>
                </c:pt>
                <c:pt idx="42">
                  <c:v>0.00012992000000000017</c:v>
                </c:pt>
                <c:pt idx="43">
                  <c:v>0.004212600000000004</c:v>
                </c:pt>
                <c:pt idx="44">
                  <c:v>0.04558819999999997</c:v>
                </c:pt>
                <c:pt idx="45">
                  <c:v>0.00044127999999999984</c:v>
                </c:pt>
                <c:pt idx="46">
                  <c:v>0.02750754000000004</c:v>
                </c:pt>
                <c:pt idx="47">
                  <c:v>0.03263963999999997</c:v>
                </c:pt>
                <c:pt idx="48">
                  <c:v>0.0019712999999999996</c:v>
                </c:pt>
                <c:pt idx="49">
                  <c:v>0.00022751999999999983</c:v>
                </c:pt>
                <c:pt idx="50">
                  <c:v>0.03196999999999997</c:v>
                </c:pt>
                <c:pt idx="51">
                  <c:v>0.05054288000000001</c:v>
                </c:pt>
                <c:pt idx="52">
                  <c:v>0.0022306000000000027</c:v>
                </c:pt>
                <c:pt idx="53">
                  <c:v>0.020089999999999997</c:v>
                </c:pt>
                <c:pt idx="54">
                  <c:v>0.04028000000000001</c:v>
                </c:pt>
                <c:pt idx="55">
                  <c:v>0.0028049200000000024</c:v>
                </c:pt>
                <c:pt idx="56">
                  <c:v>-0.004419300000000015</c:v>
                </c:pt>
                <c:pt idx="57">
                  <c:v>0.0042152000000000005</c:v>
                </c:pt>
                <c:pt idx="58">
                  <c:v>0.0016798599999999998</c:v>
                </c:pt>
                <c:pt idx="59">
                  <c:v>0.05608999999999992</c:v>
                </c:pt>
                <c:pt idx="60">
                  <c:v>0.002993759999999999</c:v>
                </c:pt>
                <c:pt idx="61">
                  <c:v>0.0014527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tarkistusdata!$AX$3:$AX$55</c:f>
              <c:numCache>
                <c:ptCount val="53"/>
                <c:pt idx="0">
                  <c:v>1.52</c:v>
                </c:pt>
                <c:pt idx="1">
                  <c:v>1.192727272727273</c:v>
                </c:pt>
                <c:pt idx="2">
                  <c:v>1.2509090909090912</c:v>
                </c:pt>
                <c:pt idx="3">
                  <c:v>1.035</c:v>
                </c:pt>
                <c:pt idx="4">
                  <c:v>0.989090909090909</c:v>
                </c:pt>
                <c:pt idx="5">
                  <c:v>4.875</c:v>
                </c:pt>
                <c:pt idx="6">
                  <c:v>0.5181818181818182</c:v>
                </c:pt>
                <c:pt idx="7">
                  <c:v>1.4931818181818182</c:v>
                </c:pt>
                <c:pt idx="8">
                  <c:v>0.8</c:v>
                </c:pt>
                <c:pt idx="9">
                  <c:v>1.4727272727272727</c:v>
                </c:pt>
                <c:pt idx="10">
                  <c:v>1.9936363636363632</c:v>
                </c:pt>
                <c:pt idx="11">
                  <c:v>1.7981818181818179</c:v>
                </c:pt>
                <c:pt idx="12">
                  <c:v>0.7</c:v>
                </c:pt>
                <c:pt idx="13">
                  <c:v>0.8</c:v>
                </c:pt>
                <c:pt idx="14">
                  <c:v>0.8963636363636364</c:v>
                </c:pt>
                <c:pt idx="15">
                  <c:v>4.931818181818182</c:v>
                </c:pt>
                <c:pt idx="16">
                  <c:v>1.0181818181818185</c:v>
                </c:pt>
                <c:pt idx="17">
                  <c:v>1.17</c:v>
                </c:pt>
                <c:pt idx="18">
                  <c:v>1.9240909090909093</c:v>
                </c:pt>
                <c:pt idx="19">
                  <c:v>1.0990909090909093</c:v>
                </c:pt>
                <c:pt idx="20">
                  <c:v>1.221818181818182</c:v>
                </c:pt>
                <c:pt idx="21">
                  <c:v>1.26</c:v>
                </c:pt>
                <c:pt idx="22">
                  <c:v>0.9427272727272725</c:v>
                </c:pt>
                <c:pt idx="23">
                  <c:v>1.3095454545454548</c:v>
                </c:pt>
                <c:pt idx="24">
                  <c:v>1.174090909090909</c:v>
                </c:pt>
                <c:pt idx="25">
                  <c:v>0.725</c:v>
                </c:pt>
                <c:pt idx="26">
                  <c:v>1.0181818181818179</c:v>
                </c:pt>
                <c:pt idx="27">
                  <c:v>0.8383522727272726</c:v>
                </c:pt>
                <c:pt idx="28">
                  <c:v>1.3136363636363635</c:v>
                </c:pt>
                <c:pt idx="29">
                  <c:v>1.4113636363636364</c:v>
                </c:pt>
                <c:pt idx="30">
                  <c:v>1.015</c:v>
                </c:pt>
                <c:pt idx="31">
                  <c:v>2.3331818181818176</c:v>
                </c:pt>
                <c:pt idx="32">
                  <c:v>9.090909090909092</c:v>
                </c:pt>
                <c:pt idx="33">
                  <c:v>2.2163636363636354</c:v>
                </c:pt>
                <c:pt idx="34">
                  <c:v>3.4767045454545458</c:v>
                </c:pt>
                <c:pt idx="35">
                  <c:v>1.678181818181818</c:v>
                </c:pt>
                <c:pt idx="36">
                  <c:v>1.2859090909090911</c:v>
                </c:pt>
                <c:pt idx="37">
                  <c:v>1.2231818181818184</c:v>
                </c:pt>
                <c:pt idx="38">
                  <c:v>1.96</c:v>
                </c:pt>
                <c:pt idx="39">
                  <c:v>1.116818181818182</c:v>
                </c:pt>
                <c:pt idx="40">
                  <c:v>1.775</c:v>
                </c:pt>
                <c:pt idx="41">
                  <c:v>1.6590909090909092</c:v>
                </c:pt>
                <c:pt idx="42">
                  <c:v>0.4727272727272727</c:v>
                </c:pt>
                <c:pt idx="43">
                  <c:v>0.8226988636363636</c:v>
                </c:pt>
                <c:pt idx="44">
                  <c:v>3.905113636363638</c:v>
                </c:pt>
                <c:pt idx="45">
                  <c:v>1.425</c:v>
                </c:pt>
                <c:pt idx="46">
                  <c:v>5.584090909090911</c:v>
                </c:pt>
                <c:pt idx="47">
                  <c:v>1.3909090909090904</c:v>
                </c:pt>
                <c:pt idx="48">
                  <c:v>4.632045454545456</c:v>
                </c:pt>
                <c:pt idx="49">
                  <c:v>0.8031818181818182</c:v>
                </c:pt>
                <c:pt idx="50">
                  <c:v>1.3909090909090909</c:v>
                </c:pt>
                <c:pt idx="51">
                  <c:v>0.47045454545454546</c:v>
                </c:pt>
                <c:pt idx="52">
                  <c:v>4.165454545454545</c:v>
                </c:pt>
              </c:numCache>
            </c:numRef>
          </c:xVal>
          <c:yVal>
            <c:numRef>
              <c:f>tarkistusdata!$AW$3:$AW$55</c:f>
              <c:numCache>
                <c:ptCount val="53"/>
                <c:pt idx="0">
                  <c:v>0.0021792</c:v>
                </c:pt>
                <c:pt idx="1">
                  <c:v>0.00254176</c:v>
                </c:pt>
                <c:pt idx="2">
                  <c:v>0.00373304</c:v>
                </c:pt>
                <c:pt idx="3">
                  <c:v>0.0018521599999999998</c:v>
                </c:pt>
                <c:pt idx="4">
                  <c:v>0.0023195200000000003</c:v>
                </c:pt>
                <c:pt idx="5">
                  <c:v>0.015730520000000005</c:v>
                </c:pt>
                <c:pt idx="6">
                  <c:v>0.0015340799999999997</c:v>
                </c:pt>
                <c:pt idx="7">
                  <c:v>0.00283852</c:v>
                </c:pt>
                <c:pt idx="8">
                  <c:v>0.0025077999999999997</c:v>
                </c:pt>
                <c:pt idx="9">
                  <c:v>0.00229316</c:v>
                </c:pt>
                <c:pt idx="10">
                  <c:v>0.0048217600000000005</c:v>
                </c:pt>
                <c:pt idx="11">
                  <c:v>0.0031203199999999993</c:v>
                </c:pt>
                <c:pt idx="12">
                  <c:v>0.0015597999999999996</c:v>
                </c:pt>
                <c:pt idx="13">
                  <c:v>0.0005280000000000003</c:v>
                </c:pt>
                <c:pt idx="14">
                  <c:v>0.0016027199999999995</c:v>
                </c:pt>
                <c:pt idx="15">
                  <c:v>0.03269170000000002</c:v>
                </c:pt>
                <c:pt idx="16">
                  <c:v>0.0015758400000000002</c:v>
                </c:pt>
                <c:pt idx="17">
                  <c:v>0.002318039999999999</c:v>
                </c:pt>
                <c:pt idx="18">
                  <c:v>0.003982519999999998</c:v>
                </c:pt>
                <c:pt idx="19">
                  <c:v>0.0021385600000000007</c:v>
                </c:pt>
                <c:pt idx="20">
                  <c:v>0.0019954399999999994</c:v>
                </c:pt>
                <c:pt idx="21">
                  <c:v>0.006866639999999999</c:v>
                </c:pt>
                <c:pt idx="22">
                  <c:v>0.00182124</c:v>
                </c:pt>
                <c:pt idx="23">
                  <c:v>0.005076879999999999</c:v>
                </c:pt>
                <c:pt idx="24">
                  <c:v>0.002091199999999999</c:v>
                </c:pt>
                <c:pt idx="25">
                  <c:v>0.0017471000000000008</c:v>
                </c:pt>
                <c:pt idx="26">
                  <c:v>0.0010998400000000001</c:v>
                </c:pt>
                <c:pt idx="27">
                  <c:v>0.0019500000000000006</c:v>
                </c:pt>
                <c:pt idx="28">
                  <c:v>0.002567999999999999</c:v>
                </c:pt>
                <c:pt idx="29">
                  <c:v>0.0038882000000000005</c:v>
                </c:pt>
                <c:pt idx="30">
                  <c:v>0.0023861200000000007</c:v>
                </c:pt>
                <c:pt idx="31">
                  <c:v>0.003393359999999998</c:v>
                </c:pt>
                <c:pt idx="32">
                  <c:v>0.052273000000000014</c:v>
                </c:pt>
                <c:pt idx="33">
                  <c:v>0.002480879999999996</c:v>
                </c:pt>
                <c:pt idx="34">
                  <c:v>0.01429768</c:v>
                </c:pt>
                <c:pt idx="35">
                  <c:v>0.002934039999999998</c:v>
                </c:pt>
                <c:pt idx="36">
                  <c:v>0.0025258599999999996</c:v>
                </c:pt>
                <c:pt idx="37">
                  <c:v>0.0024129199999999994</c:v>
                </c:pt>
                <c:pt idx="38">
                  <c:v>0.004190820000000001</c:v>
                </c:pt>
                <c:pt idx="39">
                  <c:v>0.0012243199999999992</c:v>
                </c:pt>
                <c:pt idx="40">
                  <c:v>0.003207799999999999</c:v>
                </c:pt>
                <c:pt idx="41">
                  <c:v>0.0040709200000000004</c:v>
                </c:pt>
                <c:pt idx="42">
                  <c:v>0.00104832</c:v>
                </c:pt>
                <c:pt idx="43">
                  <c:v>0.0017440899999999994</c:v>
                </c:pt>
                <c:pt idx="44">
                  <c:v>0.01703562</c:v>
                </c:pt>
                <c:pt idx="45">
                  <c:v>0.0012737999999999998</c:v>
                </c:pt>
                <c:pt idx="46">
                  <c:v>0.016944760000000017</c:v>
                </c:pt>
                <c:pt idx="47">
                  <c:v>0.0023479999999999994</c:v>
                </c:pt>
                <c:pt idx="48">
                  <c:v>0.018679140000000004</c:v>
                </c:pt>
                <c:pt idx="49">
                  <c:v>0.0009666</c:v>
                </c:pt>
                <c:pt idx="50">
                  <c:v>0.0039538</c:v>
                </c:pt>
                <c:pt idx="51">
                  <c:v>0.0004514800000000004</c:v>
                </c:pt>
                <c:pt idx="52">
                  <c:v>0.009635840000000003</c:v>
                </c:pt>
              </c:numCache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tarkistusdata!$BO$3:$BO$12</c:f>
              <c:numCache>
                <c:ptCount val="10"/>
                <c:pt idx="0">
                  <c:v>1.9009090909090907</c:v>
                </c:pt>
                <c:pt idx="1">
                  <c:v>2.150454545454546</c:v>
                </c:pt>
                <c:pt idx="2">
                  <c:v>0.8654545454545453</c:v>
                </c:pt>
                <c:pt idx="3">
                  <c:v>0.5472727272727272</c:v>
                </c:pt>
                <c:pt idx="4">
                  <c:v>2.0209090909090905</c:v>
                </c:pt>
                <c:pt idx="5">
                  <c:v>0.9</c:v>
                </c:pt>
                <c:pt idx="6">
                  <c:v>3.299545454545455</c:v>
                </c:pt>
                <c:pt idx="7">
                  <c:v>0.45</c:v>
                </c:pt>
                <c:pt idx="8">
                  <c:v>1.5054545454545454</c:v>
                </c:pt>
                <c:pt idx="9">
                  <c:v>0.9754545454545454</c:v>
                </c:pt>
              </c:numCache>
            </c:numRef>
          </c:xVal>
          <c:yVal>
            <c:numRef>
              <c:f>tarkistusdata!$BN$3:$BN$12</c:f>
              <c:numCache>
                <c:ptCount val="10"/>
                <c:pt idx="0">
                  <c:v>0.004734400000000001</c:v>
                </c:pt>
                <c:pt idx="1">
                  <c:v>0.0047313200000000015</c:v>
                </c:pt>
                <c:pt idx="2">
                  <c:v>0.00189504</c:v>
                </c:pt>
                <c:pt idx="3">
                  <c:v>0.0008518799999999993</c:v>
                </c:pt>
                <c:pt idx="4">
                  <c:v>0.00440448</c:v>
                </c:pt>
                <c:pt idx="5">
                  <c:v>0.00352</c:v>
                </c:pt>
                <c:pt idx="6">
                  <c:v>0.012919320000000001</c:v>
                </c:pt>
                <c:pt idx="7">
                  <c:v>0.0008291999999999998</c:v>
                </c:pt>
                <c:pt idx="8">
                  <c:v>0.0016579800000000003</c:v>
                </c:pt>
                <c:pt idx="9">
                  <c:v>0.0006438799999999999</c:v>
                </c:pt>
              </c:numCache>
            </c:numRef>
          </c:yVal>
          <c:smooth val="0"/>
        </c:ser>
        <c:axId val="34704577"/>
        <c:axId val="43905738"/>
      </c:scatterChart>
      <c:val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738"/>
        <c:crosses val="autoZero"/>
        <c:crossBetween val="midCat"/>
        <c:dispUnits/>
      </c:valAx>
      <c:valAx>
        <c:axId val="43905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390525</xdr:colOff>
      <xdr:row>12</xdr:row>
      <xdr:rowOff>95250</xdr:rowOff>
    </xdr:from>
    <xdr:to>
      <xdr:col>50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0991850" y="2038350"/>
        <a:ext cx="74199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57150</xdr:colOff>
      <xdr:row>12</xdr:row>
      <xdr:rowOff>57150</xdr:rowOff>
    </xdr:from>
    <xdr:to>
      <xdr:col>53</xdr:col>
      <xdr:colOff>161925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1877675" y="2000250"/>
        <a:ext cx="74295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35</xdr:col>
      <xdr:colOff>133350</xdr:colOff>
      <xdr:row>12</xdr:row>
      <xdr:rowOff>76200</xdr:rowOff>
    </xdr:from>
    <xdr:to>
      <xdr:col>56</xdr:col>
      <xdr:colOff>28575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12658725" y="2019300"/>
        <a:ext cx="74295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295275</xdr:colOff>
      <xdr:row>13</xdr:row>
      <xdr:rowOff>76200</xdr:rowOff>
    </xdr:from>
    <xdr:to>
      <xdr:col>57</xdr:col>
      <xdr:colOff>247650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13173075" y="2181225"/>
        <a:ext cx="74390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95250</xdr:colOff>
      <xdr:row>11</xdr:row>
      <xdr:rowOff>76200</xdr:rowOff>
    </xdr:from>
    <xdr:to>
      <xdr:col>60</xdr:col>
      <xdr:colOff>200025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14030325" y="1857375"/>
        <a:ext cx="7448550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1">
      <pane ySplit="1" topLeftCell="BM2" activePane="bottomLeft" state="frozen"/>
      <selection pane="topLeft" activeCell="A1" sqref="A1"/>
      <selection pane="bottomLeft" activeCell="N21" sqref="N21"/>
    </sheetView>
  </sheetViews>
  <sheetFormatPr defaultColWidth="9.140625" defaultRowHeight="12.75"/>
  <cols>
    <col min="1" max="1" width="2.140625" style="11" customWidth="1"/>
    <col min="2" max="2" width="4.140625" style="20" customWidth="1"/>
    <col min="3" max="3" width="2.8515625" style="37" customWidth="1"/>
    <col min="4" max="4" width="4.7109375" style="11" customWidth="1"/>
    <col min="5" max="7" width="6.00390625" style="81" customWidth="1"/>
    <col min="8" max="8" width="7.8515625" style="78" customWidth="1"/>
    <col min="9" max="9" width="4.421875" style="11" customWidth="1"/>
    <col min="10" max="10" width="5.00390625" style="37" customWidth="1"/>
    <col min="11" max="11" width="5.8515625" style="11" customWidth="1"/>
    <col min="12" max="14" width="5.8515625" style="37" customWidth="1"/>
    <col min="15" max="15" width="8.00390625" style="11" customWidth="1"/>
    <col min="16" max="16" width="9.140625" style="11" customWidth="1"/>
    <col min="17" max="17" width="6.140625" style="11" customWidth="1"/>
    <col min="18" max="18" width="5.421875" style="11" customWidth="1"/>
    <col min="19" max="19" width="7.28125" style="11" customWidth="1"/>
    <col min="20" max="20" width="13.421875" style="11" customWidth="1"/>
    <col min="21" max="21" width="8.57421875" style="11" customWidth="1"/>
    <col min="22" max="22" width="11.8515625" style="73" customWidth="1"/>
    <col min="23" max="24" width="9.140625" style="73" customWidth="1"/>
    <col min="25" max="16384" width="9.140625" style="11" customWidth="1"/>
  </cols>
  <sheetData>
    <row r="1" spans="1:27" s="20" customFormat="1" ht="15.75" customHeight="1">
      <c r="A1" s="20" t="s">
        <v>7</v>
      </c>
      <c r="B1" s="20" t="s">
        <v>8</v>
      </c>
      <c r="C1" s="20" t="s">
        <v>9</v>
      </c>
      <c r="D1" s="20" t="s">
        <v>100</v>
      </c>
      <c r="E1" s="20" t="s">
        <v>2</v>
      </c>
      <c r="F1" s="20" t="s">
        <v>3</v>
      </c>
      <c r="G1" s="20" t="s">
        <v>4</v>
      </c>
      <c r="H1" s="77" t="s">
        <v>0</v>
      </c>
      <c r="I1" s="20" t="s">
        <v>1</v>
      </c>
      <c r="J1" s="20" t="s">
        <v>11</v>
      </c>
      <c r="K1" s="20" t="s">
        <v>0</v>
      </c>
      <c r="L1" s="20" t="s">
        <v>12</v>
      </c>
      <c r="M1" s="20" t="s">
        <v>13</v>
      </c>
      <c r="N1" s="20" t="s">
        <v>97</v>
      </c>
      <c r="O1" s="20" t="s">
        <v>17</v>
      </c>
      <c r="P1" s="20" t="s">
        <v>38</v>
      </c>
      <c r="Q1" s="20" t="s">
        <v>14</v>
      </c>
      <c r="R1" s="20" t="s">
        <v>16</v>
      </c>
      <c r="S1" s="20" t="s">
        <v>10</v>
      </c>
      <c r="T1" s="20" t="s">
        <v>15</v>
      </c>
      <c r="U1" s="20" t="s">
        <v>44</v>
      </c>
      <c r="V1" s="76" t="s">
        <v>71</v>
      </c>
      <c r="W1" s="76" t="s">
        <v>98</v>
      </c>
      <c r="X1" s="76" t="s">
        <v>99</v>
      </c>
      <c r="Z1" s="39"/>
      <c r="AA1" s="39"/>
    </row>
    <row r="2" spans="1:27" ht="15.75" customHeight="1">
      <c r="A2" s="11">
        <v>2</v>
      </c>
      <c r="B2" s="60">
        <v>130</v>
      </c>
      <c r="C2" s="61">
        <v>1</v>
      </c>
      <c r="D2" s="62" t="s">
        <v>5</v>
      </c>
      <c r="E2" s="80">
        <v>11.444994541110855</v>
      </c>
      <c r="F2" s="80">
        <v>0.13645861622752337</v>
      </c>
      <c r="G2" s="80">
        <v>1.068</v>
      </c>
      <c r="H2" s="78">
        <v>165</v>
      </c>
      <c r="J2" s="61">
        <v>14.5</v>
      </c>
      <c r="K2" s="11">
        <v>191</v>
      </c>
      <c r="L2" s="37">
        <v>15</v>
      </c>
      <c r="M2" s="37" t="s">
        <v>19</v>
      </c>
      <c r="N2" s="37" t="str">
        <f>IF(M2="V","V","H")</f>
        <v>V</v>
      </c>
      <c r="O2" s="11">
        <v>16.7</v>
      </c>
      <c r="P2" s="11">
        <v>7.9</v>
      </c>
      <c r="S2" s="11">
        <v>11</v>
      </c>
      <c r="U2" s="73">
        <f>O2-Q2+R2</f>
        <v>16.7</v>
      </c>
      <c r="V2" s="73">
        <f>P2-Q2+R2</f>
        <v>7.9</v>
      </c>
      <c r="W2" s="73">
        <v>3.925</v>
      </c>
      <c r="X2" s="73">
        <v>3.145</v>
      </c>
      <c r="Y2" s="60"/>
      <c r="Z2" s="73"/>
      <c r="AA2" s="73"/>
    </row>
    <row r="3" spans="1:27" ht="15.75" customHeight="1">
      <c r="A3" s="11">
        <v>2</v>
      </c>
      <c r="B3" s="60">
        <v>400</v>
      </c>
      <c r="C3" s="61">
        <v>1</v>
      </c>
      <c r="D3" s="62" t="s">
        <v>5</v>
      </c>
      <c r="E3" s="80">
        <v>15.701985281216576</v>
      </c>
      <c r="F3" s="80">
        <v>0.36762919968080393</v>
      </c>
      <c r="G3" s="80">
        <v>0.497</v>
      </c>
      <c r="H3" s="78">
        <v>158</v>
      </c>
      <c r="J3" s="61">
        <v>14.5</v>
      </c>
      <c r="K3" s="11">
        <v>173</v>
      </c>
      <c r="L3" s="37">
        <v>17.1</v>
      </c>
      <c r="M3" s="37" t="s">
        <v>19</v>
      </c>
      <c r="N3" s="37" t="str">
        <f aca="true" t="shared" si="0" ref="N3:N130">IF(M3="V","V","H")</f>
        <v>V</v>
      </c>
      <c r="O3" s="11">
        <v>16.7</v>
      </c>
      <c r="P3" s="11">
        <v>9.2</v>
      </c>
      <c r="S3" s="11">
        <v>11</v>
      </c>
      <c r="U3" s="73">
        <f>O3-Q3+R3</f>
        <v>16.7</v>
      </c>
      <c r="V3" s="73">
        <f>P3-Q3+R3</f>
        <v>9.2</v>
      </c>
      <c r="X3" s="73">
        <v>-99</v>
      </c>
      <c r="Y3" s="60"/>
      <c r="Z3" s="73"/>
      <c r="AA3" s="73"/>
    </row>
    <row r="4" spans="1:27" ht="15.75" customHeight="1">
      <c r="A4" s="11">
        <v>1</v>
      </c>
      <c r="B4" s="60">
        <v>127</v>
      </c>
      <c r="C4" s="61">
        <v>1</v>
      </c>
      <c r="D4" s="62" t="s">
        <v>5</v>
      </c>
      <c r="E4" s="80">
        <v>5.825981121727579</v>
      </c>
      <c r="F4" s="80">
        <v>0.47123345517254805</v>
      </c>
      <c r="G4" s="80">
        <v>0.695</v>
      </c>
      <c r="H4" s="78">
        <v>216</v>
      </c>
      <c r="J4" s="61">
        <v>13.5</v>
      </c>
      <c r="K4" s="11">
        <v>230</v>
      </c>
      <c r="L4" s="37">
        <v>13.1</v>
      </c>
      <c r="M4" s="37" t="s">
        <v>19</v>
      </c>
      <c r="N4" s="37" t="str">
        <f t="shared" si="0"/>
        <v>V</v>
      </c>
      <c r="O4" s="11">
        <v>19.8</v>
      </c>
      <c r="P4" s="11">
        <v>12</v>
      </c>
      <c r="S4" s="11">
        <v>11</v>
      </c>
      <c r="U4" s="73">
        <f>O4-Q4+R4</f>
        <v>19.8</v>
      </c>
      <c r="V4" s="73">
        <f>P4-Q4+R4</f>
        <v>12</v>
      </c>
      <c r="X4" s="73">
        <v>-99</v>
      </c>
      <c r="Y4" s="60"/>
      <c r="Z4" s="73"/>
      <c r="AA4" s="73"/>
    </row>
    <row r="5" spans="1:27" ht="15.75" customHeight="1">
      <c r="A5" s="11">
        <v>5</v>
      </c>
      <c r="B5" s="60">
        <v>352</v>
      </c>
      <c r="C5" s="61">
        <v>1</v>
      </c>
      <c r="D5" s="62" t="s">
        <v>5</v>
      </c>
      <c r="E5" s="80">
        <v>44.365977684722736</v>
      </c>
      <c r="F5" s="80">
        <v>0.5577778040441805</v>
      </c>
      <c r="G5" s="80">
        <v>-3.1524</v>
      </c>
      <c r="H5" s="78">
        <v>190</v>
      </c>
      <c r="J5" s="61">
        <v>17.3</v>
      </c>
      <c r="K5" s="11">
        <v>200</v>
      </c>
      <c r="L5" s="37">
        <v>17.3</v>
      </c>
      <c r="M5" s="37" t="s">
        <v>19</v>
      </c>
      <c r="N5" s="37" t="str">
        <f>IF(M5="V","V","H")</f>
        <v>V</v>
      </c>
      <c r="O5" s="11">
        <v>19.2</v>
      </c>
      <c r="P5" s="11">
        <v>12.1</v>
      </c>
      <c r="S5" s="11">
        <v>11</v>
      </c>
      <c r="T5" s="11" t="s">
        <v>18</v>
      </c>
      <c r="U5" s="73">
        <f>O5-Q5+R5</f>
        <v>19.2</v>
      </c>
      <c r="V5" s="73">
        <f>P5-Q5+R5</f>
        <v>12.1</v>
      </c>
      <c r="X5" s="73">
        <v>-99</v>
      </c>
      <c r="Y5" s="60"/>
      <c r="Z5" s="73"/>
      <c r="AA5" s="73"/>
    </row>
    <row r="6" spans="1:27" ht="15.75" customHeight="1">
      <c r="A6" s="11">
        <v>4</v>
      </c>
      <c r="B6" s="60">
        <v>353</v>
      </c>
      <c r="C6" s="61">
        <v>1</v>
      </c>
      <c r="D6" s="62" t="s">
        <v>5</v>
      </c>
      <c r="E6" s="80">
        <v>39.38396779110481</v>
      </c>
      <c r="F6" s="80">
        <v>0.8045781684951109</v>
      </c>
      <c r="G6" s="80">
        <v>-1.4884</v>
      </c>
      <c r="H6" s="78">
        <v>194</v>
      </c>
      <c r="J6" s="61">
        <v>14.4</v>
      </c>
      <c r="K6" s="11">
        <v>213</v>
      </c>
      <c r="L6" s="37">
        <v>13.3</v>
      </c>
      <c r="M6" s="37" t="s">
        <v>19</v>
      </c>
      <c r="N6" s="37" t="str">
        <f>IF(M6="V","V","H")</f>
        <v>V</v>
      </c>
      <c r="O6" s="11">
        <v>17.4</v>
      </c>
      <c r="P6" s="11">
        <v>7.4</v>
      </c>
      <c r="S6" s="11">
        <v>11</v>
      </c>
      <c r="T6" s="11" t="s">
        <v>18</v>
      </c>
      <c r="U6" s="73">
        <f>O6-Q6+R6</f>
        <v>17.4</v>
      </c>
      <c r="V6" s="73">
        <f>P6-Q6+R6</f>
        <v>7.4</v>
      </c>
      <c r="X6" s="73">
        <v>-99</v>
      </c>
      <c r="Y6" s="60"/>
      <c r="Z6" s="73"/>
      <c r="AA6" s="73"/>
    </row>
    <row r="7" spans="1:27" ht="15.75" customHeight="1">
      <c r="A7" s="11">
        <v>3</v>
      </c>
      <c r="B7" s="60">
        <v>378</v>
      </c>
      <c r="C7" s="61">
        <v>1</v>
      </c>
      <c r="D7" s="62" t="s">
        <v>5</v>
      </c>
      <c r="E7" s="80">
        <v>29.10796615643055</v>
      </c>
      <c r="F7" s="80">
        <v>0.8451663955066628</v>
      </c>
      <c r="G7" s="80">
        <v>-0.4194</v>
      </c>
      <c r="H7" s="78">
        <v>137</v>
      </c>
      <c r="J7" s="61">
        <v>15.5</v>
      </c>
      <c r="K7" s="11">
        <v>153</v>
      </c>
      <c r="L7" s="37">
        <v>10.5</v>
      </c>
      <c r="M7" s="37" t="s">
        <v>19</v>
      </c>
      <c r="N7" s="37" t="str">
        <f>IF(M7="V","V","H")</f>
        <v>V</v>
      </c>
      <c r="O7" s="11">
        <v>17.6</v>
      </c>
      <c r="P7" s="11">
        <v>8.6</v>
      </c>
      <c r="S7" s="11">
        <v>11</v>
      </c>
      <c r="U7" s="73">
        <f>O7-Q7+R7</f>
        <v>17.6</v>
      </c>
      <c r="V7" s="73">
        <f>P7-Q7+R7</f>
        <v>8.6</v>
      </c>
      <c r="X7" s="73">
        <v>-99</v>
      </c>
      <c r="Y7" s="60"/>
      <c r="Z7" s="73"/>
      <c r="AA7" s="73"/>
    </row>
    <row r="8" spans="1:27" ht="15.75" customHeight="1">
      <c r="A8" s="11">
        <v>4</v>
      </c>
      <c r="B8" s="60">
        <v>362</v>
      </c>
      <c r="C8" s="61">
        <v>1</v>
      </c>
      <c r="D8" s="62" t="s">
        <v>5</v>
      </c>
      <c r="E8" s="80">
        <v>34.4809643489071</v>
      </c>
      <c r="F8" s="80">
        <v>0.8903816987101283</v>
      </c>
      <c r="G8" s="80">
        <v>-0.8454</v>
      </c>
      <c r="H8" s="78">
        <v>139</v>
      </c>
      <c r="J8" s="61">
        <v>14.25</v>
      </c>
      <c r="K8" s="11">
        <v>146</v>
      </c>
      <c r="L8" s="37">
        <v>11.8</v>
      </c>
      <c r="M8" s="37" t="s">
        <v>19</v>
      </c>
      <c r="N8" s="37" t="str">
        <f>IF(M8="V","V","H")</f>
        <v>V</v>
      </c>
      <c r="O8" s="11">
        <v>15.7</v>
      </c>
      <c r="P8" s="11">
        <v>10.2</v>
      </c>
      <c r="S8" s="11">
        <v>11</v>
      </c>
      <c r="T8" s="11" t="s">
        <v>18</v>
      </c>
      <c r="U8" s="73">
        <f>O8-Q8+R8</f>
        <v>15.7</v>
      </c>
      <c r="V8" s="73">
        <f>P8-Q8+R8</f>
        <v>10.2</v>
      </c>
      <c r="X8" s="73">
        <v>-99</v>
      </c>
      <c r="Y8" s="60"/>
      <c r="Z8" s="73"/>
      <c r="AA8" s="73"/>
    </row>
    <row r="9" spans="1:27" ht="15.75" customHeight="1">
      <c r="A9" s="11">
        <v>5</v>
      </c>
      <c r="B9" s="60">
        <v>350</v>
      </c>
      <c r="C9" s="61">
        <v>2</v>
      </c>
      <c r="D9" s="62" t="s">
        <v>5</v>
      </c>
      <c r="E9" s="80">
        <v>49.59296389598975</v>
      </c>
      <c r="F9" s="80">
        <v>0.9019872565938603</v>
      </c>
      <c r="G9" s="80">
        <v>-3.4284</v>
      </c>
      <c r="H9" s="78">
        <v>84</v>
      </c>
      <c r="J9" s="61">
        <v>8.8</v>
      </c>
      <c r="K9" s="11">
        <v>88</v>
      </c>
      <c r="L9" s="37">
        <v>11.4</v>
      </c>
      <c r="M9" s="37" t="s">
        <v>19</v>
      </c>
      <c r="N9" s="37" t="str">
        <f>IF(M9="V","V","H")</f>
        <v>V</v>
      </c>
      <c r="O9" s="11">
        <v>9</v>
      </c>
      <c r="P9" s="11">
        <v>5.2</v>
      </c>
      <c r="S9" s="11">
        <v>11</v>
      </c>
      <c r="U9" s="73">
        <f>O9-Q9+R9</f>
        <v>9</v>
      </c>
      <c r="V9" s="73">
        <f>P9-Q9+R9</f>
        <v>5.2</v>
      </c>
      <c r="X9" s="73">
        <v>-99</v>
      </c>
      <c r="Y9" s="60"/>
      <c r="Z9" s="73"/>
      <c r="AA9" s="73"/>
    </row>
    <row r="10" spans="1:27" ht="15.75" customHeight="1">
      <c r="A10" s="11">
        <v>2</v>
      </c>
      <c r="B10" s="60">
        <v>399</v>
      </c>
      <c r="C10" s="61">
        <v>1</v>
      </c>
      <c r="D10" s="62" t="s">
        <v>5</v>
      </c>
      <c r="E10" s="80">
        <v>18.216960755545312</v>
      </c>
      <c r="F10" s="80">
        <v>0.9797299785766848</v>
      </c>
      <c r="G10" s="80">
        <v>0.624</v>
      </c>
      <c r="H10" s="78">
        <v>158</v>
      </c>
      <c r="J10" s="61">
        <v>14.1</v>
      </c>
      <c r="K10" s="11">
        <v>177</v>
      </c>
      <c r="L10" s="37">
        <v>19</v>
      </c>
      <c r="M10" s="37" t="s">
        <v>19</v>
      </c>
      <c r="N10" s="37" t="str">
        <f>IF(M10="V","V","H")</f>
        <v>V</v>
      </c>
      <c r="O10" s="11">
        <v>16.3</v>
      </c>
      <c r="P10" s="11">
        <v>8.3</v>
      </c>
      <c r="S10" s="11">
        <v>11</v>
      </c>
      <c r="U10" s="73">
        <f>O10-Q10+R10</f>
        <v>16.3</v>
      </c>
      <c r="V10" s="73">
        <f>P10-Q10+R10</f>
        <v>8.3</v>
      </c>
      <c r="X10" s="73">
        <v>-99</v>
      </c>
      <c r="Y10" s="60"/>
      <c r="Z10" s="73"/>
      <c r="AA10" s="73"/>
    </row>
    <row r="11" spans="1:27" ht="15.75" customHeight="1">
      <c r="A11" s="11">
        <v>5</v>
      </c>
      <c r="B11" s="60">
        <v>351</v>
      </c>
      <c r="C11" s="61">
        <v>2</v>
      </c>
      <c r="D11" s="62" t="s">
        <v>5</v>
      </c>
      <c r="E11" s="80">
        <v>47.76194887071217</v>
      </c>
      <c r="F11" s="80">
        <v>1.2769138856931808</v>
      </c>
      <c r="G11" s="80">
        <v>-3.4064</v>
      </c>
      <c r="H11" s="78">
        <v>127</v>
      </c>
      <c r="J11" s="61">
        <v>12.25</v>
      </c>
      <c r="K11" s="11">
        <v>140</v>
      </c>
      <c r="L11" s="37">
        <v>12.5</v>
      </c>
      <c r="M11" s="37" t="s">
        <v>19</v>
      </c>
      <c r="N11" s="37" t="str">
        <f>IF(M11="V","V","H")</f>
        <v>V</v>
      </c>
      <c r="O11" s="11">
        <v>14</v>
      </c>
      <c r="P11" s="11">
        <v>5.9</v>
      </c>
      <c r="S11" s="11">
        <v>11</v>
      </c>
      <c r="U11" s="73">
        <f>O11-Q11+R11</f>
        <v>14</v>
      </c>
      <c r="V11" s="73">
        <f>P11-Q11+R11</f>
        <v>5.9</v>
      </c>
      <c r="X11" s="73">
        <v>-99</v>
      </c>
      <c r="Y11" s="60"/>
      <c r="Z11" s="73"/>
      <c r="AA11" s="73"/>
    </row>
    <row r="12" spans="1:27" ht="15.75" customHeight="1">
      <c r="A12" s="11">
        <v>4</v>
      </c>
      <c r="B12" s="60">
        <v>361</v>
      </c>
      <c r="C12" s="61">
        <v>1</v>
      </c>
      <c r="D12" s="62" t="s">
        <v>5</v>
      </c>
      <c r="E12" s="80">
        <v>36.41193890206417</v>
      </c>
      <c r="F12" s="80">
        <v>1.5254590759326163</v>
      </c>
      <c r="G12" s="80">
        <v>-0.7474</v>
      </c>
      <c r="H12" s="78">
        <v>163</v>
      </c>
      <c r="I12" s="11">
        <v>12</v>
      </c>
      <c r="J12" s="61">
        <v>12.4</v>
      </c>
      <c r="K12" s="11">
        <v>167</v>
      </c>
      <c r="L12" s="37">
        <v>15.4</v>
      </c>
      <c r="M12" s="37" t="s">
        <v>19</v>
      </c>
      <c r="N12" s="37" t="str">
        <f>IF(M12="V","V","H")</f>
        <v>V</v>
      </c>
      <c r="O12" s="11">
        <v>14.4</v>
      </c>
      <c r="P12" s="11">
        <v>10.6</v>
      </c>
      <c r="S12" s="11">
        <v>11</v>
      </c>
      <c r="T12" s="11" t="s">
        <v>18</v>
      </c>
      <c r="U12" s="73">
        <f>O12-Q12+R12</f>
        <v>14.4</v>
      </c>
      <c r="V12" s="73">
        <f>P12-Q12+R12</f>
        <v>10.6</v>
      </c>
      <c r="X12" s="73">
        <v>-99</v>
      </c>
      <c r="Y12" s="60"/>
      <c r="Z12" s="73"/>
      <c r="AA12" s="73"/>
    </row>
    <row r="13" spans="1:27" ht="15.75" customHeight="1">
      <c r="A13" s="11">
        <v>3</v>
      </c>
      <c r="B13" s="60">
        <v>377</v>
      </c>
      <c r="C13" s="61">
        <v>2</v>
      </c>
      <c r="D13" s="62" t="s">
        <v>5</v>
      </c>
      <c r="E13" s="80">
        <v>29.044938547336876</v>
      </c>
      <c r="F13" s="80">
        <v>1.5341638704598988</v>
      </c>
      <c r="G13" s="80">
        <v>-0.5524</v>
      </c>
      <c r="H13" s="78">
        <v>35</v>
      </c>
      <c r="J13" s="61">
        <v>2.85</v>
      </c>
      <c r="K13" s="11">
        <v>57</v>
      </c>
      <c r="L13" s="37">
        <v>7.7</v>
      </c>
      <c r="M13" s="37">
        <v>15</v>
      </c>
      <c r="N13" s="37" t="str">
        <f>IF(M13="V","V","H")</f>
        <v>H</v>
      </c>
      <c r="O13" s="11">
        <v>5.75</v>
      </c>
      <c r="P13" s="11">
        <v>-0.25</v>
      </c>
      <c r="Q13" s="11">
        <v>-2.25</v>
      </c>
      <c r="S13" s="11">
        <v>11</v>
      </c>
      <c r="U13" s="73">
        <f>L13/M13*O13-L13/M13*Q13+R13</f>
        <v>4.1066666666666665</v>
      </c>
      <c r="V13" s="73">
        <f>L13/M13*P13-L13/M13*Q13+R13</f>
        <v>1.0266666666666666</v>
      </c>
      <c r="X13" s="73">
        <v>-99</v>
      </c>
      <c r="Y13" s="60"/>
      <c r="Z13" s="73"/>
      <c r="AA13" s="73"/>
    </row>
    <row r="14" spans="1:27" ht="15.75" customHeight="1">
      <c r="A14" s="11">
        <v>2</v>
      </c>
      <c r="B14" s="60">
        <v>398</v>
      </c>
      <c r="C14" s="61">
        <v>7</v>
      </c>
      <c r="D14" s="62" t="s">
        <v>5</v>
      </c>
      <c r="E14" s="80">
        <v>17.431925212908567</v>
      </c>
      <c r="F14" s="80">
        <v>1.866698521872912</v>
      </c>
      <c r="G14" s="80">
        <v>0.422</v>
      </c>
      <c r="H14" s="78">
        <v>33</v>
      </c>
      <c r="J14" s="61">
        <v>6.25</v>
      </c>
      <c r="K14" s="11">
        <v>39</v>
      </c>
      <c r="L14" s="37">
        <v>7.1</v>
      </c>
      <c r="M14" s="37" t="s">
        <v>19</v>
      </c>
      <c r="N14" s="37" t="str">
        <f>IF(M14="V","V","H")</f>
        <v>V</v>
      </c>
      <c r="O14" s="11">
        <v>7.2</v>
      </c>
      <c r="P14" s="11">
        <v>2.6</v>
      </c>
      <c r="S14" s="11">
        <v>11</v>
      </c>
      <c r="U14" s="73">
        <f>O14-Q14+R14</f>
        <v>7.2</v>
      </c>
      <c r="V14" s="73">
        <f>P14-Q14+R14</f>
        <v>2.6</v>
      </c>
      <c r="X14" s="73">
        <v>-99</v>
      </c>
      <c r="Y14" s="60"/>
      <c r="Z14" s="73"/>
      <c r="AA14" s="73"/>
    </row>
    <row r="15" spans="1:27" ht="15.75" customHeight="1">
      <c r="A15" s="11">
        <v>3</v>
      </c>
      <c r="B15" s="60">
        <v>380</v>
      </c>
      <c r="C15" s="61">
        <v>2</v>
      </c>
      <c r="D15" s="62" t="s">
        <v>5</v>
      </c>
      <c r="E15" s="80">
        <v>23.65592424619975</v>
      </c>
      <c r="F15" s="80">
        <v>1.8909479257924544</v>
      </c>
      <c r="G15" s="80">
        <v>0.893</v>
      </c>
      <c r="H15" s="78">
        <v>52</v>
      </c>
      <c r="J15" s="61">
        <v>4.2</v>
      </c>
      <c r="K15" s="11">
        <v>64</v>
      </c>
      <c r="L15" s="37">
        <v>11.1</v>
      </c>
      <c r="M15" s="37">
        <v>15</v>
      </c>
      <c r="N15" s="37" t="str">
        <f>IF(M15="V","V","H")</f>
        <v>H</v>
      </c>
      <c r="O15" s="11">
        <v>5.25</v>
      </c>
      <c r="P15" s="11">
        <v>-0.25</v>
      </c>
      <c r="Q15" s="11">
        <v>-1.25</v>
      </c>
      <c r="S15" s="11">
        <v>11</v>
      </c>
      <c r="U15" s="73">
        <f>L15/M15*O15-L15/M15*Q15+R15</f>
        <v>4.81</v>
      </c>
      <c r="V15" s="73">
        <f>L15/M15*P15-L15/M15*Q15+R15</f>
        <v>0.74</v>
      </c>
      <c r="X15" s="73">
        <v>-99</v>
      </c>
      <c r="Y15" s="60"/>
      <c r="Z15" s="73"/>
      <c r="AA15" s="73"/>
    </row>
    <row r="16" spans="1:27" ht="15.75" customHeight="1">
      <c r="A16" s="11">
        <v>3</v>
      </c>
      <c r="B16" s="60">
        <v>382</v>
      </c>
      <c r="C16" s="61">
        <v>5</v>
      </c>
      <c r="D16" s="62" t="s">
        <v>5</v>
      </c>
      <c r="E16" s="80">
        <v>22.314907297105087</v>
      </c>
      <c r="F16" s="80">
        <v>2.3138941898034338</v>
      </c>
      <c r="G16" s="80">
        <v>0.81</v>
      </c>
      <c r="H16" s="78">
        <v>34</v>
      </c>
      <c r="J16" s="61">
        <v>3.25</v>
      </c>
      <c r="K16" s="11">
        <v>37</v>
      </c>
      <c r="L16" s="37">
        <v>5.7</v>
      </c>
      <c r="M16" s="37" t="s">
        <v>19</v>
      </c>
      <c r="N16" s="37" t="str">
        <f>IF(M16="V","V","H")</f>
        <v>V</v>
      </c>
      <c r="O16" s="11">
        <v>4.3</v>
      </c>
      <c r="P16" s="11">
        <v>1.5</v>
      </c>
      <c r="S16" s="11">
        <v>11</v>
      </c>
      <c r="U16" s="73">
        <f>O16-Q16+R16</f>
        <v>4.3</v>
      </c>
      <c r="V16" s="73">
        <f>P16-Q16+R16</f>
        <v>1.5</v>
      </c>
      <c r="X16" s="73">
        <v>-99</v>
      </c>
      <c r="Y16" s="60"/>
      <c r="Z16" s="73"/>
      <c r="AA16" s="73"/>
    </row>
    <row r="17" spans="1:27" ht="15.75" customHeight="1">
      <c r="A17" s="11">
        <v>3</v>
      </c>
      <c r="B17" s="60">
        <v>385</v>
      </c>
      <c r="C17" s="61">
        <v>5</v>
      </c>
      <c r="D17" s="62" t="s">
        <v>5</v>
      </c>
      <c r="E17" s="80">
        <v>20.434905415262087</v>
      </c>
      <c r="F17" s="80">
        <v>2.360818855671071</v>
      </c>
      <c r="G17" s="80">
        <v>0.787</v>
      </c>
      <c r="H17" s="78">
        <v>40</v>
      </c>
      <c r="J17" s="61">
        <v>6.3</v>
      </c>
      <c r="K17" s="11">
        <v>52</v>
      </c>
      <c r="L17" s="37">
        <v>7.5</v>
      </c>
      <c r="M17" s="37" t="s">
        <v>19</v>
      </c>
      <c r="N17" s="37" t="str">
        <f>IF(M17="V","V","H")</f>
        <v>V</v>
      </c>
      <c r="O17" s="11">
        <v>7.8</v>
      </c>
      <c r="P17" s="11">
        <v>2.1</v>
      </c>
      <c r="S17" s="11">
        <v>11</v>
      </c>
      <c r="U17" s="73">
        <f>O17-Q17+R17</f>
        <v>7.8</v>
      </c>
      <c r="V17" s="73">
        <f>P17-Q17+R17</f>
        <v>2.1</v>
      </c>
      <c r="X17" s="73">
        <v>-99</v>
      </c>
      <c r="Y17" s="60"/>
      <c r="Z17" s="73"/>
      <c r="AA17" s="73"/>
    </row>
    <row r="18" spans="1:27" ht="15.75" customHeight="1">
      <c r="A18" s="11">
        <v>2</v>
      </c>
      <c r="B18" s="60">
        <v>401</v>
      </c>
      <c r="C18" s="61">
        <v>1</v>
      </c>
      <c r="D18" s="62" t="s">
        <v>5</v>
      </c>
      <c r="E18" s="80">
        <v>15.100903215621543</v>
      </c>
      <c r="F18" s="80">
        <v>2.4156051151690705</v>
      </c>
      <c r="G18" s="80">
        <v>0.488</v>
      </c>
      <c r="H18" s="78">
        <v>129</v>
      </c>
      <c r="J18" s="61">
        <v>13.25</v>
      </c>
      <c r="K18" s="11">
        <v>140</v>
      </c>
      <c r="L18" s="37">
        <v>16.3</v>
      </c>
      <c r="M18" s="37" t="s">
        <v>19</v>
      </c>
      <c r="N18" s="37" t="str">
        <f>IF(M18="V","V","H")</f>
        <v>V</v>
      </c>
      <c r="O18" s="11">
        <v>15.2</v>
      </c>
      <c r="P18" s="11">
        <v>8.9</v>
      </c>
      <c r="S18" s="11">
        <v>11</v>
      </c>
      <c r="U18" s="73">
        <f>O18-Q18+R18</f>
        <v>15.2</v>
      </c>
      <c r="V18" s="73">
        <f>P18-Q18+R18</f>
        <v>8.9</v>
      </c>
      <c r="X18" s="73">
        <v>-99</v>
      </c>
      <c r="Y18" s="60"/>
      <c r="Z18" s="73"/>
      <c r="AA18" s="73"/>
    </row>
    <row r="19" spans="1:27" ht="15.75" customHeight="1">
      <c r="A19" s="11">
        <v>1</v>
      </c>
      <c r="B19" s="60">
        <v>128</v>
      </c>
      <c r="C19" s="61">
        <v>1</v>
      </c>
      <c r="D19" s="62" t="s">
        <v>5</v>
      </c>
      <c r="E19" s="80">
        <v>7.790899695213646</v>
      </c>
      <c r="F19" s="80">
        <v>2.5033121936985627</v>
      </c>
      <c r="G19" s="80">
        <v>0.892</v>
      </c>
      <c r="H19" s="78">
        <v>192</v>
      </c>
      <c r="J19" s="61">
        <v>14.75</v>
      </c>
      <c r="K19" s="11">
        <v>212</v>
      </c>
      <c r="L19" s="37">
        <v>15</v>
      </c>
      <c r="M19" s="37" t="s">
        <v>19</v>
      </c>
      <c r="N19" s="37" t="str">
        <f>IF(M19="V","V","H")</f>
        <v>V</v>
      </c>
      <c r="O19" s="11">
        <v>17.4</v>
      </c>
      <c r="P19" s="11">
        <v>9.4</v>
      </c>
      <c r="S19" s="11">
        <v>11</v>
      </c>
      <c r="U19" s="73">
        <f>O19-Q19+R19</f>
        <v>17.4</v>
      </c>
      <c r="V19" s="73">
        <f>P19-Q19+R19</f>
        <v>9.4</v>
      </c>
      <c r="X19" s="73">
        <v>-99</v>
      </c>
      <c r="Y19" s="60"/>
      <c r="Z19" s="73"/>
      <c r="AA19" s="73"/>
    </row>
    <row r="20" spans="1:27" ht="15.75" customHeight="1">
      <c r="A20" s="11">
        <v>4</v>
      </c>
      <c r="B20" s="60">
        <v>364</v>
      </c>
      <c r="C20" s="61">
        <v>4</v>
      </c>
      <c r="D20" s="62" t="s">
        <v>5</v>
      </c>
      <c r="E20" s="80">
        <v>32.84589546760876</v>
      </c>
      <c r="F20" s="80">
        <v>2.609316180710489</v>
      </c>
      <c r="G20" s="80">
        <v>-0.7334</v>
      </c>
      <c r="H20" s="78">
        <v>26</v>
      </c>
      <c r="J20" s="61">
        <v>4.5</v>
      </c>
      <c r="K20" s="11">
        <v>33</v>
      </c>
      <c r="L20" s="37">
        <v>7</v>
      </c>
      <c r="M20" s="37" t="s">
        <v>19</v>
      </c>
      <c r="N20" s="37" t="str">
        <f>IF(M20="V","V","H")</f>
        <v>V</v>
      </c>
      <c r="O20" s="11">
        <v>5.2</v>
      </c>
      <c r="P20" s="11">
        <v>3.2</v>
      </c>
      <c r="S20" s="11">
        <v>11</v>
      </c>
      <c r="T20" s="11" t="s">
        <v>18</v>
      </c>
      <c r="U20" s="73">
        <f>O20-Q20+R20</f>
        <v>5.2</v>
      </c>
      <c r="V20" s="73">
        <f>P20-Q20+R20</f>
        <v>3.2</v>
      </c>
      <c r="X20" s="73">
        <v>-99</v>
      </c>
      <c r="Y20" s="60"/>
      <c r="Z20" s="73"/>
      <c r="AA20" s="73"/>
    </row>
    <row r="21" spans="1:27" ht="15.75" customHeight="1">
      <c r="A21" s="11">
        <v>1</v>
      </c>
      <c r="B21" s="60">
        <v>129</v>
      </c>
      <c r="C21" s="61">
        <v>7</v>
      </c>
      <c r="D21" s="62" t="s">
        <v>5</v>
      </c>
      <c r="E21" s="80">
        <v>8.016892682549987</v>
      </c>
      <c r="F21" s="80">
        <v>2.6783212496779485</v>
      </c>
      <c r="G21" s="80">
        <v>0.804</v>
      </c>
      <c r="H21" s="78">
        <v>26</v>
      </c>
      <c r="J21" s="61">
        <v>3.75</v>
      </c>
      <c r="K21" s="11">
        <v>32</v>
      </c>
      <c r="L21" s="37">
        <v>4.8</v>
      </c>
      <c r="M21" s="37" t="s">
        <v>19</v>
      </c>
      <c r="N21" s="37" t="str">
        <f>IF(M21="V","V","H")</f>
        <v>V</v>
      </c>
      <c r="O21" s="11">
        <v>4.5</v>
      </c>
      <c r="P21" s="11">
        <v>2.3</v>
      </c>
      <c r="S21" s="11">
        <v>11</v>
      </c>
      <c r="U21" s="73">
        <f>O21-Q21+R21</f>
        <v>4.5</v>
      </c>
      <c r="V21" s="73">
        <f>P21-Q21+R21</f>
        <v>2.3</v>
      </c>
      <c r="X21" s="73">
        <v>-99</v>
      </c>
      <c r="Y21" s="60"/>
      <c r="Z21" s="73"/>
      <c r="AA21" s="73"/>
    </row>
    <row r="22" spans="1:27" ht="15.75" customHeight="1">
      <c r="A22" s="11">
        <v>3</v>
      </c>
      <c r="B22" s="60">
        <v>383</v>
      </c>
      <c r="C22" s="61">
        <v>1</v>
      </c>
      <c r="D22" s="62" t="s">
        <v>5</v>
      </c>
      <c r="E22" s="80">
        <v>21.84389235087829</v>
      </c>
      <c r="F22" s="80">
        <v>2.686875315908985</v>
      </c>
      <c r="G22" s="80">
        <v>0.942</v>
      </c>
      <c r="H22" s="78">
        <v>186</v>
      </c>
      <c r="J22" s="61">
        <v>13.9</v>
      </c>
      <c r="K22" s="11">
        <v>195</v>
      </c>
      <c r="L22" s="37">
        <v>13.9</v>
      </c>
      <c r="M22" s="37" t="s">
        <v>19</v>
      </c>
      <c r="N22" s="37" t="str">
        <f>IF(M22="V","V","H")</f>
        <v>V</v>
      </c>
      <c r="O22" s="11">
        <v>14.9</v>
      </c>
      <c r="P22" s="11">
        <v>7.8</v>
      </c>
      <c r="S22" s="11">
        <v>11</v>
      </c>
      <c r="U22" s="73">
        <f>O22-Q22+R22</f>
        <v>14.9</v>
      </c>
      <c r="V22" s="73">
        <f>P22-Q22+R22</f>
        <v>7.8</v>
      </c>
      <c r="X22" s="73">
        <v>-99</v>
      </c>
      <c r="Y22" s="60"/>
      <c r="Z22" s="73"/>
      <c r="AA22" s="73"/>
    </row>
    <row r="23" spans="1:27" ht="15.75" customHeight="1">
      <c r="A23" s="11">
        <v>5</v>
      </c>
      <c r="B23" s="60">
        <v>346</v>
      </c>
      <c r="C23" s="61">
        <v>1</v>
      </c>
      <c r="D23" s="62" t="s">
        <v>5</v>
      </c>
      <c r="E23" s="80">
        <v>42.2998877663238</v>
      </c>
      <c r="F23" s="80">
        <v>2.801695014881135</v>
      </c>
      <c r="G23" s="80">
        <v>-2.6684</v>
      </c>
      <c r="H23" s="78">
        <v>226</v>
      </c>
      <c r="J23" s="61">
        <v>16.4</v>
      </c>
      <c r="K23" s="11">
        <v>249</v>
      </c>
      <c r="L23" s="37">
        <v>16.8</v>
      </c>
      <c r="M23" s="37" t="s">
        <v>19</v>
      </c>
      <c r="N23" s="37" t="str">
        <f>IF(M23="V","V","H")</f>
        <v>V</v>
      </c>
      <c r="O23" s="11">
        <v>19.6</v>
      </c>
      <c r="P23" s="11">
        <v>8.5</v>
      </c>
      <c r="S23" s="11">
        <v>11</v>
      </c>
      <c r="U23" s="73">
        <f>O23-Q23+R23</f>
        <v>19.6</v>
      </c>
      <c r="V23" s="73">
        <f>P23-Q23+R23</f>
        <v>8.5</v>
      </c>
      <c r="W23" s="73">
        <v>4.045</v>
      </c>
      <c r="X23" s="73">
        <v>3.19</v>
      </c>
      <c r="Y23" s="60"/>
      <c r="Z23" s="73"/>
      <c r="AA23" s="73"/>
    </row>
    <row r="24" spans="1:27" ht="15.75" customHeight="1">
      <c r="A24" s="11">
        <v>3</v>
      </c>
      <c r="B24" s="60">
        <v>384</v>
      </c>
      <c r="C24" s="61">
        <v>5</v>
      </c>
      <c r="D24" s="62" t="s">
        <v>5</v>
      </c>
      <c r="E24" s="80">
        <v>21.26388209308425</v>
      </c>
      <c r="F24" s="80">
        <v>2.9428520743338344</v>
      </c>
      <c r="G24" s="80">
        <v>0.816</v>
      </c>
      <c r="H24" s="78">
        <v>33</v>
      </c>
      <c r="J24" s="61"/>
      <c r="K24" s="11">
        <v>40</v>
      </c>
      <c r="L24" s="37">
        <v>5.7</v>
      </c>
      <c r="M24" s="37" t="s">
        <v>19</v>
      </c>
      <c r="N24" s="37" t="str">
        <f>IF(M24="V","V","H")</f>
        <v>V</v>
      </c>
      <c r="O24" s="11">
        <v>5.5</v>
      </c>
      <c r="P24" s="11">
        <v>1.9</v>
      </c>
      <c r="S24" s="11">
        <v>11</v>
      </c>
      <c r="U24" s="73">
        <f>O24-Q24+R24</f>
        <v>5.5</v>
      </c>
      <c r="V24" s="73">
        <f>P24-Q24+R24</f>
        <v>1.9</v>
      </c>
      <c r="X24" s="73">
        <v>-99</v>
      </c>
      <c r="Y24" s="60"/>
      <c r="Z24" s="73"/>
      <c r="AA24" s="73"/>
    </row>
    <row r="25" spans="1:27" ht="15.75" customHeight="1">
      <c r="A25" s="11">
        <v>4</v>
      </c>
      <c r="B25" s="60">
        <v>366</v>
      </c>
      <c r="C25" s="61">
        <v>1</v>
      </c>
      <c r="D25" s="62" t="s">
        <v>5</v>
      </c>
      <c r="E25" s="80">
        <v>32.13988180385311</v>
      </c>
      <c r="F25" s="80">
        <v>2.950287890079903</v>
      </c>
      <c r="G25" s="80">
        <v>-0.7154</v>
      </c>
      <c r="H25" s="78">
        <v>166</v>
      </c>
      <c r="J25" s="61">
        <v>14.5</v>
      </c>
      <c r="K25" s="11">
        <v>185</v>
      </c>
      <c r="L25" s="37">
        <v>17.6</v>
      </c>
      <c r="M25" s="37" t="s">
        <v>19</v>
      </c>
      <c r="N25" s="37" t="str">
        <f>IF(M25="V","V","H")</f>
        <v>V</v>
      </c>
      <c r="O25" s="11">
        <v>16.6</v>
      </c>
      <c r="P25" s="11">
        <v>9.2</v>
      </c>
      <c r="S25" s="11">
        <v>11</v>
      </c>
      <c r="T25" s="11" t="s">
        <v>18</v>
      </c>
      <c r="U25" s="73">
        <f>O25-Q25+R25</f>
        <v>16.6</v>
      </c>
      <c r="V25" s="73">
        <f>P25-Q25+R25</f>
        <v>9.2</v>
      </c>
      <c r="W25" s="73">
        <v>2.945</v>
      </c>
      <c r="X25" s="73">
        <v>2.935</v>
      </c>
      <c r="Y25" s="60"/>
      <c r="Z25" s="73"/>
      <c r="AA25" s="73"/>
    </row>
    <row r="26" spans="1:27" ht="15.75" customHeight="1">
      <c r="A26" s="11">
        <v>1</v>
      </c>
      <c r="B26" s="60">
        <v>135</v>
      </c>
      <c r="C26" s="61">
        <v>3</v>
      </c>
      <c r="D26" s="62" t="s">
        <v>5</v>
      </c>
      <c r="E26" s="80">
        <v>4.386873371084774</v>
      </c>
      <c r="F26" s="80">
        <v>3.1601757903742174</v>
      </c>
      <c r="G26" s="80">
        <v>0.598</v>
      </c>
      <c r="H26" s="78">
        <v>44</v>
      </c>
      <c r="J26" s="61">
        <v>7</v>
      </c>
      <c r="K26" s="11">
        <v>50</v>
      </c>
      <c r="L26" s="37">
        <v>13</v>
      </c>
      <c r="M26" s="37" t="s">
        <v>19</v>
      </c>
      <c r="N26" s="37" t="str">
        <f>IF(M26="V","V","H")</f>
        <v>V</v>
      </c>
      <c r="O26" s="11">
        <v>7.6</v>
      </c>
      <c r="P26" s="11">
        <v>3.2</v>
      </c>
      <c r="S26" s="11">
        <v>11</v>
      </c>
      <c r="U26" s="73">
        <f>O26-Q26+R26</f>
        <v>7.6</v>
      </c>
      <c r="V26" s="73">
        <f>P26-Q26+R26</f>
        <v>3.2</v>
      </c>
      <c r="X26" s="73">
        <v>-99</v>
      </c>
      <c r="Y26" s="60"/>
      <c r="Z26" s="73"/>
      <c r="AA26" s="73"/>
    </row>
    <row r="27" spans="1:27" ht="15.75" customHeight="1">
      <c r="A27" s="11">
        <v>2</v>
      </c>
      <c r="B27" s="60">
        <v>402</v>
      </c>
      <c r="C27" s="61">
        <v>4</v>
      </c>
      <c r="D27" s="62" t="s">
        <v>5</v>
      </c>
      <c r="E27" s="80">
        <v>12.627871080402807</v>
      </c>
      <c r="F27" s="80">
        <v>3.2175060181336828</v>
      </c>
      <c r="G27" s="80">
        <v>0.31</v>
      </c>
      <c r="H27" s="78">
        <v>35</v>
      </c>
      <c r="J27" s="61">
        <v>5.75</v>
      </c>
      <c r="K27" s="11">
        <v>44</v>
      </c>
      <c r="L27" s="37">
        <v>12.4</v>
      </c>
      <c r="M27" s="37" t="s">
        <v>19</v>
      </c>
      <c r="N27" s="37" t="str">
        <f>IF(M27="V","V","H")</f>
        <v>V</v>
      </c>
      <c r="O27" s="11">
        <v>6.9</v>
      </c>
      <c r="P27" s="11">
        <v>2.8</v>
      </c>
      <c r="S27" s="11">
        <v>11</v>
      </c>
      <c r="U27" s="73">
        <f>O27-Q27+R27</f>
        <v>6.9</v>
      </c>
      <c r="V27" s="73">
        <f>P27-Q27+R27</f>
        <v>2.8</v>
      </c>
      <c r="X27" s="73">
        <v>-99</v>
      </c>
      <c r="Y27" s="60"/>
      <c r="Z27" s="73"/>
      <c r="AA27" s="73"/>
    </row>
    <row r="28" spans="1:27" ht="15.75" customHeight="1">
      <c r="A28" s="11">
        <v>4</v>
      </c>
      <c r="B28" s="60">
        <v>365</v>
      </c>
      <c r="C28" s="61">
        <v>3</v>
      </c>
      <c r="D28" s="62" t="s">
        <v>5</v>
      </c>
      <c r="E28" s="80">
        <v>32.593865213959255</v>
      </c>
      <c r="F28" s="80">
        <v>3.364306082129947</v>
      </c>
      <c r="G28" s="80">
        <v>-0.5954</v>
      </c>
      <c r="H28" s="78">
        <v>29</v>
      </c>
      <c r="J28" s="61">
        <v>4.25</v>
      </c>
      <c r="K28" s="11">
        <v>38</v>
      </c>
      <c r="L28" s="37">
        <v>7.4</v>
      </c>
      <c r="M28" s="37" t="s">
        <v>19</v>
      </c>
      <c r="N28" s="37" t="str">
        <f>IF(M28="V","V","H")</f>
        <v>V</v>
      </c>
      <c r="O28" s="11">
        <v>5.5</v>
      </c>
      <c r="P28" s="11">
        <v>2.6</v>
      </c>
      <c r="S28" s="11">
        <v>11</v>
      </c>
      <c r="T28" s="11" t="s">
        <v>18</v>
      </c>
      <c r="U28" s="73">
        <f>O28-Q28+R28</f>
        <v>5.5</v>
      </c>
      <c r="V28" s="73">
        <f>P28-Q28+R28</f>
        <v>2.6</v>
      </c>
      <c r="X28" s="73">
        <v>-99</v>
      </c>
      <c r="Y28" s="60"/>
      <c r="Z28" s="73"/>
      <c r="AA28" s="73"/>
    </row>
    <row r="29" spans="1:27" ht="15.75" customHeight="1">
      <c r="A29" s="11">
        <v>4</v>
      </c>
      <c r="B29" s="60">
        <v>345</v>
      </c>
      <c r="C29" s="61">
        <v>1</v>
      </c>
      <c r="D29" s="62" t="s">
        <v>5</v>
      </c>
      <c r="E29" s="80">
        <v>39.98486284381706</v>
      </c>
      <c r="F29" s="80">
        <v>3.423602249259917</v>
      </c>
      <c r="G29" s="80">
        <v>-1.5124</v>
      </c>
      <c r="H29" s="78">
        <v>166</v>
      </c>
      <c r="J29" s="61">
        <v>15</v>
      </c>
      <c r="K29" s="11">
        <v>177</v>
      </c>
      <c r="L29" s="37">
        <v>15.9</v>
      </c>
      <c r="M29" s="37" t="s">
        <v>19</v>
      </c>
      <c r="N29" s="37" t="str">
        <f>IF(M29="V","V","H")</f>
        <v>V</v>
      </c>
      <c r="O29" s="11">
        <v>17.9</v>
      </c>
      <c r="P29" s="11">
        <v>10.3</v>
      </c>
      <c r="S29" s="11">
        <v>11</v>
      </c>
      <c r="T29" s="11" t="s">
        <v>18</v>
      </c>
      <c r="U29" s="73">
        <f>O29-Q29+R29</f>
        <v>17.9</v>
      </c>
      <c r="V29" s="73">
        <f>P29-Q29+R29</f>
        <v>10.3</v>
      </c>
      <c r="X29" s="73">
        <v>-99</v>
      </c>
      <c r="Y29" s="60"/>
      <c r="Z29" s="73"/>
      <c r="AA29" s="73"/>
    </row>
    <row r="30" spans="1:27" ht="15.75" customHeight="1">
      <c r="A30" s="11">
        <v>2</v>
      </c>
      <c r="B30" s="60">
        <v>397</v>
      </c>
      <c r="C30" s="61">
        <v>4</v>
      </c>
      <c r="D30" s="62" t="s">
        <v>5</v>
      </c>
      <c r="E30" s="80">
        <v>16.832853726142236</v>
      </c>
      <c r="F30" s="80">
        <v>3.6506745177157867</v>
      </c>
      <c r="G30" s="80">
        <v>0.508</v>
      </c>
      <c r="H30" s="78">
        <v>37</v>
      </c>
      <c r="J30" s="61">
        <v>5.8</v>
      </c>
      <c r="K30" s="11">
        <v>45</v>
      </c>
      <c r="L30" s="37">
        <v>7.3</v>
      </c>
      <c r="M30" s="37" t="s">
        <v>19</v>
      </c>
      <c r="N30" s="37" t="str">
        <f>IF(M30="V","V","H")</f>
        <v>V</v>
      </c>
      <c r="O30" s="11">
        <v>6.9</v>
      </c>
      <c r="P30" s="11">
        <v>3</v>
      </c>
      <c r="S30" s="11">
        <v>11</v>
      </c>
      <c r="U30" s="73">
        <f>O30-Q30+R30</f>
        <v>6.9</v>
      </c>
      <c r="V30" s="73">
        <f>P30-Q30+R30</f>
        <v>3</v>
      </c>
      <c r="X30" s="73">
        <v>-99</v>
      </c>
      <c r="Y30" s="60"/>
      <c r="Z30" s="73"/>
      <c r="AA30" s="73"/>
    </row>
    <row r="31" spans="1:27" ht="15.75" customHeight="1">
      <c r="A31" s="11">
        <v>4</v>
      </c>
      <c r="B31" s="60">
        <v>355</v>
      </c>
      <c r="C31" s="61">
        <v>2</v>
      </c>
      <c r="D31" s="62" t="s">
        <v>5</v>
      </c>
      <c r="E31" s="80">
        <v>38.76985022232455</v>
      </c>
      <c r="F31" s="80">
        <v>3.7385535623447974</v>
      </c>
      <c r="G31" s="80">
        <v>-1.2954</v>
      </c>
      <c r="H31" s="78">
        <v>29</v>
      </c>
      <c r="J31" s="61">
        <v>2.5</v>
      </c>
      <c r="K31" s="11">
        <v>41</v>
      </c>
      <c r="L31" s="37">
        <v>7.5</v>
      </c>
      <c r="M31" s="37">
        <v>15</v>
      </c>
      <c r="N31" s="37" t="str">
        <f>IF(M31="V","V","H")</f>
        <v>H</v>
      </c>
      <c r="O31" s="11">
        <v>4</v>
      </c>
      <c r="P31" s="11">
        <v>-3</v>
      </c>
      <c r="Q31" s="11">
        <v>-3.5</v>
      </c>
      <c r="S31" s="11">
        <v>11</v>
      </c>
      <c r="T31" s="11" t="s">
        <v>18</v>
      </c>
      <c r="U31" s="73">
        <f>L31/M31*O31-L31/M31*Q31+R31</f>
        <v>3.75</v>
      </c>
      <c r="V31" s="73">
        <f>L31/M31*P31-L31/M31*Q31+R31</f>
        <v>0.25</v>
      </c>
      <c r="X31" s="73">
        <v>-99</v>
      </c>
      <c r="Y31" s="60"/>
      <c r="Z31" s="73"/>
      <c r="AA31" s="73"/>
    </row>
    <row r="32" spans="1:24" ht="15.75" customHeight="1">
      <c r="A32" s="11">
        <v>2</v>
      </c>
      <c r="B32" s="60">
        <v>403</v>
      </c>
      <c r="C32" s="61">
        <v>2</v>
      </c>
      <c r="D32" s="62" t="s">
        <v>5</v>
      </c>
      <c r="E32" s="80">
        <v>13.291831008542779</v>
      </c>
      <c r="F32" s="80">
        <v>4.217532624691909</v>
      </c>
      <c r="G32" s="80">
        <v>0.482</v>
      </c>
      <c r="H32" s="78">
        <v>37</v>
      </c>
      <c r="J32" s="61">
        <v>2.75</v>
      </c>
      <c r="K32" s="11">
        <v>49</v>
      </c>
      <c r="L32" s="37">
        <v>5.9</v>
      </c>
      <c r="M32" s="37">
        <v>20</v>
      </c>
      <c r="N32" s="37" t="str">
        <f>IF(M32="V","V","H")</f>
        <v>H</v>
      </c>
      <c r="O32" s="11">
        <v>8.25</v>
      </c>
      <c r="P32" s="11">
        <v>-2.75</v>
      </c>
      <c r="Q32" s="11">
        <v>-4.75</v>
      </c>
      <c r="S32" s="11">
        <v>11</v>
      </c>
      <c r="U32" s="73">
        <f>L32/M32*O32-L32/M32*Q32+R32</f>
        <v>3.8350000000000004</v>
      </c>
      <c r="V32" s="73">
        <f>L32/M32*P32-L32/M32*Q32+R32</f>
        <v>0.59</v>
      </c>
      <c r="X32" s="73">
        <v>-99</v>
      </c>
    </row>
    <row r="33" spans="1:24" ht="15.75" customHeight="1">
      <c r="A33" s="11">
        <v>2</v>
      </c>
      <c r="B33" s="60">
        <v>131</v>
      </c>
      <c r="C33" s="61">
        <v>1</v>
      </c>
      <c r="D33" s="62" t="s">
        <v>5</v>
      </c>
      <c r="E33" s="80">
        <v>10.736820712263054</v>
      </c>
      <c r="F33" s="80">
        <v>4.474430242245269</v>
      </c>
      <c r="G33" s="80">
        <v>0.692</v>
      </c>
      <c r="H33" s="78">
        <v>124</v>
      </c>
      <c r="J33" s="61">
        <v>13.25</v>
      </c>
      <c r="K33" s="11">
        <v>137</v>
      </c>
      <c r="L33" s="37">
        <v>13.1</v>
      </c>
      <c r="M33" s="37" t="s">
        <v>19</v>
      </c>
      <c r="N33" s="37" t="str">
        <f>IF(M33="V","V","H")</f>
        <v>V</v>
      </c>
      <c r="O33" s="11">
        <v>14.9</v>
      </c>
      <c r="P33" s="11">
        <v>9.2</v>
      </c>
      <c r="S33" s="11">
        <v>11</v>
      </c>
      <c r="U33" s="73">
        <f>O33-Q33+R33</f>
        <v>14.9</v>
      </c>
      <c r="V33" s="73">
        <f>P33-Q33+R33</f>
        <v>9.2</v>
      </c>
      <c r="X33" s="73">
        <v>-99</v>
      </c>
    </row>
    <row r="34" spans="1:24" ht="15.75" customHeight="1">
      <c r="A34" s="11">
        <v>1</v>
      </c>
      <c r="B34" s="60">
        <v>136</v>
      </c>
      <c r="C34" s="61">
        <v>1</v>
      </c>
      <c r="D34" s="62" t="s">
        <v>5</v>
      </c>
      <c r="E34" s="80">
        <v>3.1398157895891368</v>
      </c>
      <c r="F34" s="80">
        <v>4.597125820275832</v>
      </c>
      <c r="G34" s="80">
        <v>0.499</v>
      </c>
      <c r="H34" s="78">
        <v>208</v>
      </c>
      <c r="J34" s="61">
        <v>14.8</v>
      </c>
      <c r="K34" s="11">
        <v>228</v>
      </c>
      <c r="L34" s="37">
        <v>13.8</v>
      </c>
      <c r="M34" s="37" t="s">
        <v>19</v>
      </c>
      <c r="N34" s="37" t="str">
        <f aca="true" t="shared" si="1" ref="N34:N66">IF(M34="V","V","H")</f>
        <v>V</v>
      </c>
      <c r="O34" s="11">
        <v>17</v>
      </c>
      <c r="P34" s="11">
        <v>8.4</v>
      </c>
      <c r="S34" s="11">
        <v>11</v>
      </c>
      <c r="U34" s="73">
        <f>O34-Q34+R34</f>
        <v>17</v>
      </c>
      <c r="V34" s="73">
        <f>P34-Q34+R34</f>
        <v>8.4</v>
      </c>
      <c r="X34" s="73">
        <v>-99</v>
      </c>
    </row>
    <row r="35" spans="1:24" ht="15.75" customHeight="1">
      <c r="A35" s="11">
        <v>5</v>
      </c>
      <c r="B35" s="60">
        <v>344</v>
      </c>
      <c r="C35" s="61">
        <v>1</v>
      </c>
      <c r="D35" s="62" t="s">
        <v>5</v>
      </c>
      <c r="E35" s="80">
        <v>42.7828146758357</v>
      </c>
      <c r="F35" s="80">
        <v>4.625714367867634</v>
      </c>
      <c r="G35" s="80">
        <v>-2.7884</v>
      </c>
      <c r="H35" s="78">
        <v>219</v>
      </c>
      <c r="J35" s="61">
        <v>16.8</v>
      </c>
      <c r="K35" s="11">
        <v>235</v>
      </c>
      <c r="L35" s="37">
        <v>18.4</v>
      </c>
      <c r="M35" s="37" t="s">
        <v>19</v>
      </c>
      <c r="N35" s="37" t="str">
        <f t="shared" si="1"/>
        <v>V</v>
      </c>
      <c r="O35" s="11">
        <v>18</v>
      </c>
      <c r="P35" s="11">
        <v>9.1</v>
      </c>
      <c r="S35" s="11">
        <v>11</v>
      </c>
      <c r="U35" s="73">
        <f>O35-Q35+R35</f>
        <v>18</v>
      </c>
      <c r="V35" s="73">
        <f>P35-Q35+R35</f>
        <v>9.1</v>
      </c>
      <c r="X35" s="73">
        <v>-99</v>
      </c>
    </row>
    <row r="36" spans="1:24" ht="15.75" customHeight="1">
      <c r="A36" s="11">
        <v>2</v>
      </c>
      <c r="B36" s="60">
        <v>396</v>
      </c>
      <c r="C36" s="61">
        <v>1</v>
      </c>
      <c r="D36" s="62" t="s">
        <v>5</v>
      </c>
      <c r="E36" s="80">
        <v>17.683810288140617</v>
      </c>
      <c r="F36" s="80">
        <v>4.734708617544708</v>
      </c>
      <c r="G36" s="80">
        <v>0.754</v>
      </c>
      <c r="H36" s="78">
        <v>150</v>
      </c>
      <c r="J36" s="61">
        <v>12.5</v>
      </c>
      <c r="K36" s="11">
        <v>164</v>
      </c>
      <c r="L36" s="37">
        <v>14.7</v>
      </c>
      <c r="M36" s="37" t="s">
        <v>19</v>
      </c>
      <c r="N36" s="37" t="str">
        <f t="shared" si="1"/>
        <v>V</v>
      </c>
      <c r="O36" s="11">
        <v>14.5</v>
      </c>
      <c r="P36" s="11">
        <v>9.7</v>
      </c>
      <c r="S36" s="11">
        <v>11</v>
      </c>
      <c r="U36" s="73">
        <f>O36-Q36+R36</f>
        <v>14.5</v>
      </c>
      <c r="V36" s="73">
        <f>P36-Q36+R36</f>
        <v>9.7</v>
      </c>
      <c r="X36" s="73">
        <v>-99</v>
      </c>
    </row>
    <row r="37" spans="1:24" ht="15.75" customHeight="1">
      <c r="A37" s="11">
        <v>1</v>
      </c>
      <c r="B37" s="60">
        <v>132</v>
      </c>
      <c r="C37" s="61">
        <v>5</v>
      </c>
      <c r="D37" s="62" t="s">
        <v>5</v>
      </c>
      <c r="E37" s="80">
        <v>9.614808892122415</v>
      </c>
      <c r="F37" s="80">
        <v>4.769385281979611</v>
      </c>
      <c r="G37" s="80">
        <v>0.572</v>
      </c>
      <c r="H37" s="78">
        <v>38</v>
      </c>
      <c r="J37" s="61">
        <v>6</v>
      </c>
      <c r="K37" s="11">
        <v>50</v>
      </c>
      <c r="L37" s="37">
        <v>10.4</v>
      </c>
      <c r="M37" s="37" t="s">
        <v>19</v>
      </c>
      <c r="N37" s="37" t="str">
        <f t="shared" si="1"/>
        <v>V</v>
      </c>
      <c r="O37" s="11">
        <v>8.2</v>
      </c>
      <c r="P37" s="11">
        <v>3.1</v>
      </c>
      <c r="S37" s="11">
        <v>11</v>
      </c>
      <c r="U37" s="73">
        <f>O37-Q37+R37</f>
        <v>8.2</v>
      </c>
      <c r="V37" s="73">
        <f>P37-Q37+R37</f>
        <v>3.1</v>
      </c>
      <c r="X37" s="73">
        <v>-99</v>
      </c>
    </row>
    <row r="38" spans="1:24" ht="15.75" customHeight="1">
      <c r="A38" s="11">
        <v>5</v>
      </c>
      <c r="B38" s="60">
        <v>343</v>
      </c>
      <c r="C38" s="61">
        <v>2</v>
      </c>
      <c r="D38" s="62" t="s">
        <v>5</v>
      </c>
      <c r="E38" s="80">
        <v>45.190790871534226</v>
      </c>
      <c r="F38" s="80">
        <v>5.219810859145984</v>
      </c>
      <c r="G38" s="80">
        <v>-3.4464</v>
      </c>
      <c r="H38" s="78">
        <v>107</v>
      </c>
      <c r="I38" s="11">
        <v>6</v>
      </c>
      <c r="J38" s="61">
        <v>10.5</v>
      </c>
      <c r="K38" s="11">
        <v>114</v>
      </c>
      <c r="L38" s="37">
        <v>14.9</v>
      </c>
      <c r="M38" s="37" t="s">
        <v>19</v>
      </c>
      <c r="N38" s="37" t="str">
        <f t="shared" si="1"/>
        <v>V</v>
      </c>
      <c r="O38" s="11">
        <v>11.4</v>
      </c>
      <c r="P38" s="11">
        <v>2.7</v>
      </c>
      <c r="S38" s="11">
        <v>11</v>
      </c>
      <c r="U38" s="73">
        <f>O38-Q38+R38</f>
        <v>11.4</v>
      </c>
      <c r="V38" s="73">
        <f>P38-Q38+R38</f>
        <v>2.7</v>
      </c>
      <c r="X38" s="73">
        <v>-99</v>
      </c>
    </row>
    <row r="39" spans="1:24" ht="15.75" customHeight="1">
      <c r="A39" s="11">
        <v>5</v>
      </c>
      <c r="B39" s="60">
        <v>341</v>
      </c>
      <c r="C39" s="61">
        <v>1</v>
      </c>
      <c r="D39" s="62" t="s">
        <v>5</v>
      </c>
      <c r="E39" s="80">
        <v>47.82778021044414</v>
      </c>
      <c r="F39" s="80">
        <v>5.485916527021539</v>
      </c>
      <c r="G39" s="80">
        <v>-3.1854</v>
      </c>
      <c r="H39" s="78">
        <v>165</v>
      </c>
      <c r="J39" s="61">
        <v>15.5</v>
      </c>
      <c r="K39" s="11">
        <v>179</v>
      </c>
      <c r="L39" s="37">
        <v>16.2</v>
      </c>
      <c r="M39" s="37" t="s">
        <v>19</v>
      </c>
      <c r="N39" s="37" t="str">
        <f t="shared" si="1"/>
        <v>V</v>
      </c>
      <c r="O39" s="11">
        <v>16.6</v>
      </c>
      <c r="P39" s="11">
        <v>10.4</v>
      </c>
      <c r="S39" s="11">
        <v>11</v>
      </c>
      <c r="T39" s="11" t="s">
        <v>18</v>
      </c>
      <c r="U39" s="73">
        <f>O39-Q39+R39</f>
        <v>16.6</v>
      </c>
      <c r="V39" s="73">
        <f>P39-Q39+R39</f>
        <v>10.4</v>
      </c>
      <c r="X39" s="73">
        <v>-99</v>
      </c>
    </row>
    <row r="40" spans="1:24" ht="15.75" customHeight="1">
      <c r="A40" s="11">
        <v>1</v>
      </c>
      <c r="B40" s="60">
        <v>134</v>
      </c>
      <c r="C40" s="61">
        <v>1</v>
      </c>
      <c r="D40" s="62" t="s">
        <v>5</v>
      </c>
      <c r="E40" s="80">
        <v>7.017777838929059</v>
      </c>
      <c r="F40" s="80">
        <v>5.5442812161213615</v>
      </c>
      <c r="G40" s="80">
        <v>0.422</v>
      </c>
      <c r="H40" s="78">
        <v>192</v>
      </c>
      <c r="J40" s="61">
        <v>16.5</v>
      </c>
      <c r="K40" s="11">
        <v>205</v>
      </c>
      <c r="L40" s="37">
        <v>16.2</v>
      </c>
      <c r="M40" s="37" t="s">
        <v>19</v>
      </c>
      <c r="N40" s="37" t="str">
        <f t="shared" si="1"/>
        <v>V</v>
      </c>
      <c r="O40" s="11">
        <v>18.7</v>
      </c>
      <c r="P40" s="11">
        <v>10.2</v>
      </c>
      <c r="S40" s="11">
        <v>11</v>
      </c>
      <c r="U40" s="73">
        <f>O40-Q40+R40</f>
        <v>18.7</v>
      </c>
      <c r="V40" s="73">
        <f>P40-Q40+R40</f>
        <v>10.2</v>
      </c>
      <c r="X40" s="73">
        <v>-99</v>
      </c>
    </row>
    <row r="41" spans="1:24" ht="15.75" customHeight="1">
      <c r="A41" s="11">
        <v>2</v>
      </c>
      <c r="B41" s="60">
        <v>390</v>
      </c>
      <c r="C41" s="61">
        <v>2</v>
      </c>
      <c r="D41" s="62" t="s">
        <v>5</v>
      </c>
      <c r="E41" s="80">
        <v>19.211769534374366</v>
      </c>
      <c r="F41" s="80">
        <v>5.751769845715753</v>
      </c>
      <c r="G41" s="80">
        <v>0.736</v>
      </c>
      <c r="H41" s="78">
        <v>44</v>
      </c>
      <c r="J41" s="61">
        <v>3.7</v>
      </c>
      <c r="K41" s="11">
        <v>56</v>
      </c>
      <c r="L41" s="37">
        <v>6.2</v>
      </c>
      <c r="M41" s="37">
        <v>20</v>
      </c>
      <c r="N41" s="37" t="str">
        <f t="shared" si="1"/>
        <v>H</v>
      </c>
      <c r="O41" s="11">
        <v>8.75</v>
      </c>
      <c r="P41" s="11">
        <v>-0.75</v>
      </c>
      <c r="Q41" s="11">
        <v>0.3</v>
      </c>
      <c r="R41" s="11">
        <v>1.3</v>
      </c>
      <c r="S41" s="11">
        <v>11</v>
      </c>
      <c r="U41" s="73">
        <f>L41/M41*O41-L41/M41*Q41+R41</f>
        <v>3.9195</v>
      </c>
      <c r="V41" s="73">
        <f>L41/M41*P41-L41/M41*Q41+R41</f>
        <v>0.9745</v>
      </c>
      <c r="X41" s="73">
        <v>-99</v>
      </c>
    </row>
    <row r="42" spans="1:24" ht="15.75" customHeight="1">
      <c r="A42" s="11">
        <v>3</v>
      </c>
      <c r="B42" s="60">
        <v>375</v>
      </c>
      <c r="C42" s="61">
        <v>3</v>
      </c>
      <c r="D42" s="62" t="s">
        <v>5</v>
      </c>
      <c r="E42" s="80">
        <v>27.980766922697875</v>
      </c>
      <c r="F42" s="80">
        <v>5.8171212311294145</v>
      </c>
      <c r="G42" s="80">
        <v>0.222</v>
      </c>
      <c r="H42" s="78">
        <v>35</v>
      </c>
      <c r="J42" s="61">
        <v>5.7</v>
      </c>
      <c r="K42" s="11">
        <v>44</v>
      </c>
      <c r="L42" s="37">
        <v>7.9</v>
      </c>
      <c r="M42" s="37" t="s">
        <v>19</v>
      </c>
      <c r="N42" s="37" t="str">
        <f t="shared" si="1"/>
        <v>V</v>
      </c>
      <c r="O42" s="11">
        <v>6.6</v>
      </c>
      <c r="P42" s="11">
        <v>2.7</v>
      </c>
      <c r="S42" s="11">
        <v>11</v>
      </c>
      <c r="T42" s="11" t="s">
        <v>18</v>
      </c>
      <c r="U42" s="73">
        <f>O42-Q42+R42</f>
        <v>6.6</v>
      </c>
      <c r="V42" s="73">
        <f>P42-Q42+R42</f>
        <v>2.7</v>
      </c>
      <c r="X42" s="73">
        <v>-99</v>
      </c>
    </row>
    <row r="43" spans="1:24" ht="15.75" customHeight="1">
      <c r="A43" s="11">
        <v>3</v>
      </c>
      <c r="B43" s="60">
        <v>388</v>
      </c>
      <c r="C43" s="61">
        <v>1</v>
      </c>
      <c r="D43" s="62" t="s">
        <v>5</v>
      </c>
      <c r="E43" s="80">
        <v>23.34575165924355</v>
      </c>
      <c r="F43" s="80">
        <v>6.197935500223207</v>
      </c>
      <c r="G43" s="80">
        <v>0.995</v>
      </c>
      <c r="H43" s="78">
        <v>166</v>
      </c>
      <c r="J43" s="61">
        <v>12.5</v>
      </c>
      <c r="K43" s="11">
        <v>177</v>
      </c>
      <c r="L43" s="37">
        <v>14.4</v>
      </c>
      <c r="M43" s="37" t="s">
        <v>19</v>
      </c>
      <c r="N43" s="37" t="str">
        <f t="shared" si="1"/>
        <v>V</v>
      </c>
      <c r="O43" s="11">
        <v>14.3</v>
      </c>
      <c r="P43" s="11">
        <v>6.4</v>
      </c>
      <c r="S43" s="11">
        <v>11</v>
      </c>
      <c r="T43" s="11" t="s">
        <v>18</v>
      </c>
      <c r="U43" s="73">
        <f>O43-Q43+R43</f>
        <v>14.3</v>
      </c>
      <c r="V43" s="73">
        <f>P43-Q43+R43</f>
        <v>6.4</v>
      </c>
      <c r="X43" s="73">
        <v>-99</v>
      </c>
    </row>
    <row r="44" spans="1:24" ht="15.75" customHeight="1">
      <c r="A44" s="11">
        <v>4</v>
      </c>
      <c r="B44" s="60">
        <v>360</v>
      </c>
      <c r="C44" s="61">
        <v>1</v>
      </c>
      <c r="D44" s="62" t="s">
        <v>5</v>
      </c>
      <c r="E44" s="80">
        <v>36.414747280976385</v>
      </c>
      <c r="F44" s="80">
        <v>6.307459192307341</v>
      </c>
      <c r="G44" s="80">
        <v>-0.7874</v>
      </c>
      <c r="H44" s="78">
        <v>119</v>
      </c>
      <c r="J44" s="61">
        <v>11.75</v>
      </c>
      <c r="K44" s="11">
        <v>127</v>
      </c>
      <c r="L44" s="37">
        <v>11.2</v>
      </c>
      <c r="M44" s="37" t="s">
        <v>19</v>
      </c>
      <c r="N44" s="37" t="str">
        <f t="shared" si="1"/>
        <v>V</v>
      </c>
      <c r="O44" s="11">
        <v>12.8</v>
      </c>
      <c r="P44" s="11">
        <v>8.8</v>
      </c>
      <c r="S44" s="11">
        <v>11</v>
      </c>
      <c r="T44" s="11" t="s">
        <v>18</v>
      </c>
      <c r="U44" s="73">
        <f>O44-Q44+R44</f>
        <v>12.8</v>
      </c>
      <c r="V44" s="73">
        <f>P44-Q44+R44</f>
        <v>8.8</v>
      </c>
      <c r="X44" s="73">
        <v>-99</v>
      </c>
    </row>
    <row r="45" spans="1:24" ht="15.75" customHeight="1">
      <c r="A45" s="11">
        <v>2</v>
      </c>
      <c r="B45" s="60">
        <v>405</v>
      </c>
      <c r="C45" s="61">
        <v>3</v>
      </c>
      <c r="D45" s="62" t="s">
        <v>5</v>
      </c>
      <c r="E45" s="80">
        <v>11.843742251716163</v>
      </c>
      <c r="F45" s="80">
        <v>6.432474599632189</v>
      </c>
      <c r="G45" s="80">
        <v>0.503</v>
      </c>
      <c r="H45" s="78">
        <v>40</v>
      </c>
      <c r="J45" s="61">
        <v>7</v>
      </c>
      <c r="K45" s="11">
        <v>52</v>
      </c>
      <c r="L45" s="37">
        <v>9.1</v>
      </c>
      <c r="M45" s="37" t="s">
        <v>19</v>
      </c>
      <c r="N45" s="37" t="str">
        <f t="shared" si="1"/>
        <v>V</v>
      </c>
      <c r="O45" s="11">
        <v>8.6</v>
      </c>
      <c r="P45" s="11">
        <v>3.5</v>
      </c>
      <c r="S45" s="11">
        <v>11</v>
      </c>
      <c r="U45" s="73">
        <f>O45-Q45+R45</f>
        <v>8.6</v>
      </c>
      <c r="V45" s="73">
        <f>P45-Q45+R45</f>
        <v>3.5</v>
      </c>
      <c r="X45" s="73">
        <v>-99</v>
      </c>
    </row>
    <row r="46" spans="1:24" ht="15.75" customHeight="1">
      <c r="A46" s="11">
        <v>2</v>
      </c>
      <c r="B46" s="60">
        <v>404</v>
      </c>
      <c r="C46" s="61">
        <v>1</v>
      </c>
      <c r="D46" s="62" t="s">
        <v>5</v>
      </c>
      <c r="E46" s="80">
        <v>14.20073944483095</v>
      </c>
      <c r="F46" s="80">
        <v>6.502569047693562</v>
      </c>
      <c r="G46" s="80">
        <v>0.705</v>
      </c>
      <c r="H46" s="78">
        <v>163</v>
      </c>
      <c r="J46" s="61">
        <v>15.5</v>
      </c>
      <c r="K46" s="11">
        <v>178</v>
      </c>
      <c r="L46" s="37">
        <v>16.5</v>
      </c>
      <c r="M46" s="37" t="s">
        <v>19</v>
      </c>
      <c r="N46" s="37" t="str">
        <f t="shared" si="1"/>
        <v>V</v>
      </c>
      <c r="O46" s="11">
        <v>17</v>
      </c>
      <c r="P46" s="11">
        <v>9.2</v>
      </c>
      <c r="S46" s="11">
        <v>11</v>
      </c>
      <c r="U46" s="73">
        <f>O46-Q46+R46</f>
        <v>17</v>
      </c>
      <c r="V46" s="73">
        <f>P46-Q46+R46</f>
        <v>9.2</v>
      </c>
      <c r="X46" s="73">
        <v>-99</v>
      </c>
    </row>
    <row r="47" spans="1:24" ht="15.75" customHeight="1">
      <c r="A47" s="11">
        <v>2</v>
      </c>
      <c r="B47" s="60">
        <v>391</v>
      </c>
      <c r="C47" s="61">
        <v>1</v>
      </c>
      <c r="D47" s="62" t="s">
        <v>5</v>
      </c>
      <c r="E47" s="80">
        <v>17.38572497652483</v>
      </c>
      <c r="F47" s="80">
        <v>6.863696674580003</v>
      </c>
      <c r="G47" s="80">
        <v>0.932</v>
      </c>
      <c r="H47" s="78">
        <v>120</v>
      </c>
      <c r="J47" s="61">
        <v>13.7</v>
      </c>
      <c r="K47" s="11">
        <v>139</v>
      </c>
      <c r="L47" s="37">
        <v>17.6</v>
      </c>
      <c r="M47" s="37" t="s">
        <v>19</v>
      </c>
      <c r="N47" s="37" t="str">
        <f t="shared" si="1"/>
        <v>V</v>
      </c>
      <c r="O47" s="11">
        <v>14.8</v>
      </c>
      <c r="P47" s="11">
        <v>9.4</v>
      </c>
      <c r="S47" s="11">
        <v>11</v>
      </c>
      <c r="U47" s="73">
        <f>O47-Q47+R47</f>
        <v>14.8</v>
      </c>
      <c r="V47" s="73">
        <f>P47-Q47+R47</f>
        <v>9.4</v>
      </c>
      <c r="X47" s="73">
        <v>-99</v>
      </c>
    </row>
    <row r="48" spans="1:24" ht="15.75" customHeight="1">
      <c r="A48" s="11">
        <v>3</v>
      </c>
      <c r="B48" s="60">
        <v>374</v>
      </c>
      <c r="C48" s="61">
        <v>1</v>
      </c>
      <c r="D48" s="62" t="s">
        <v>5</v>
      </c>
      <c r="E48" s="80">
        <v>28.456723284640688</v>
      </c>
      <c r="F48" s="80">
        <v>6.9061403042067235</v>
      </c>
      <c r="G48" s="80">
        <v>0.143</v>
      </c>
      <c r="H48" s="78">
        <v>143</v>
      </c>
      <c r="J48" s="61">
        <v>13.8</v>
      </c>
      <c r="K48" s="11">
        <v>161</v>
      </c>
      <c r="L48" s="37">
        <v>14.5</v>
      </c>
      <c r="M48" s="37" t="s">
        <v>19</v>
      </c>
      <c r="N48" s="37" t="str">
        <f t="shared" si="1"/>
        <v>V</v>
      </c>
      <c r="O48" s="11">
        <v>16.1</v>
      </c>
      <c r="P48" s="11">
        <v>7.2</v>
      </c>
      <c r="S48" s="11">
        <v>11</v>
      </c>
      <c r="U48" s="73">
        <f>O48-Q48+R48</f>
        <v>16.1</v>
      </c>
      <c r="V48" s="73">
        <f>P48-Q48+R48</f>
        <v>7.2</v>
      </c>
      <c r="X48" s="73">
        <v>-99</v>
      </c>
    </row>
    <row r="49" spans="1:24" ht="15.75" customHeight="1">
      <c r="A49" s="11">
        <v>4</v>
      </c>
      <c r="B49" s="60">
        <v>369</v>
      </c>
      <c r="C49" s="61">
        <v>1</v>
      </c>
      <c r="D49" s="62" t="s">
        <v>5</v>
      </c>
      <c r="E49" s="80">
        <v>31.78072264083076</v>
      </c>
      <c r="F49" s="80">
        <v>6.922273501284593</v>
      </c>
      <c r="G49" s="80">
        <v>-0.1784</v>
      </c>
      <c r="H49" s="78">
        <v>211</v>
      </c>
      <c r="J49" s="61">
        <v>14.5</v>
      </c>
      <c r="K49" s="11">
        <v>228</v>
      </c>
      <c r="L49" s="37">
        <v>12.3</v>
      </c>
      <c r="M49" s="37" t="s">
        <v>19</v>
      </c>
      <c r="N49" s="37" t="str">
        <f t="shared" si="1"/>
        <v>V</v>
      </c>
      <c r="O49" s="11">
        <v>16.3</v>
      </c>
      <c r="P49" s="11">
        <v>7.7</v>
      </c>
      <c r="S49" s="11">
        <v>11</v>
      </c>
      <c r="T49" s="11" t="s">
        <v>18</v>
      </c>
      <c r="U49" s="73">
        <f>O49-Q49+R49</f>
        <v>16.3</v>
      </c>
      <c r="V49" s="73">
        <f>P49-Q49+R49</f>
        <v>7.7</v>
      </c>
      <c r="X49" s="73">
        <v>-99</v>
      </c>
    </row>
    <row r="50" spans="1:24" ht="15.75" customHeight="1">
      <c r="A50" s="11">
        <v>4</v>
      </c>
      <c r="B50" s="60">
        <v>357</v>
      </c>
      <c r="C50" s="61">
        <v>1</v>
      </c>
      <c r="D50" s="62" t="s">
        <v>5</v>
      </c>
      <c r="E50" s="80">
        <v>39.29972187343888</v>
      </c>
      <c r="F50" s="80">
        <v>6.941574797576523</v>
      </c>
      <c r="G50" s="80">
        <v>-1.3104</v>
      </c>
      <c r="H50" s="78">
        <v>182</v>
      </c>
      <c r="J50" s="61">
        <v>15.25</v>
      </c>
      <c r="K50" s="11">
        <v>194</v>
      </c>
      <c r="L50" s="37">
        <v>12.5</v>
      </c>
      <c r="M50" s="37" t="s">
        <v>19</v>
      </c>
      <c r="N50" s="37" t="str">
        <f t="shared" si="1"/>
        <v>V</v>
      </c>
      <c r="O50" s="11">
        <v>16.9</v>
      </c>
      <c r="P50" s="11">
        <v>9.9</v>
      </c>
      <c r="S50" s="11">
        <v>11</v>
      </c>
      <c r="T50" s="11" t="s">
        <v>18</v>
      </c>
      <c r="U50" s="73">
        <f>O50-Q50+R50</f>
        <v>16.9</v>
      </c>
      <c r="V50" s="73">
        <f>P50-Q50+R50</f>
        <v>9.9</v>
      </c>
      <c r="X50" s="73">
        <v>-99</v>
      </c>
    </row>
    <row r="51" spans="1:24" ht="15.75" customHeight="1">
      <c r="A51" s="11">
        <v>5</v>
      </c>
      <c r="B51" s="60">
        <v>339</v>
      </c>
      <c r="C51" s="61">
        <v>2</v>
      </c>
      <c r="D51" s="62" t="s">
        <v>5</v>
      </c>
      <c r="E51" s="80">
        <v>46.92371637754612</v>
      </c>
      <c r="F51" s="80">
        <v>7.078880301263045</v>
      </c>
      <c r="G51" s="80">
        <v>-3.2814</v>
      </c>
      <c r="H51" s="78">
        <v>122</v>
      </c>
      <c r="J51" s="61">
        <v>12.8</v>
      </c>
      <c r="K51" s="11">
        <v>129</v>
      </c>
      <c r="L51" s="37">
        <v>12.5</v>
      </c>
      <c r="M51" s="37" t="s">
        <v>19</v>
      </c>
      <c r="N51" s="37" t="str">
        <f t="shared" si="1"/>
        <v>V</v>
      </c>
      <c r="O51" s="11">
        <v>13.4</v>
      </c>
      <c r="P51" s="11">
        <v>3.7</v>
      </c>
      <c r="S51" s="11">
        <v>11</v>
      </c>
      <c r="U51" s="73">
        <f>O51-Q51+R51</f>
        <v>13.4</v>
      </c>
      <c r="V51" s="73">
        <f>P51-Q51+R51</f>
        <v>3.7</v>
      </c>
      <c r="X51" s="73">
        <v>-99</v>
      </c>
    </row>
    <row r="52" spans="1:24" ht="15.75" customHeight="1">
      <c r="A52" s="11">
        <v>4</v>
      </c>
      <c r="B52" s="60">
        <v>358</v>
      </c>
      <c r="C52" s="61">
        <v>2</v>
      </c>
      <c r="D52" s="62" t="s">
        <v>5</v>
      </c>
      <c r="E52" s="80">
        <v>39.67170600489475</v>
      </c>
      <c r="F52" s="80">
        <v>7.337589703792211</v>
      </c>
      <c r="G52" s="80">
        <v>-1.4644</v>
      </c>
      <c r="H52" s="78">
        <v>37</v>
      </c>
      <c r="J52" s="61">
        <v>3.75</v>
      </c>
      <c r="K52" s="11">
        <v>48</v>
      </c>
      <c r="L52" s="37">
        <v>6.2</v>
      </c>
      <c r="M52" s="37">
        <v>15</v>
      </c>
      <c r="N52" s="37" t="str">
        <f t="shared" si="1"/>
        <v>H</v>
      </c>
      <c r="O52" s="11">
        <v>4.75</v>
      </c>
      <c r="P52" s="11">
        <v>-5.25</v>
      </c>
      <c r="Q52" s="11">
        <v>-7.75</v>
      </c>
      <c r="S52" s="11">
        <v>11</v>
      </c>
      <c r="T52" s="11" t="s">
        <v>18</v>
      </c>
      <c r="U52" s="73">
        <f>L52/M52*O52-L52/M52*Q52+R52</f>
        <v>5.166666666666666</v>
      </c>
      <c r="V52" s="73">
        <f>L52/M52*P52-L52/M52*Q52+R52</f>
        <v>1.0333333333333332</v>
      </c>
      <c r="X52" s="73">
        <v>-99</v>
      </c>
    </row>
    <row r="53" spans="1:24" ht="15.75" customHeight="1">
      <c r="A53" s="11">
        <v>4</v>
      </c>
      <c r="B53" s="60">
        <v>359</v>
      </c>
      <c r="C53" s="61">
        <v>3</v>
      </c>
      <c r="D53" s="62" t="s">
        <v>5</v>
      </c>
      <c r="E53" s="80">
        <v>37.03169767217828</v>
      </c>
      <c r="F53" s="80">
        <v>7.545483915322121</v>
      </c>
      <c r="G53" s="80">
        <v>-0.9014</v>
      </c>
      <c r="H53" s="78">
        <v>28</v>
      </c>
      <c r="J53" s="61">
        <v>4.75</v>
      </c>
      <c r="K53" s="11">
        <v>34</v>
      </c>
      <c r="L53" s="37">
        <v>8.9</v>
      </c>
      <c r="M53" s="37" t="s">
        <v>19</v>
      </c>
      <c r="N53" s="37" t="str">
        <f t="shared" si="1"/>
        <v>V</v>
      </c>
      <c r="O53" s="11">
        <v>5.6</v>
      </c>
      <c r="P53" s="11">
        <v>1.6</v>
      </c>
      <c r="S53" s="11">
        <v>11</v>
      </c>
      <c r="T53" s="11" t="s">
        <v>18</v>
      </c>
      <c r="U53" s="73">
        <f>O53-Q53+R53</f>
        <v>5.6</v>
      </c>
      <c r="V53" s="73">
        <f>P53-Q53+R53</f>
        <v>1.6</v>
      </c>
      <c r="X53" s="73">
        <v>-99</v>
      </c>
    </row>
    <row r="54" spans="1:24" ht="15.75" customHeight="1">
      <c r="A54" s="11">
        <v>1</v>
      </c>
      <c r="B54" s="60">
        <v>138</v>
      </c>
      <c r="C54" s="61">
        <v>1</v>
      </c>
      <c r="D54" s="62" t="s">
        <v>5</v>
      </c>
      <c r="E54" s="80">
        <v>1.5266947754768148</v>
      </c>
      <c r="F54" s="80">
        <v>7.61706118280087</v>
      </c>
      <c r="G54" s="80">
        <v>0.771</v>
      </c>
      <c r="H54" s="78">
        <v>210</v>
      </c>
      <c r="J54" s="61">
        <v>16.7</v>
      </c>
      <c r="K54" s="11">
        <v>223</v>
      </c>
      <c r="L54" s="37">
        <v>16.1</v>
      </c>
      <c r="M54" s="37" t="s">
        <v>19</v>
      </c>
      <c r="N54" s="37" t="str">
        <f t="shared" si="1"/>
        <v>V</v>
      </c>
      <c r="O54" s="11">
        <v>19.5</v>
      </c>
      <c r="P54" s="11">
        <v>12.8</v>
      </c>
      <c r="S54" s="11">
        <v>11</v>
      </c>
      <c r="U54" s="73">
        <f>O54-Q54+R54</f>
        <v>19.5</v>
      </c>
      <c r="V54" s="73">
        <f>P54-Q54+R54</f>
        <v>12.8</v>
      </c>
      <c r="W54" s="73">
        <v>4.765</v>
      </c>
      <c r="X54" s="73">
        <v>3.275</v>
      </c>
    </row>
    <row r="55" spans="1:24" ht="15.75" customHeight="1">
      <c r="A55" s="11">
        <v>1</v>
      </c>
      <c r="B55" s="60">
        <v>410</v>
      </c>
      <c r="C55" s="61">
        <v>3</v>
      </c>
      <c r="D55" s="62" t="s">
        <v>5</v>
      </c>
      <c r="E55" s="80">
        <v>9.396687556319494</v>
      </c>
      <c r="F55" s="80">
        <v>7.7973765439992935</v>
      </c>
      <c r="G55" s="80">
        <v>0.569</v>
      </c>
      <c r="H55" s="78">
        <v>26</v>
      </c>
      <c r="J55" s="61">
        <v>5</v>
      </c>
      <c r="K55" s="11">
        <v>39</v>
      </c>
      <c r="L55" s="37">
        <v>9.1</v>
      </c>
      <c r="M55" s="37" t="s">
        <v>19</v>
      </c>
      <c r="N55" s="37" t="str">
        <f t="shared" si="1"/>
        <v>V</v>
      </c>
      <c r="O55" s="11">
        <v>6.4</v>
      </c>
      <c r="P55" s="11">
        <v>2.3</v>
      </c>
      <c r="S55" s="11">
        <v>11</v>
      </c>
      <c r="U55" s="73">
        <f>O55-Q55+R55</f>
        <v>6.4</v>
      </c>
      <c r="V55" s="73">
        <f>P55-Q55+R55</f>
        <v>2.3</v>
      </c>
      <c r="X55" s="73">
        <v>-99</v>
      </c>
    </row>
    <row r="56" spans="1:24" ht="15.75" customHeight="1">
      <c r="A56" s="11">
        <v>5</v>
      </c>
      <c r="B56" s="60">
        <v>334</v>
      </c>
      <c r="C56" s="61">
        <v>1</v>
      </c>
      <c r="D56" s="62" t="s">
        <v>5</v>
      </c>
      <c r="E56" s="80">
        <v>44.71668464282709</v>
      </c>
      <c r="F56" s="80">
        <v>7.870791863208649</v>
      </c>
      <c r="G56" s="80">
        <v>-3.2804</v>
      </c>
      <c r="H56" s="78">
        <v>189</v>
      </c>
      <c r="J56" s="61">
        <v>15.75</v>
      </c>
      <c r="K56" s="11">
        <v>202</v>
      </c>
      <c r="L56" s="37">
        <v>15</v>
      </c>
      <c r="M56" s="37" t="s">
        <v>19</v>
      </c>
      <c r="N56" s="37" t="str">
        <f t="shared" si="1"/>
        <v>V</v>
      </c>
      <c r="O56" s="11">
        <v>17.2</v>
      </c>
      <c r="P56" s="11">
        <v>12.1</v>
      </c>
      <c r="S56" s="11">
        <v>11</v>
      </c>
      <c r="U56" s="73">
        <f>O56-Q56+R56</f>
        <v>17.2</v>
      </c>
      <c r="V56" s="73">
        <f>P56-Q56+R56</f>
        <v>12.1</v>
      </c>
      <c r="X56" s="73">
        <v>-99</v>
      </c>
    </row>
    <row r="57" spans="1:24" ht="15.75" customHeight="1">
      <c r="A57" s="11">
        <v>2</v>
      </c>
      <c r="B57" s="60">
        <v>408</v>
      </c>
      <c r="C57" s="61">
        <v>1</v>
      </c>
      <c r="D57" s="62" t="s">
        <v>5</v>
      </c>
      <c r="E57" s="80">
        <v>11.32568434906463</v>
      </c>
      <c r="F57" s="80">
        <v>7.877453841524713</v>
      </c>
      <c r="G57" s="80">
        <v>0.63</v>
      </c>
      <c r="H57" s="78">
        <v>170</v>
      </c>
      <c r="J57" s="61">
        <v>15.5</v>
      </c>
      <c r="K57" s="11">
        <v>186</v>
      </c>
      <c r="L57" s="37">
        <v>19</v>
      </c>
      <c r="M57" s="37" t="s">
        <v>19</v>
      </c>
      <c r="N57" s="37" t="str">
        <f t="shared" si="1"/>
        <v>V</v>
      </c>
      <c r="O57" s="11">
        <v>18</v>
      </c>
      <c r="P57" s="11">
        <v>9.6</v>
      </c>
      <c r="S57" s="11">
        <v>11</v>
      </c>
      <c r="U57" s="73">
        <f>O57-Q57+R57</f>
        <v>18</v>
      </c>
      <c r="V57" s="73">
        <f>P57-Q57+R57</f>
        <v>9.6</v>
      </c>
      <c r="W57" s="73">
        <v>3.585</v>
      </c>
      <c r="X57" s="73">
        <v>2.675</v>
      </c>
    </row>
    <row r="58" spans="1:24" ht="15.75" customHeight="1">
      <c r="A58" s="11">
        <v>5</v>
      </c>
      <c r="B58" s="60">
        <v>330</v>
      </c>
      <c r="C58" s="61">
        <v>2</v>
      </c>
      <c r="D58" s="62" t="s">
        <v>5</v>
      </c>
      <c r="E58" s="80">
        <v>41.14656036246925</v>
      </c>
      <c r="F58" s="80">
        <v>8.476648804077847</v>
      </c>
      <c r="G58" s="80">
        <v>-2.0574</v>
      </c>
      <c r="H58" s="78">
        <v>82</v>
      </c>
      <c r="J58" s="61">
        <v>8</v>
      </c>
      <c r="K58" s="11">
        <v>92</v>
      </c>
      <c r="L58" s="37">
        <v>11.6</v>
      </c>
      <c r="M58" s="37" t="s">
        <v>19</v>
      </c>
      <c r="N58" s="37" t="str">
        <f t="shared" si="1"/>
        <v>V</v>
      </c>
      <c r="O58" s="11">
        <v>10</v>
      </c>
      <c r="P58" s="11">
        <v>1.6</v>
      </c>
      <c r="S58" s="11">
        <v>11</v>
      </c>
      <c r="U58" s="73">
        <f>O58-Q58+R58</f>
        <v>10</v>
      </c>
      <c r="V58" s="73">
        <f>P58-Q58+R58</f>
        <v>1.6</v>
      </c>
      <c r="X58" s="73">
        <v>-99</v>
      </c>
    </row>
    <row r="59" spans="1:24" ht="15.75" customHeight="1">
      <c r="A59" s="11">
        <v>5</v>
      </c>
      <c r="B59" s="60">
        <v>332</v>
      </c>
      <c r="C59" s="61">
        <v>2</v>
      </c>
      <c r="D59" s="62" t="s">
        <v>5</v>
      </c>
      <c r="E59" s="80">
        <v>43.71165707456103</v>
      </c>
      <c r="F59" s="80">
        <v>8.55875159097272</v>
      </c>
      <c r="G59" s="80">
        <v>-3.2434</v>
      </c>
      <c r="H59" s="78">
        <v>31</v>
      </c>
      <c r="J59" s="61">
        <v>3.25</v>
      </c>
      <c r="K59" s="11">
        <v>40</v>
      </c>
      <c r="L59" s="37">
        <v>4.6</v>
      </c>
      <c r="M59" s="37" t="s">
        <v>19</v>
      </c>
      <c r="N59" s="37" t="str">
        <f t="shared" si="1"/>
        <v>V</v>
      </c>
      <c r="O59" s="11">
        <v>3.9</v>
      </c>
      <c r="P59" s="11">
        <v>1.4</v>
      </c>
      <c r="S59" s="11">
        <v>11</v>
      </c>
      <c r="U59" s="73">
        <f>O59-Q59+R59</f>
        <v>3.9</v>
      </c>
      <c r="V59" s="73">
        <f>P59-Q59+R59</f>
        <v>1.4</v>
      </c>
      <c r="X59" s="73">
        <v>-99</v>
      </c>
    </row>
    <row r="60" spans="1:24" ht="15.75" customHeight="1">
      <c r="A60" s="11">
        <v>3</v>
      </c>
      <c r="B60" s="60">
        <v>389</v>
      </c>
      <c r="C60" s="61">
        <v>1</v>
      </c>
      <c r="D60" s="62" t="s">
        <v>5</v>
      </c>
      <c r="E60" s="80">
        <v>22.165655008150363</v>
      </c>
      <c r="F60" s="80">
        <v>8.609888214120941</v>
      </c>
      <c r="G60" s="80">
        <v>0.868</v>
      </c>
      <c r="H60" s="78">
        <v>158</v>
      </c>
      <c r="J60" s="61">
        <v>13</v>
      </c>
      <c r="K60" s="11">
        <v>179</v>
      </c>
      <c r="L60" s="37">
        <v>13.5</v>
      </c>
      <c r="M60" s="37" t="s">
        <v>19</v>
      </c>
      <c r="N60" s="37" t="str">
        <f t="shared" si="1"/>
        <v>V</v>
      </c>
      <c r="O60" s="11">
        <v>16</v>
      </c>
      <c r="P60" s="11">
        <v>8.1</v>
      </c>
      <c r="S60" s="11">
        <v>11</v>
      </c>
      <c r="T60" s="11" t="s">
        <v>18</v>
      </c>
      <c r="U60" s="73">
        <f>O60-Q60+R60</f>
        <v>16</v>
      </c>
      <c r="V60" s="73">
        <f>P60-Q60+R60</f>
        <v>8.1</v>
      </c>
      <c r="X60" s="73">
        <v>-99</v>
      </c>
    </row>
    <row r="61" spans="1:24" ht="15.75" customHeight="1">
      <c r="A61" s="11">
        <v>2</v>
      </c>
      <c r="B61" s="60">
        <v>409</v>
      </c>
      <c r="C61" s="61">
        <v>2</v>
      </c>
      <c r="D61" s="62" t="s">
        <v>5</v>
      </c>
      <c r="E61" s="80">
        <v>10.975654576349722</v>
      </c>
      <c r="F61" s="80">
        <v>8.620439815963765</v>
      </c>
      <c r="G61" s="80">
        <v>0.793</v>
      </c>
      <c r="H61" s="78">
        <v>41</v>
      </c>
      <c r="J61" s="61">
        <v>3.75</v>
      </c>
      <c r="K61" s="11">
        <v>55</v>
      </c>
      <c r="L61" s="37">
        <v>6.2</v>
      </c>
      <c r="M61" s="37">
        <v>20</v>
      </c>
      <c r="N61" s="37" t="str">
        <f t="shared" si="1"/>
        <v>H</v>
      </c>
      <c r="O61" s="11">
        <v>9.5</v>
      </c>
      <c r="P61" s="11">
        <v>-1.5</v>
      </c>
      <c r="Q61" s="11">
        <v>0.1</v>
      </c>
      <c r="R61" s="11">
        <v>1.3</v>
      </c>
      <c r="S61" s="11">
        <v>11</v>
      </c>
      <c r="U61" s="73">
        <f>L61/M61*O61-L61/M61*Q61+R61</f>
        <v>4.2139999999999995</v>
      </c>
      <c r="V61" s="73">
        <f>L61/M61*P61-L61/M61*Q61+R61</f>
        <v>0.804</v>
      </c>
      <c r="X61" s="73">
        <v>-99</v>
      </c>
    </row>
    <row r="62" spans="1:24" ht="15.75" customHeight="1">
      <c r="A62" s="11">
        <v>1</v>
      </c>
      <c r="B62" s="60">
        <v>141</v>
      </c>
      <c r="C62" s="61">
        <v>1</v>
      </c>
      <c r="D62" s="62" t="s">
        <v>5</v>
      </c>
      <c r="E62" s="80">
        <v>8.90965381665321</v>
      </c>
      <c r="F62" s="80">
        <v>8.639357028587073</v>
      </c>
      <c r="G62" s="80">
        <v>0.798</v>
      </c>
      <c r="H62" s="78">
        <v>181</v>
      </c>
      <c r="J62" s="61">
        <v>17.5</v>
      </c>
      <c r="K62" s="11">
        <v>192</v>
      </c>
      <c r="L62" s="37">
        <v>17.4</v>
      </c>
      <c r="M62" s="37" t="s">
        <v>19</v>
      </c>
      <c r="N62" s="37" t="str">
        <f t="shared" si="1"/>
        <v>V</v>
      </c>
      <c r="O62" s="11">
        <v>19.3</v>
      </c>
      <c r="P62" s="11">
        <v>13</v>
      </c>
      <c r="S62" s="11">
        <v>11</v>
      </c>
      <c r="U62" s="73">
        <f>O62-Q62+R62</f>
        <v>19.3</v>
      </c>
      <c r="V62" s="73">
        <f>P62-Q62+R62</f>
        <v>13</v>
      </c>
      <c r="X62" s="73">
        <v>-99</v>
      </c>
    </row>
    <row r="63" spans="1:24" ht="15.75" customHeight="1">
      <c r="A63" s="11">
        <v>5</v>
      </c>
      <c r="B63" s="60">
        <v>335</v>
      </c>
      <c r="C63" s="61">
        <v>2</v>
      </c>
      <c r="D63" s="62" t="s">
        <v>5</v>
      </c>
      <c r="E63" s="80">
        <v>45.711644931343265</v>
      </c>
      <c r="F63" s="80">
        <v>8.861831733383314</v>
      </c>
      <c r="G63" s="80">
        <v>-3.2494</v>
      </c>
      <c r="H63" s="78">
        <v>89</v>
      </c>
      <c r="J63" s="61">
        <v>7.25</v>
      </c>
      <c r="K63" s="11">
        <v>94</v>
      </c>
      <c r="L63" s="37">
        <v>10.5</v>
      </c>
      <c r="M63" s="37" t="s">
        <v>19</v>
      </c>
      <c r="N63" s="37" t="str">
        <f>IF(M63="V","V","H")</f>
        <v>V</v>
      </c>
      <c r="O63" s="11">
        <v>8.4</v>
      </c>
      <c r="P63" s="11">
        <v>2.7</v>
      </c>
      <c r="S63" s="11">
        <v>11</v>
      </c>
      <c r="U63" s="73">
        <f>O63-Q63+R63</f>
        <v>8.4</v>
      </c>
      <c r="V63" s="73">
        <f>P63-Q63+R63</f>
        <v>2.7</v>
      </c>
      <c r="X63" s="73">
        <v>-99</v>
      </c>
    </row>
    <row r="64" spans="1:24" ht="15.75" customHeight="1">
      <c r="A64" s="11">
        <v>1</v>
      </c>
      <c r="B64" s="60">
        <v>140</v>
      </c>
      <c r="C64" s="61">
        <v>3</v>
      </c>
      <c r="D64" s="62" t="s">
        <v>5</v>
      </c>
      <c r="E64" s="80">
        <v>5.604644282330839</v>
      </c>
      <c r="F64" s="80">
        <v>8.877224592660493</v>
      </c>
      <c r="G64" s="80">
        <v>0.475</v>
      </c>
      <c r="H64" s="78">
        <v>31</v>
      </c>
      <c r="J64" s="61">
        <v>5</v>
      </c>
      <c r="K64" s="11">
        <v>47</v>
      </c>
      <c r="L64" s="37">
        <v>7.1</v>
      </c>
      <c r="M64" s="37" t="s">
        <v>19</v>
      </c>
      <c r="N64" s="37" t="str">
        <f t="shared" si="1"/>
        <v>V</v>
      </c>
      <c r="O64" s="11">
        <v>6.4</v>
      </c>
      <c r="P64" s="11">
        <v>2.1</v>
      </c>
      <c r="S64" s="11">
        <v>11</v>
      </c>
      <c r="U64" s="73">
        <f>O64-Q64+R64</f>
        <v>6.4</v>
      </c>
      <c r="V64" s="73">
        <f>P64-Q64+R64</f>
        <v>2.1</v>
      </c>
      <c r="X64" s="73">
        <v>-99</v>
      </c>
    </row>
    <row r="65" spans="1:24" ht="15.75" customHeight="1">
      <c r="A65" s="11">
        <v>5</v>
      </c>
      <c r="B65" s="60">
        <v>333</v>
      </c>
      <c r="C65" s="61">
        <v>2</v>
      </c>
      <c r="D65" s="62" t="s">
        <v>5</v>
      </c>
      <c r="E65" s="80">
        <v>44.43264056459548</v>
      </c>
      <c r="F65" s="80">
        <v>8.97078048206866</v>
      </c>
      <c r="G65" s="80">
        <v>-3.3494</v>
      </c>
      <c r="H65" s="78">
        <v>27</v>
      </c>
      <c r="J65" s="61">
        <v>2</v>
      </c>
      <c r="K65" s="11">
        <v>31</v>
      </c>
      <c r="L65" s="37">
        <v>4.1</v>
      </c>
      <c r="M65" s="37">
        <v>20</v>
      </c>
      <c r="N65" s="37" t="str">
        <f t="shared" si="1"/>
        <v>H</v>
      </c>
      <c r="O65" s="11">
        <v>4.25</v>
      </c>
      <c r="P65" s="11">
        <v>-3.5</v>
      </c>
      <c r="Q65" s="11">
        <v>-6.75</v>
      </c>
      <c r="S65" s="11">
        <v>11</v>
      </c>
      <c r="T65" s="11" t="s">
        <v>77</v>
      </c>
      <c r="U65" s="73">
        <f>L65/M65*O65-L65/M65*Q65+R65</f>
        <v>2.255</v>
      </c>
      <c r="V65" s="73">
        <f>L65/M65*P65-L65/M65*Q65+R65</f>
        <v>0.6662499999999999</v>
      </c>
      <c r="X65" s="73">
        <v>-99</v>
      </c>
    </row>
    <row r="66" spans="1:24" ht="15.75" customHeight="1">
      <c r="A66" s="11">
        <v>3</v>
      </c>
      <c r="B66" s="60">
        <v>372</v>
      </c>
      <c r="C66" s="61">
        <v>3</v>
      </c>
      <c r="D66" s="62" t="s">
        <v>5</v>
      </c>
      <c r="E66" s="80">
        <v>29.767636769593302</v>
      </c>
      <c r="F66" s="80">
        <v>9.065192835982963</v>
      </c>
      <c r="G66" s="80">
        <v>0.0006</v>
      </c>
      <c r="H66" s="78">
        <v>44</v>
      </c>
      <c r="J66" s="61">
        <v>6.9</v>
      </c>
      <c r="K66" s="11">
        <v>53</v>
      </c>
      <c r="L66" s="37">
        <v>8.4</v>
      </c>
      <c r="M66" s="37" t="s">
        <v>19</v>
      </c>
      <c r="N66" s="37" t="str">
        <f t="shared" si="1"/>
        <v>V</v>
      </c>
      <c r="O66" s="11">
        <v>8.3</v>
      </c>
      <c r="P66" s="11">
        <v>3.2</v>
      </c>
      <c r="S66" s="11">
        <v>11</v>
      </c>
      <c r="T66" s="11" t="s">
        <v>18</v>
      </c>
      <c r="U66" s="73">
        <f>O66-Q66+R66</f>
        <v>8.3</v>
      </c>
      <c r="V66" s="73">
        <f>P66-Q66+R66</f>
        <v>3.2</v>
      </c>
      <c r="X66" s="73">
        <v>-99</v>
      </c>
    </row>
    <row r="67" spans="1:24" ht="15.75" customHeight="1">
      <c r="A67" s="11">
        <v>4</v>
      </c>
      <c r="B67" s="60">
        <v>371</v>
      </c>
      <c r="C67" s="61">
        <v>1</v>
      </c>
      <c r="D67" s="62" t="s">
        <v>5</v>
      </c>
      <c r="E67" s="80">
        <v>31.29563596694</v>
      </c>
      <c r="F67" s="80">
        <v>9.085254064954455</v>
      </c>
      <c r="G67" s="80">
        <v>0.066</v>
      </c>
      <c r="H67" s="78">
        <v>155</v>
      </c>
      <c r="J67" s="61">
        <v>13.75</v>
      </c>
      <c r="K67" s="11">
        <v>173</v>
      </c>
      <c r="L67" s="37">
        <v>13.3</v>
      </c>
      <c r="M67" s="37" t="s">
        <v>19</v>
      </c>
      <c r="N67" s="37" t="str">
        <f t="shared" si="0"/>
        <v>V</v>
      </c>
      <c r="O67" s="11">
        <v>15.8</v>
      </c>
      <c r="P67" s="11">
        <v>7.3</v>
      </c>
      <c r="S67" s="11">
        <v>11</v>
      </c>
      <c r="T67" s="11" t="s">
        <v>18</v>
      </c>
      <c r="U67" s="73">
        <f>O67-Q67+R67</f>
        <v>15.8</v>
      </c>
      <c r="V67" s="73">
        <f>P67-Q67+R67</f>
        <v>7.3</v>
      </c>
      <c r="X67" s="73">
        <v>-99</v>
      </c>
    </row>
    <row r="68" spans="1:24" ht="15.75" customHeight="1">
      <c r="A68" s="11">
        <v>5</v>
      </c>
      <c r="B68" s="60">
        <v>337</v>
      </c>
      <c r="C68" s="61">
        <v>4</v>
      </c>
      <c r="D68" s="62" t="s">
        <v>5</v>
      </c>
      <c r="E68" s="80">
        <v>48.37263555251636</v>
      </c>
      <c r="F68" s="80">
        <v>9.095938362996407</v>
      </c>
      <c r="G68" s="80">
        <v>-3.3614</v>
      </c>
      <c r="H68" s="78">
        <v>27</v>
      </c>
      <c r="J68" s="61">
        <v>5.2</v>
      </c>
      <c r="K68" s="11">
        <v>33</v>
      </c>
      <c r="L68" s="37">
        <v>6</v>
      </c>
      <c r="M68" s="37" t="s">
        <v>19</v>
      </c>
      <c r="N68" s="37" t="str">
        <f t="shared" si="0"/>
        <v>V</v>
      </c>
      <c r="O68" s="11">
        <v>5.7</v>
      </c>
      <c r="P68" s="11">
        <v>2.6</v>
      </c>
      <c r="S68" s="11">
        <v>11</v>
      </c>
      <c r="U68" s="73">
        <f>O68-Q68+R68</f>
        <v>5.7</v>
      </c>
      <c r="V68" s="73">
        <f>P68-Q68+R68</f>
        <v>2.6</v>
      </c>
      <c r="X68" s="73">
        <v>-99</v>
      </c>
    </row>
    <row r="69" spans="1:24" ht="15.75" customHeight="1">
      <c r="A69" s="11">
        <v>5</v>
      </c>
      <c r="B69" s="60">
        <v>338</v>
      </c>
      <c r="C69" s="61">
        <v>2</v>
      </c>
      <c r="D69" s="62" t="s">
        <v>5</v>
      </c>
      <c r="E69" s="80">
        <v>48.335627337924045</v>
      </c>
      <c r="F69" s="80">
        <v>9.300936880192724</v>
      </c>
      <c r="G69" s="80">
        <v>-3.2354</v>
      </c>
      <c r="H69" s="78">
        <v>28</v>
      </c>
      <c r="J69" s="61">
        <v>2.4</v>
      </c>
      <c r="K69" s="11">
        <v>36</v>
      </c>
      <c r="L69" s="37">
        <v>4.7</v>
      </c>
      <c r="M69" s="37" t="s">
        <v>19</v>
      </c>
      <c r="N69" s="37" t="str">
        <f t="shared" si="0"/>
        <v>V</v>
      </c>
      <c r="O69" s="11">
        <v>2.6</v>
      </c>
      <c r="P69" s="11">
        <v>1.2</v>
      </c>
      <c r="S69" s="11">
        <v>11</v>
      </c>
      <c r="U69" s="73">
        <f>O69-Q69+R69</f>
        <v>2.6</v>
      </c>
      <c r="V69" s="73">
        <f>P69-Q69+R69</f>
        <v>1.2</v>
      </c>
      <c r="X69" s="73">
        <v>-99</v>
      </c>
    </row>
    <row r="70" spans="1:24" ht="15.75" customHeight="1">
      <c r="A70" s="11">
        <v>3</v>
      </c>
      <c r="B70" s="60">
        <v>373</v>
      </c>
      <c r="C70" s="61">
        <v>1</v>
      </c>
      <c r="D70" s="62" t="s">
        <v>5</v>
      </c>
      <c r="E70" s="80">
        <v>27.586626352799325</v>
      </c>
      <c r="F70" s="80">
        <v>9.325105440210185</v>
      </c>
      <c r="G70" s="80">
        <v>0.178</v>
      </c>
      <c r="H70" s="78">
        <v>132</v>
      </c>
      <c r="J70" s="61">
        <v>13.4</v>
      </c>
      <c r="K70" s="11">
        <v>149</v>
      </c>
      <c r="L70" s="37">
        <v>14.9</v>
      </c>
      <c r="M70" s="37" t="s">
        <v>19</v>
      </c>
      <c r="N70" s="37" t="str">
        <f t="shared" si="0"/>
        <v>V</v>
      </c>
      <c r="O70" s="11">
        <v>14.9</v>
      </c>
      <c r="P70" s="11">
        <v>9.2</v>
      </c>
      <c r="S70" s="11">
        <v>11</v>
      </c>
      <c r="T70" s="11" t="s">
        <v>18</v>
      </c>
      <c r="U70" s="73">
        <f>O70-Q70+R70</f>
        <v>14.9</v>
      </c>
      <c r="V70" s="73">
        <f>P70-Q70+R70</f>
        <v>9.2</v>
      </c>
      <c r="W70" s="73">
        <v>3.145</v>
      </c>
      <c r="X70" s="73">
        <v>2.68</v>
      </c>
    </row>
    <row r="71" spans="1:24" ht="15.75" customHeight="1">
      <c r="A71" s="11">
        <v>2</v>
      </c>
      <c r="B71" s="60">
        <v>393</v>
      </c>
      <c r="C71" s="61">
        <v>1</v>
      </c>
      <c r="D71" s="62" t="s">
        <v>5</v>
      </c>
      <c r="E71" s="80">
        <v>15.376619670690598</v>
      </c>
      <c r="F71" s="80">
        <v>9.491616169174296</v>
      </c>
      <c r="G71" s="80">
        <v>1.051</v>
      </c>
      <c r="H71" s="78">
        <v>178</v>
      </c>
      <c r="J71" s="61">
        <v>16.25</v>
      </c>
      <c r="K71" s="11">
        <v>194</v>
      </c>
      <c r="L71" s="37">
        <v>16.6</v>
      </c>
      <c r="M71" s="37" t="s">
        <v>19</v>
      </c>
      <c r="N71" s="37" t="str">
        <f t="shared" si="0"/>
        <v>V</v>
      </c>
      <c r="O71" s="11">
        <v>17.9</v>
      </c>
      <c r="P71" s="11">
        <v>9.3</v>
      </c>
      <c r="S71" s="11">
        <v>11</v>
      </c>
      <c r="U71" s="73">
        <f>O71-Q71+R71</f>
        <v>17.9</v>
      </c>
      <c r="V71" s="73">
        <f>P71-Q71+R71</f>
        <v>9.3</v>
      </c>
      <c r="X71" s="73">
        <v>-99</v>
      </c>
    </row>
    <row r="72" spans="1:24" ht="15.75" customHeight="1">
      <c r="A72" s="11">
        <v>2</v>
      </c>
      <c r="B72" s="60">
        <v>392</v>
      </c>
      <c r="C72" s="61">
        <v>1</v>
      </c>
      <c r="D72" s="62" t="s">
        <v>5</v>
      </c>
      <c r="E72" s="80">
        <v>17.54561682388499</v>
      </c>
      <c r="F72" s="80">
        <v>9.562703083825404</v>
      </c>
      <c r="G72" s="80">
        <v>1.034</v>
      </c>
      <c r="H72" s="78">
        <v>146</v>
      </c>
      <c r="J72" s="61">
        <v>14.7</v>
      </c>
      <c r="K72" s="11">
        <v>163</v>
      </c>
      <c r="L72" s="37">
        <v>14.2</v>
      </c>
      <c r="M72" s="37" t="s">
        <v>19</v>
      </c>
      <c r="N72" s="37" t="str">
        <f t="shared" si="0"/>
        <v>V</v>
      </c>
      <c r="O72" s="11">
        <v>16.8</v>
      </c>
      <c r="P72" s="11">
        <v>11</v>
      </c>
      <c r="S72" s="11">
        <v>11</v>
      </c>
      <c r="U72" s="73">
        <f>O72-Q72+R72</f>
        <v>16.8</v>
      </c>
      <c r="V72" s="73">
        <f>P72-Q72+R72</f>
        <v>11</v>
      </c>
      <c r="X72" s="73">
        <v>-99</v>
      </c>
    </row>
    <row r="73" spans="1:24" ht="15.75" customHeight="1">
      <c r="A73" s="11">
        <v>5</v>
      </c>
      <c r="B73" s="60">
        <v>340</v>
      </c>
      <c r="C73" s="61">
        <v>2</v>
      </c>
      <c r="D73" s="62" t="s">
        <v>5</v>
      </c>
      <c r="E73" s="80">
        <v>48.43421424253525</v>
      </c>
      <c r="F73" s="80">
        <v>9.627740830963187</v>
      </c>
      <c r="G73" s="80">
        <v>-3.3934</v>
      </c>
      <c r="H73" s="78">
        <v>28</v>
      </c>
      <c r="J73" s="61">
        <v>2.8</v>
      </c>
      <c r="K73" s="11">
        <v>30</v>
      </c>
      <c r="L73" s="37">
        <v>4.2</v>
      </c>
      <c r="M73" s="37" t="s">
        <v>19</v>
      </c>
      <c r="N73" s="37" t="str">
        <f t="shared" si="0"/>
        <v>V</v>
      </c>
      <c r="O73" s="11">
        <v>2.8</v>
      </c>
      <c r="P73" s="11">
        <v>1.3</v>
      </c>
      <c r="S73" s="11">
        <v>11</v>
      </c>
      <c r="U73" s="73">
        <f>O73-Q73+R73</f>
        <v>2.8</v>
      </c>
      <c r="V73" s="73">
        <f>P73-Q73+R73</f>
        <v>1.3</v>
      </c>
      <c r="X73" s="73">
        <v>-99</v>
      </c>
    </row>
    <row r="74" spans="1:24" ht="15.75" customHeight="1">
      <c r="A74" s="11">
        <v>5</v>
      </c>
      <c r="B74" s="60">
        <v>336</v>
      </c>
      <c r="C74" s="61">
        <v>2</v>
      </c>
      <c r="D74" s="62" t="s">
        <v>5</v>
      </c>
      <c r="E74" s="80">
        <v>47.505595361671524</v>
      </c>
      <c r="F74" s="80">
        <v>10.098903620350695</v>
      </c>
      <c r="G74" s="80">
        <v>-3.3534</v>
      </c>
      <c r="H74" s="78">
        <v>79</v>
      </c>
      <c r="J74" s="61">
        <v>8.5</v>
      </c>
      <c r="K74" s="11">
        <v>85</v>
      </c>
      <c r="L74" s="37">
        <v>11.8</v>
      </c>
      <c r="M74" s="37" t="s">
        <v>19</v>
      </c>
      <c r="N74" s="37" t="str">
        <f t="shared" si="0"/>
        <v>V</v>
      </c>
      <c r="O74" s="11">
        <v>8.8</v>
      </c>
      <c r="P74" s="11">
        <v>3.5</v>
      </c>
      <c r="S74" s="11">
        <v>11</v>
      </c>
      <c r="U74" s="73">
        <f>O74-Q74+R74</f>
        <v>8.8</v>
      </c>
      <c r="V74" s="73">
        <f>P74-Q74+R74</f>
        <v>3.5</v>
      </c>
      <c r="X74" s="73">
        <v>-99</v>
      </c>
    </row>
    <row r="75" spans="1:24" ht="15.75" customHeight="1">
      <c r="A75" s="11">
        <v>1</v>
      </c>
      <c r="B75" s="60">
        <v>143</v>
      </c>
      <c r="C75" s="61">
        <v>3</v>
      </c>
      <c r="D75" s="62" t="s">
        <v>5</v>
      </c>
      <c r="E75" s="80">
        <v>7.155588381584542</v>
      </c>
      <c r="F75" s="80">
        <v>10.272286742168577</v>
      </c>
      <c r="G75" s="80">
        <v>0.817</v>
      </c>
      <c r="H75" s="78">
        <v>28</v>
      </c>
      <c r="J75" s="61">
        <v>5.5</v>
      </c>
      <c r="K75" s="11">
        <v>36</v>
      </c>
      <c r="L75" s="37">
        <v>8.1</v>
      </c>
      <c r="M75" s="37" t="s">
        <v>19</v>
      </c>
      <c r="N75" s="37" t="str">
        <f t="shared" si="0"/>
        <v>V</v>
      </c>
      <c r="O75" s="11">
        <v>6.9</v>
      </c>
      <c r="P75" s="11">
        <v>3.6</v>
      </c>
      <c r="S75" s="11">
        <v>11</v>
      </c>
      <c r="U75" s="73">
        <f>O75-Q75+R75</f>
        <v>6.9</v>
      </c>
      <c r="V75" s="73">
        <f>P75-Q75+R75</f>
        <v>3.6</v>
      </c>
      <c r="X75" s="73">
        <v>-99</v>
      </c>
    </row>
    <row r="76" spans="1:24" ht="15.75" customHeight="1">
      <c r="A76" s="11">
        <v>1</v>
      </c>
      <c r="B76" s="60">
        <v>142</v>
      </c>
      <c r="C76" s="61">
        <v>3</v>
      </c>
      <c r="D76" s="62" t="s">
        <v>5</v>
      </c>
      <c r="E76" s="80">
        <v>8.111587779747108</v>
      </c>
      <c r="F76" s="80">
        <v>10.28732505034508</v>
      </c>
      <c r="G76" s="80">
        <v>0.833</v>
      </c>
      <c r="H76" s="78">
        <v>32</v>
      </c>
      <c r="J76" s="61">
        <v>5.5</v>
      </c>
      <c r="K76" s="11">
        <v>41</v>
      </c>
      <c r="L76" s="37">
        <v>8</v>
      </c>
      <c r="M76" s="37" t="s">
        <v>19</v>
      </c>
      <c r="N76" s="37" t="str">
        <f t="shared" si="0"/>
        <v>V</v>
      </c>
      <c r="O76" s="11">
        <v>6.8</v>
      </c>
      <c r="P76" s="11">
        <v>3.6</v>
      </c>
      <c r="S76" s="11">
        <v>11</v>
      </c>
      <c r="U76" s="73">
        <f>O76-Q76+R76</f>
        <v>6.8</v>
      </c>
      <c r="V76" s="73">
        <f>P76-Q76+R76</f>
        <v>3.6</v>
      </c>
      <c r="X76" s="73">
        <v>-99</v>
      </c>
    </row>
    <row r="77" spans="1:24" ht="15.75" customHeight="1">
      <c r="A77" s="11">
        <v>3</v>
      </c>
      <c r="B77" s="60">
        <v>21</v>
      </c>
      <c r="C77" s="61">
        <v>2</v>
      </c>
      <c r="D77" s="62" t="s">
        <v>5</v>
      </c>
      <c r="E77" s="80">
        <v>24.188586724985097</v>
      </c>
      <c r="F77" s="80">
        <v>10.313969277047256</v>
      </c>
      <c r="G77" s="80">
        <v>0.951</v>
      </c>
      <c r="H77" s="78">
        <v>48</v>
      </c>
      <c r="J77" s="61">
        <v>2.75</v>
      </c>
      <c r="K77" s="11">
        <v>58</v>
      </c>
      <c r="L77" s="37">
        <v>8.6</v>
      </c>
      <c r="M77" s="37">
        <v>15</v>
      </c>
      <c r="N77" s="37" t="str">
        <f t="shared" si="0"/>
        <v>H</v>
      </c>
      <c r="O77" s="11">
        <v>4</v>
      </c>
      <c r="P77" s="11">
        <v>1.25</v>
      </c>
      <c r="Q77" s="11">
        <v>-2.75</v>
      </c>
      <c r="S77" s="11">
        <v>11</v>
      </c>
      <c r="U77" s="73">
        <f>L77/M77*O77-L77/M77*Q77+R77</f>
        <v>3.87</v>
      </c>
      <c r="V77" s="73">
        <f>L77/M77*P77-L77/M77*Q77+R77</f>
        <v>2.2933333333333334</v>
      </c>
      <c r="X77" s="73">
        <v>-99</v>
      </c>
    </row>
    <row r="78" spans="1:24" ht="15.75" customHeight="1">
      <c r="A78" s="11">
        <v>1</v>
      </c>
      <c r="B78" s="60">
        <v>153</v>
      </c>
      <c r="C78" s="61">
        <v>2</v>
      </c>
      <c r="D78" s="62" t="s">
        <v>5</v>
      </c>
      <c r="E78" s="80">
        <v>6.3475834935313635</v>
      </c>
      <c r="F78" s="80">
        <v>10.394254364438469</v>
      </c>
      <c r="G78" s="80">
        <v>0.699</v>
      </c>
      <c r="H78" s="78">
        <v>32</v>
      </c>
      <c r="J78" s="61">
        <v>2.75</v>
      </c>
      <c r="K78" s="11">
        <v>47</v>
      </c>
      <c r="L78" s="37">
        <v>6.5</v>
      </c>
      <c r="M78" s="37" t="s">
        <v>19</v>
      </c>
      <c r="N78" s="37" t="str">
        <f t="shared" si="0"/>
        <v>V</v>
      </c>
      <c r="O78" s="11">
        <v>4</v>
      </c>
      <c r="P78" s="11">
        <v>1.4</v>
      </c>
      <c r="S78" s="11">
        <v>11</v>
      </c>
      <c r="U78" s="73">
        <f>O78-Q78+R78</f>
        <v>4</v>
      </c>
      <c r="V78" s="73">
        <f>P78-Q78+R78</f>
        <v>1.4</v>
      </c>
      <c r="X78" s="73">
        <v>-99</v>
      </c>
    </row>
    <row r="79" spans="1:24" ht="15.75" customHeight="1">
      <c r="A79" s="11">
        <v>2</v>
      </c>
      <c r="B79" s="60">
        <v>14</v>
      </c>
      <c r="C79" s="61">
        <v>1</v>
      </c>
      <c r="D79" s="62" t="s">
        <v>5</v>
      </c>
      <c r="E79" s="80">
        <v>19.481580637922445</v>
      </c>
      <c r="F79" s="80">
        <v>10.465780661189362</v>
      </c>
      <c r="G79" s="80">
        <v>1.174</v>
      </c>
      <c r="H79" s="78">
        <v>176</v>
      </c>
      <c r="J79" s="61">
        <v>13.9</v>
      </c>
      <c r="K79" s="11">
        <v>193</v>
      </c>
      <c r="L79" s="11">
        <v>16.7</v>
      </c>
      <c r="M79" s="37" t="s">
        <v>19</v>
      </c>
      <c r="N79" s="37" t="str">
        <f t="shared" si="0"/>
        <v>V</v>
      </c>
      <c r="O79" s="11">
        <v>15.8</v>
      </c>
      <c r="P79" s="11">
        <v>7.9</v>
      </c>
      <c r="S79" s="11">
        <v>11</v>
      </c>
      <c r="U79" s="73">
        <f>O79-Q79+R79</f>
        <v>15.8</v>
      </c>
      <c r="V79" s="73">
        <f>P79-Q79+R79</f>
        <v>7.9</v>
      </c>
      <c r="X79" s="73">
        <v>-99</v>
      </c>
    </row>
    <row r="80" spans="1:24" ht="15.75" customHeight="1">
      <c r="A80" s="11">
        <v>1</v>
      </c>
      <c r="B80" s="60">
        <v>154</v>
      </c>
      <c r="C80" s="61">
        <v>1</v>
      </c>
      <c r="D80" s="62" t="s">
        <v>5</v>
      </c>
      <c r="E80" s="80">
        <v>3.5945758421181817</v>
      </c>
      <c r="F80" s="80">
        <v>10.585144047922086</v>
      </c>
      <c r="G80" s="80">
        <v>0.561</v>
      </c>
      <c r="H80" s="78">
        <v>219</v>
      </c>
      <c r="J80" s="61">
        <v>16.3</v>
      </c>
      <c r="K80" s="11">
        <v>237</v>
      </c>
      <c r="L80" s="37">
        <v>17.3</v>
      </c>
      <c r="M80" s="37" t="s">
        <v>19</v>
      </c>
      <c r="N80" s="37" t="str">
        <f t="shared" si="0"/>
        <v>V</v>
      </c>
      <c r="O80" s="11">
        <v>19.5</v>
      </c>
      <c r="P80" s="11">
        <v>9.9</v>
      </c>
      <c r="S80" s="11">
        <v>11</v>
      </c>
      <c r="U80" s="73">
        <f>O80-Q80+R80</f>
        <v>19.5</v>
      </c>
      <c r="V80" s="73">
        <f>P80-Q80+R80</f>
        <v>9.9</v>
      </c>
      <c r="X80" s="73">
        <v>-99</v>
      </c>
    </row>
    <row r="81" spans="1:24" ht="15.75" customHeight="1">
      <c r="A81" s="11">
        <v>3</v>
      </c>
      <c r="B81" s="60">
        <v>28</v>
      </c>
      <c r="C81" s="61">
        <v>1</v>
      </c>
      <c r="D81" s="62" t="s">
        <v>5</v>
      </c>
      <c r="E81" s="80">
        <v>25.26157450236892</v>
      </c>
      <c r="F81" s="80">
        <v>10.619012273336178</v>
      </c>
      <c r="G81" s="80">
        <v>0.856</v>
      </c>
      <c r="H81" s="78">
        <v>129</v>
      </c>
      <c r="J81" s="61">
        <v>11</v>
      </c>
      <c r="K81" s="11">
        <v>140</v>
      </c>
      <c r="L81" s="37">
        <v>13.6</v>
      </c>
      <c r="M81" s="37" t="s">
        <v>19</v>
      </c>
      <c r="N81" s="37" t="str">
        <f t="shared" si="0"/>
        <v>V</v>
      </c>
      <c r="O81" s="11">
        <v>14.4</v>
      </c>
      <c r="P81" s="11">
        <v>10.7</v>
      </c>
      <c r="S81" s="11">
        <v>11</v>
      </c>
      <c r="U81" s="73">
        <f>O81-Q81+R81</f>
        <v>14.4</v>
      </c>
      <c r="V81" s="73">
        <f>P81-Q81+R81</f>
        <v>10.7</v>
      </c>
      <c r="X81" s="73">
        <v>-99</v>
      </c>
    </row>
    <row r="82" spans="1:24" ht="15.75" customHeight="1">
      <c r="A82" s="11">
        <v>4</v>
      </c>
      <c r="B82" s="60">
        <v>329</v>
      </c>
      <c r="C82" s="61">
        <v>1</v>
      </c>
      <c r="D82" s="62" t="s">
        <v>5</v>
      </c>
      <c r="E82" s="80">
        <v>39.77257240700969</v>
      </c>
      <c r="F82" s="80">
        <v>10.67159374831951</v>
      </c>
      <c r="G82" s="80">
        <v>-1.2134</v>
      </c>
      <c r="H82" s="78">
        <v>173</v>
      </c>
      <c r="J82" s="61">
        <v>13</v>
      </c>
      <c r="K82" s="11">
        <v>178</v>
      </c>
      <c r="L82" s="37">
        <v>11.2</v>
      </c>
      <c r="M82" s="37" t="s">
        <v>19</v>
      </c>
      <c r="N82" s="37" t="str">
        <f t="shared" si="0"/>
        <v>V</v>
      </c>
      <c r="O82" s="11">
        <v>13.1</v>
      </c>
      <c r="P82" s="11">
        <v>7.6</v>
      </c>
      <c r="S82" s="11">
        <v>11</v>
      </c>
      <c r="T82" s="11" t="s">
        <v>18</v>
      </c>
      <c r="U82" s="73">
        <f>O82-Q82+R82</f>
        <v>13.1</v>
      </c>
      <c r="V82" s="73">
        <f>P82-Q82+R82</f>
        <v>7.6</v>
      </c>
      <c r="W82" s="73">
        <v>3.605</v>
      </c>
      <c r="X82" s="73">
        <v>2.375</v>
      </c>
    </row>
    <row r="83" spans="1:24" ht="15.75" customHeight="1">
      <c r="A83" s="11">
        <v>5</v>
      </c>
      <c r="B83" s="60">
        <v>325</v>
      </c>
      <c r="C83" s="61">
        <v>1</v>
      </c>
      <c r="D83" s="62" t="s">
        <v>5</v>
      </c>
      <c r="E83" s="80">
        <v>49.12456955443716</v>
      </c>
      <c r="F83" s="80">
        <v>10.742968495311953</v>
      </c>
      <c r="G83" s="80">
        <v>-3.2604</v>
      </c>
      <c r="H83" s="78">
        <v>202</v>
      </c>
      <c r="J83" s="61">
        <v>14.1</v>
      </c>
      <c r="K83" s="11">
        <v>206</v>
      </c>
      <c r="L83" s="37">
        <v>15.8</v>
      </c>
      <c r="M83" s="37" t="s">
        <v>19</v>
      </c>
      <c r="N83" s="37" t="str">
        <f t="shared" si="0"/>
        <v>V</v>
      </c>
      <c r="O83" s="11">
        <v>14.6</v>
      </c>
      <c r="P83" s="11">
        <v>12.4</v>
      </c>
      <c r="S83" s="11">
        <v>11</v>
      </c>
      <c r="U83" s="73">
        <f>O83-Q83+R83</f>
        <v>14.6</v>
      </c>
      <c r="V83" s="73">
        <f>P83-Q83+R83</f>
        <v>12.4</v>
      </c>
      <c r="W83" s="73">
        <v>2.285</v>
      </c>
      <c r="X83" s="73">
        <v>1.22</v>
      </c>
    </row>
    <row r="84" spans="1:24" ht="15.75" customHeight="1">
      <c r="A84" s="11">
        <v>1</v>
      </c>
      <c r="B84" s="60">
        <v>152</v>
      </c>
      <c r="C84" s="61">
        <v>2</v>
      </c>
      <c r="D84" s="62" t="s">
        <v>5</v>
      </c>
      <c r="E84" s="80">
        <v>4.665567306065688</v>
      </c>
      <c r="F84" s="80">
        <v>10.798186964142218</v>
      </c>
      <c r="G84" s="80">
        <v>0.591</v>
      </c>
      <c r="H84" s="78">
        <v>32</v>
      </c>
      <c r="J84" s="61">
        <v>2.25</v>
      </c>
      <c r="K84" s="11">
        <v>59</v>
      </c>
      <c r="L84" s="37">
        <v>7.6</v>
      </c>
      <c r="M84" s="37">
        <v>20</v>
      </c>
      <c r="N84" s="37" t="str">
        <f>IF(M84="V","V","H")</f>
        <v>H</v>
      </c>
      <c r="O84" s="11">
        <v>7.5</v>
      </c>
      <c r="P84" s="11">
        <v>-1.5</v>
      </c>
      <c r="Q84" s="11">
        <v>-3.25</v>
      </c>
      <c r="S84" s="11">
        <v>11</v>
      </c>
      <c r="U84" s="73">
        <f>L84/M84*O84-L84/M84*Q84+R84</f>
        <v>4.085</v>
      </c>
      <c r="V84" s="73">
        <f>L84/M84*P84-L84/M84*Q84+R84</f>
        <v>0.665</v>
      </c>
      <c r="X84" s="73">
        <v>-99</v>
      </c>
    </row>
    <row r="85" spans="1:24" ht="15.75" customHeight="1">
      <c r="A85" s="11">
        <v>1</v>
      </c>
      <c r="B85" s="60">
        <v>144</v>
      </c>
      <c r="C85" s="61">
        <v>1</v>
      </c>
      <c r="D85" s="62" t="s">
        <v>5</v>
      </c>
      <c r="E85" s="80">
        <v>8.611560931556637</v>
      </c>
      <c r="F85" s="80">
        <v>10.95734508547063</v>
      </c>
      <c r="G85" s="80">
        <v>0.745</v>
      </c>
      <c r="H85" s="78">
        <v>182</v>
      </c>
      <c r="J85" s="61">
        <v>16</v>
      </c>
      <c r="K85" s="11">
        <v>194</v>
      </c>
      <c r="L85" s="37">
        <v>14.9</v>
      </c>
      <c r="M85" s="37" t="s">
        <v>19</v>
      </c>
      <c r="N85" s="37" t="str">
        <f t="shared" si="0"/>
        <v>V</v>
      </c>
      <c r="O85" s="11">
        <v>19.1</v>
      </c>
      <c r="P85" s="11">
        <v>11.9</v>
      </c>
      <c r="S85" s="11">
        <v>11</v>
      </c>
      <c r="U85" s="73">
        <f>O85-Q85+R85</f>
        <v>19.1</v>
      </c>
      <c r="V85" s="73">
        <f>P85-Q85+R85</f>
        <v>11.9</v>
      </c>
      <c r="X85" s="73">
        <v>-99</v>
      </c>
    </row>
    <row r="86" spans="1:24" ht="15.75" customHeight="1">
      <c r="A86" s="11">
        <v>3</v>
      </c>
      <c r="B86" s="60">
        <v>29</v>
      </c>
      <c r="C86" s="61">
        <v>1</v>
      </c>
      <c r="D86" s="62" t="s">
        <v>5</v>
      </c>
      <c r="E86" s="80">
        <v>29.75455646666457</v>
      </c>
      <c r="F86" s="80">
        <v>11.06919231344679</v>
      </c>
      <c r="G86" s="80">
        <v>0.238</v>
      </c>
      <c r="H86" s="78">
        <v>122</v>
      </c>
      <c r="J86" s="61">
        <v>11.5</v>
      </c>
      <c r="K86" s="11">
        <v>134</v>
      </c>
      <c r="L86" s="37">
        <v>14.8</v>
      </c>
      <c r="M86" s="37" t="s">
        <v>19</v>
      </c>
      <c r="N86" s="37" t="str">
        <f t="shared" si="0"/>
        <v>V</v>
      </c>
      <c r="O86" s="11">
        <v>13.2</v>
      </c>
      <c r="P86" s="11">
        <v>7.5</v>
      </c>
      <c r="S86" s="11">
        <v>11</v>
      </c>
      <c r="U86" s="73">
        <f>O86-Q86+R86</f>
        <v>13.2</v>
      </c>
      <c r="V86" s="73">
        <f>P86-Q86+R86</f>
        <v>7.5</v>
      </c>
      <c r="X86" s="73">
        <v>-99</v>
      </c>
    </row>
    <row r="87" spans="1:24" ht="15.75" customHeight="1">
      <c r="A87" s="11">
        <v>1</v>
      </c>
      <c r="B87" s="60">
        <v>145</v>
      </c>
      <c r="C87" s="61">
        <v>2</v>
      </c>
      <c r="D87" s="62" t="s">
        <v>5</v>
      </c>
      <c r="E87" s="80">
        <v>8.490545143550971</v>
      </c>
      <c r="F87" s="80">
        <v>11.351340236523747</v>
      </c>
      <c r="G87" s="80">
        <v>0.8</v>
      </c>
      <c r="H87" s="78">
        <v>42</v>
      </c>
      <c r="J87" s="61">
        <v>3</v>
      </c>
      <c r="K87" s="11">
        <v>64</v>
      </c>
      <c r="L87" s="37">
        <v>7.8</v>
      </c>
      <c r="M87" s="37">
        <v>20</v>
      </c>
      <c r="N87" s="37" t="str">
        <f t="shared" si="0"/>
        <v>H</v>
      </c>
      <c r="O87" s="11">
        <v>6.6</v>
      </c>
      <c r="P87" s="11">
        <v>-2</v>
      </c>
      <c r="Q87" s="11">
        <v>-4.25</v>
      </c>
      <c r="S87" s="11">
        <v>11</v>
      </c>
      <c r="U87" s="73">
        <f>L87/M87*O87-L87/M87*Q87+R87</f>
        <v>4.2315</v>
      </c>
      <c r="V87" s="73">
        <f>L87/M87*P87-L87/M87*Q87+R87</f>
        <v>0.8775</v>
      </c>
      <c r="X87" s="73">
        <v>-99</v>
      </c>
    </row>
    <row r="88" spans="1:24" ht="15.75" customHeight="1">
      <c r="A88" s="11">
        <v>5</v>
      </c>
      <c r="B88" s="60">
        <v>328</v>
      </c>
      <c r="C88" s="61">
        <v>3</v>
      </c>
      <c r="D88" s="62" t="s">
        <v>5</v>
      </c>
      <c r="E88" s="80">
        <v>42.589544074319896</v>
      </c>
      <c r="F88" s="80">
        <v>11.378706628679852</v>
      </c>
      <c r="G88" s="80">
        <v>-3.0034</v>
      </c>
      <c r="H88" s="78">
        <v>59</v>
      </c>
      <c r="J88" s="61">
        <v>7.8</v>
      </c>
      <c r="K88" s="11">
        <v>64</v>
      </c>
      <c r="L88" s="37">
        <v>11</v>
      </c>
      <c r="M88" s="37" t="s">
        <v>19</v>
      </c>
      <c r="N88" s="37" t="str">
        <f t="shared" si="0"/>
        <v>V</v>
      </c>
      <c r="O88" s="11">
        <v>8.7</v>
      </c>
      <c r="P88" s="11">
        <v>2.8</v>
      </c>
      <c r="S88" s="11">
        <v>11</v>
      </c>
      <c r="U88" s="73">
        <f>O88-Q88+R88</f>
        <v>8.7</v>
      </c>
      <c r="V88" s="73">
        <f>P88-Q88+R88</f>
        <v>2.8</v>
      </c>
      <c r="X88" s="73">
        <v>-99</v>
      </c>
    </row>
    <row r="89" spans="1:24" ht="15.75" customHeight="1">
      <c r="A89" s="11">
        <v>5</v>
      </c>
      <c r="B89" s="60">
        <v>326</v>
      </c>
      <c r="C89" s="61">
        <v>2</v>
      </c>
      <c r="D89" s="62" t="s">
        <v>5</v>
      </c>
      <c r="E89" s="80">
        <v>45.56754018501028</v>
      </c>
      <c r="F89" s="80">
        <v>11.475825961013571</v>
      </c>
      <c r="G89" s="80">
        <v>-3.2104</v>
      </c>
      <c r="H89" s="78">
        <v>160</v>
      </c>
      <c r="J89" s="61">
        <v>12.5</v>
      </c>
      <c r="K89" s="11">
        <v>173</v>
      </c>
      <c r="L89" s="37">
        <v>15.7</v>
      </c>
      <c r="M89" s="37" t="s">
        <v>19</v>
      </c>
      <c r="N89" s="37" t="str">
        <f t="shared" si="0"/>
        <v>V</v>
      </c>
      <c r="O89" s="11">
        <v>14.5</v>
      </c>
      <c r="P89" s="11">
        <v>3.6</v>
      </c>
      <c r="S89" s="11">
        <v>11</v>
      </c>
      <c r="U89" s="73">
        <f>O89-Q89+R89</f>
        <v>14.5</v>
      </c>
      <c r="V89" s="73">
        <f>P89-Q89+R89</f>
        <v>3.6</v>
      </c>
      <c r="X89" s="73">
        <v>-99</v>
      </c>
    </row>
    <row r="90" spans="1:24" ht="15.75" customHeight="1">
      <c r="A90" s="11">
        <v>1</v>
      </c>
      <c r="B90" s="60">
        <v>155</v>
      </c>
      <c r="C90" s="61">
        <v>3</v>
      </c>
      <c r="D90" s="62" t="s">
        <v>5</v>
      </c>
      <c r="E90" s="80">
        <v>1.6135397795144022</v>
      </c>
      <c r="F90" s="80">
        <v>11.485064665900868</v>
      </c>
      <c r="G90" s="80">
        <v>0.428</v>
      </c>
      <c r="H90" s="78">
        <v>78</v>
      </c>
      <c r="J90" s="61">
        <v>13</v>
      </c>
      <c r="K90" s="11">
        <v>91</v>
      </c>
      <c r="L90" s="37">
        <v>17.4</v>
      </c>
      <c r="M90" s="37" t="s">
        <v>19</v>
      </c>
      <c r="N90" s="37" t="str">
        <f t="shared" si="0"/>
        <v>V</v>
      </c>
      <c r="O90" s="11">
        <v>14.3</v>
      </c>
      <c r="P90" s="11">
        <v>6.8</v>
      </c>
      <c r="S90" s="11">
        <v>11</v>
      </c>
      <c r="U90" s="73">
        <f>O90-Q90+R90</f>
        <v>14.3</v>
      </c>
      <c r="V90" s="73">
        <f>P90-Q90+R90</f>
        <v>6.8</v>
      </c>
      <c r="X90" s="73">
        <v>-99</v>
      </c>
    </row>
    <row r="91" spans="1:24" ht="15.75" customHeight="1">
      <c r="A91" s="11">
        <v>2</v>
      </c>
      <c r="B91" s="60">
        <v>1</v>
      </c>
      <c r="C91" s="61">
        <v>1</v>
      </c>
      <c r="D91" s="62" t="s">
        <v>5</v>
      </c>
      <c r="E91" s="80">
        <v>10.602525667190452</v>
      </c>
      <c r="F91" s="80">
        <v>11.837424866776034</v>
      </c>
      <c r="G91" s="80">
        <v>1.045</v>
      </c>
      <c r="H91" s="78">
        <v>167</v>
      </c>
      <c r="I91" s="11">
        <v>9</v>
      </c>
      <c r="J91" s="61">
        <v>14</v>
      </c>
      <c r="K91" s="11">
        <v>178</v>
      </c>
      <c r="L91" s="37">
        <v>14.5</v>
      </c>
      <c r="M91" s="37" t="s">
        <v>19</v>
      </c>
      <c r="N91" s="37" t="str">
        <f t="shared" si="0"/>
        <v>V</v>
      </c>
      <c r="O91" s="11">
        <v>15.1</v>
      </c>
      <c r="P91" s="11">
        <v>9.8</v>
      </c>
      <c r="S91" s="11">
        <v>11</v>
      </c>
      <c r="U91" s="73">
        <f>O91-Q91+R91</f>
        <v>15.1</v>
      </c>
      <c r="V91" s="73">
        <f>P91-Q91+R91</f>
        <v>9.8</v>
      </c>
      <c r="X91" s="73">
        <v>-99</v>
      </c>
    </row>
    <row r="92" spans="1:24" ht="15.75" customHeight="1">
      <c r="A92" s="11">
        <v>3</v>
      </c>
      <c r="B92" s="60">
        <v>454</v>
      </c>
      <c r="C92" s="61">
        <v>3</v>
      </c>
      <c r="D92" s="62" t="s">
        <v>5</v>
      </c>
      <c r="E92" s="80">
        <v>28.681521845899564</v>
      </c>
      <c r="F92" s="80">
        <v>11.933149316219328</v>
      </c>
      <c r="G92" s="80">
        <v>0.493</v>
      </c>
      <c r="H92" s="78">
        <v>28</v>
      </c>
      <c r="J92" s="61">
        <v>4.6</v>
      </c>
      <c r="K92" s="11">
        <v>38</v>
      </c>
      <c r="L92" s="37">
        <v>7.9</v>
      </c>
      <c r="M92" s="37" t="s">
        <v>19</v>
      </c>
      <c r="N92" s="37" t="str">
        <f t="shared" si="0"/>
        <v>V</v>
      </c>
      <c r="O92" s="11">
        <v>6.2</v>
      </c>
      <c r="P92" s="11">
        <v>2.3</v>
      </c>
      <c r="S92" s="11">
        <v>11</v>
      </c>
      <c r="U92" s="73">
        <f>O92-Q92+R92</f>
        <v>6.2</v>
      </c>
      <c r="V92" s="73">
        <f>P92-Q92+R92</f>
        <v>2.3</v>
      </c>
      <c r="X92" s="73">
        <v>-99</v>
      </c>
    </row>
    <row r="93" spans="1:24" ht="15.75" customHeight="1">
      <c r="A93" s="11">
        <v>4</v>
      </c>
      <c r="B93" s="60">
        <v>39</v>
      </c>
      <c r="C93" s="61">
        <v>1</v>
      </c>
      <c r="D93" s="62" t="s">
        <v>5</v>
      </c>
      <c r="E93" s="80">
        <v>37.558510739015055</v>
      </c>
      <c r="F93" s="80">
        <v>12.210505029166091</v>
      </c>
      <c r="G93" s="80">
        <v>-0.3954</v>
      </c>
      <c r="H93" s="78">
        <v>163</v>
      </c>
      <c r="J93" s="61">
        <v>14.5</v>
      </c>
      <c r="K93" s="11">
        <v>162</v>
      </c>
      <c r="L93" s="37">
        <v>14.7</v>
      </c>
      <c r="M93" s="37" t="s">
        <v>19</v>
      </c>
      <c r="N93" s="37" t="str">
        <f t="shared" si="0"/>
        <v>V</v>
      </c>
      <c r="O93" s="11">
        <v>14.9</v>
      </c>
      <c r="P93" s="11">
        <v>7.6</v>
      </c>
      <c r="S93" s="11">
        <v>11</v>
      </c>
      <c r="T93" s="11" t="s">
        <v>18</v>
      </c>
      <c r="U93" s="73">
        <f>O93-Q93+R93</f>
        <v>14.9</v>
      </c>
      <c r="V93" s="73">
        <f>P93-Q93+R93</f>
        <v>7.6</v>
      </c>
      <c r="X93" s="73">
        <v>-99</v>
      </c>
    </row>
    <row r="94" spans="1:24" ht="15.75" customHeight="1">
      <c r="A94" s="11">
        <v>3</v>
      </c>
      <c r="B94" s="60">
        <v>27</v>
      </c>
      <c r="C94" s="61">
        <v>2</v>
      </c>
      <c r="D94" s="62" t="s">
        <v>5</v>
      </c>
      <c r="E94" s="80">
        <v>25.958506580910182</v>
      </c>
      <c r="F94" s="80">
        <v>12.31404020169021</v>
      </c>
      <c r="G94" s="80">
        <v>0.889</v>
      </c>
      <c r="H94" s="78">
        <v>45</v>
      </c>
      <c r="J94" s="61">
        <v>3.5</v>
      </c>
      <c r="K94" s="11">
        <v>61</v>
      </c>
      <c r="L94" s="37">
        <v>9.3</v>
      </c>
      <c r="M94" s="37">
        <v>15</v>
      </c>
      <c r="N94" s="37" t="str">
        <f t="shared" si="0"/>
        <v>H</v>
      </c>
      <c r="O94" s="11">
        <v>3.75</v>
      </c>
      <c r="P94" s="11">
        <v>-2</v>
      </c>
      <c r="Q94" s="11">
        <v>-3</v>
      </c>
      <c r="S94" s="11">
        <v>11</v>
      </c>
      <c r="U94" s="73">
        <f>L94/M94*O94-L94/M94*Q94+R94</f>
        <v>4.1850000000000005</v>
      </c>
      <c r="V94" s="73">
        <f>L94/M94*P94-L94/M94*Q94+R94</f>
        <v>0.6199999999999999</v>
      </c>
      <c r="X94" s="73">
        <v>-99</v>
      </c>
    </row>
    <row r="95" spans="1:24" ht="15.75" customHeight="1">
      <c r="A95" s="11">
        <v>5</v>
      </c>
      <c r="B95" s="60">
        <v>327</v>
      </c>
      <c r="C95" s="61">
        <v>2</v>
      </c>
      <c r="D95" s="62" t="s">
        <v>5</v>
      </c>
      <c r="E95" s="80">
        <v>45.11750195732568</v>
      </c>
      <c r="F95" s="80">
        <v>12.42980792815053</v>
      </c>
      <c r="G95" s="80">
        <v>-3.3284</v>
      </c>
      <c r="H95" s="78">
        <v>35</v>
      </c>
      <c r="J95" s="61">
        <v>2.4</v>
      </c>
      <c r="K95" s="11">
        <v>38</v>
      </c>
      <c r="L95" s="37">
        <v>4.3</v>
      </c>
      <c r="M95" s="37" t="s">
        <v>19</v>
      </c>
      <c r="N95" s="37" t="str">
        <f t="shared" si="0"/>
        <v>V</v>
      </c>
      <c r="O95" s="11">
        <v>2.8</v>
      </c>
      <c r="P95" s="11">
        <v>1.1</v>
      </c>
      <c r="S95" s="11">
        <v>11</v>
      </c>
      <c r="U95" s="73">
        <f>O95-Q95+R95</f>
        <v>2.8</v>
      </c>
      <c r="V95" s="73">
        <f>P95-Q95+R95</f>
        <v>1.1</v>
      </c>
      <c r="X95" s="73">
        <v>-99</v>
      </c>
    </row>
    <row r="96" spans="1:24" ht="15.75" customHeight="1">
      <c r="A96" s="11">
        <v>1</v>
      </c>
      <c r="B96" s="60">
        <v>150</v>
      </c>
      <c r="C96" s="61">
        <v>1</v>
      </c>
      <c r="D96" s="62" t="s">
        <v>5</v>
      </c>
      <c r="E96" s="80">
        <v>5.9834988231098</v>
      </c>
      <c r="F96" s="80">
        <v>12.507239776779032</v>
      </c>
      <c r="G96" s="80">
        <v>0.869</v>
      </c>
      <c r="H96" s="78">
        <v>189</v>
      </c>
      <c r="J96" s="61">
        <v>16</v>
      </c>
      <c r="K96" s="11">
        <v>203</v>
      </c>
      <c r="L96" s="37">
        <v>17</v>
      </c>
      <c r="M96" s="37" t="s">
        <v>19</v>
      </c>
      <c r="N96" s="37" t="str">
        <f t="shared" si="0"/>
        <v>V</v>
      </c>
      <c r="O96" s="11">
        <v>18.4</v>
      </c>
      <c r="P96" s="11">
        <v>12.6</v>
      </c>
      <c r="S96" s="11">
        <v>11</v>
      </c>
      <c r="U96" s="73">
        <f>O96-Q96+R96</f>
        <v>18.4</v>
      </c>
      <c r="V96" s="73">
        <f>P96-Q96+R96</f>
        <v>12.6</v>
      </c>
      <c r="W96" s="73">
        <v>2.65</v>
      </c>
      <c r="X96" s="73">
        <v>2.575</v>
      </c>
    </row>
    <row r="97" spans="1:24" ht="15.75" customHeight="1">
      <c r="A97" s="11">
        <v>1</v>
      </c>
      <c r="B97" s="60">
        <v>146</v>
      </c>
      <c r="C97" s="61">
        <v>5</v>
      </c>
      <c r="D97" s="62" t="s">
        <v>5</v>
      </c>
      <c r="E97" s="80">
        <v>8.876494212584543</v>
      </c>
      <c r="F97" s="80">
        <v>12.622355703035511</v>
      </c>
      <c r="G97" s="80">
        <v>0.905</v>
      </c>
      <c r="H97" s="78">
        <v>36</v>
      </c>
      <c r="J97" s="61">
        <v>6.25</v>
      </c>
      <c r="K97" s="11">
        <v>49</v>
      </c>
      <c r="L97" s="37">
        <v>7</v>
      </c>
      <c r="M97" s="37" t="s">
        <v>19</v>
      </c>
      <c r="N97" s="37" t="str">
        <f t="shared" si="0"/>
        <v>V</v>
      </c>
      <c r="O97" s="11">
        <v>8.3</v>
      </c>
      <c r="P97" s="11">
        <v>2.6</v>
      </c>
      <c r="S97" s="11">
        <v>11</v>
      </c>
      <c r="U97" s="73">
        <f>O97-Q97+R97</f>
        <v>8.3</v>
      </c>
      <c r="V97" s="73">
        <f>P97-Q97+R97</f>
        <v>2.6</v>
      </c>
      <c r="X97" s="73">
        <v>-99</v>
      </c>
    </row>
    <row r="98" spans="1:24" ht="15.75" customHeight="1">
      <c r="A98" s="11">
        <v>3</v>
      </c>
      <c r="B98" s="60">
        <v>19</v>
      </c>
      <c r="C98" s="61">
        <v>1</v>
      </c>
      <c r="D98" s="62" t="s">
        <v>5</v>
      </c>
      <c r="E98" s="80">
        <v>22.14948542630764</v>
      </c>
      <c r="F98" s="80">
        <v>12.841887569582026</v>
      </c>
      <c r="G98" s="80">
        <v>1.201</v>
      </c>
      <c r="H98" s="78">
        <v>149</v>
      </c>
      <c r="J98" s="61">
        <v>14.2</v>
      </c>
      <c r="K98" s="11">
        <v>160</v>
      </c>
      <c r="L98" s="37">
        <v>13.6</v>
      </c>
      <c r="M98" s="37" t="s">
        <v>19</v>
      </c>
      <c r="N98" s="37" t="str">
        <f t="shared" si="0"/>
        <v>V</v>
      </c>
      <c r="O98" s="11">
        <v>16</v>
      </c>
      <c r="P98" s="11">
        <v>10.8</v>
      </c>
      <c r="S98" s="11">
        <v>11</v>
      </c>
      <c r="U98" s="73">
        <f>O98-Q98+R98</f>
        <v>16</v>
      </c>
      <c r="V98" s="73">
        <f>P98-Q98+R98</f>
        <v>10.8</v>
      </c>
      <c r="X98" s="73">
        <v>-99</v>
      </c>
    </row>
    <row r="99" spans="1:24" ht="15.75" customHeight="1">
      <c r="A99" s="11">
        <v>4</v>
      </c>
      <c r="B99" s="60">
        <v>35</v>
      </c>
      <c r="C99" s="61">
        <v>1</v>
      </c>
      <c r="D99" s="62" t="s">
        <v>5</v>
      </c>
      <c r="E99" s="80">
        <v>33.36448205131216</v>
      </c>
      <c r="F99" s="80">
        <v>12.926336969446105</v>
      </c>
      <c r="G99" s="80">
        <v>0.333</v>
      </c>
      <c r="H99" s="78">
        <v>166</v>
      </c>
      <c r="J99" s="61">
        <v>13.75</v>
      </c>
      <c r="K99" s="11">
        <v>183</v>
      </c>
      <c r="L99" s="37">
        <v>14</v>
      </c>
      <c r="M99" s="37" t="s">
        <v>19</v>
      </c>
      <c r="N99" s="37" t="str">
        <f t="shared" si="0"/>
        <v>V</v>
      </c>
      <c r="O99" s="11">
        <v>15.6</v>
      </c>
      <c r="P99" s="11">
        <v>7.6</v>
      </c>
      <c r="S99" s="11">
        <v>11</v>
      </c>
      <c r="T99" s="11" t="s">
        <v>18</v>
      </c>
      <c r="U99" s="73">
        <f>O99-Q99+R99</f>
        <v>15.6</v>
      </c>
      <c r="V99" s="73">
        <f>P99-Q99+R99</f>
        <v>7.6</v>
      </c>
      <c r="X99" s="73">
        <v>-99</v>
      </c>
    </row>
    <row r="100" spans="1:24" ht="15.75" customHeight="1">
      <c r="A100" s="11">
        <v>4</v>
      </c>
      <c r="B100" s="60">
        <v>37</v>
      </c>
      <c r="C100" s="61">
        <v>1</v>
      </c>
      <c r="D100" s="62" t="s">
        <v>5</v>
      </c>
      <c r="E100" s="80">
        <v>35.36447820285906</v>
      </c>
      <c r="F100" s="80">
        <v>13.02241711202289</v>
      </c>
      <c r="G100" s="80">
        <v>0.345</v>
      </c>
      <c r="H100" s="78">
        <v>167</v>
      </c>
      <c r="J100" s="61">
        <v>12.25</v>
      </c>
      <c r="K100" s="11">
        <v>181</v>
      </c>
      <c r="L100" s="37">
        <v>1</v>
      </c>
      <c r="M100" s="37">
        <v>1</v>
      </c>
      <c r="N100" s="37" t="str">
        <f>IF(M100="V","V","H")</f>
        <v>H</v>
      </c>
      <c r="O100" s="11">
        <v>11.5</v>
      </c>
      <c r="P100" s="11">
        <v>5.5</v>
      </c>
      <c r="Q100" s="11">
        <v>-1.2</v>
      </c>
      <c r="R100" s="11">
        <v>1.3</v>
      </c>
      <c r="S100" s="11">
        <v>11</v>
      </c>
      <c r="T100" s="11" t="s">
        <v>18</v>
      </c>
      <c r="U100" s="73">
        <f>O100-Q100+R100</f>
        <v>14</v>
      </c>
      <c r="V100" s="73">
        <f>P100-Q100+R100</f>
        <v>8</v>
      </c>
      <c r="X100" s="73">
        <v>-99</v>
      </c>
    </row>
    <row r="101" spans="1:24" ht="15.75" customHeight="1">
      <c r="A101" s="11">
        <v>4</v>
      </c>
      <c r="B101" s="60">
        <v>38</v>
      </c>
      <c r="C101" s="61">
        <v>2</v>
      </c>
      <c r="D101" s="62" t="s">
        <v>5</v>
      </c>
      <c r="E101" s="80">
        <v>35.68347431568423</v>
      </c>
      <c r="F101" s="80">
        <v>13.119429894698303</v>
      </c>
      <c r="G101" s="80">
        <v>0.261</v>
      </c>
      <c r="H101" s="78">
        <v>66</v>
      </c>
      <c r="J101" s="61">
        <v>4.75</v>
      </c>
      <c r="K101" s="11">
        <v>86</v>
      </c>
      <c r="L101" s="37">
        <v>1</v>
      </c>
      <c r="M101" s="37">
        <v>1</v>
      </c>
      <c r="N101" s="37" t="str">
        <f t="shared" si="0"/>
        <v>H</v>
      </c>
      <c r="O101" s="11">
        <v>3.5</v>
      </c>
      <c r="P101" s="11">
        <v>-1.4</v>
      </c>
      <c r="Q101" s="11">
        <v>-1.2</v>
      </c>
      <c r="R101" s="11">
        <v>1.3</v>
      </c>
      <c r="S101" s="11">
        <v>11</v>
      </c>
      <c r="T101" s="11" t="s">
        <v>24</v>
      </c>
      <c r="U101" s="73">
        <f>O101-Q101+R101</f>
        <v>6</v>
      </c>
      <c r="V101" s="73">
        <f>P101-Q101+R101</f>
        <v>1.1</v>
      </c>
      <c r="X101" s="73">
        <v>-99</v>
      </c>
    </row>
    <row r="102" spans="1:24" ht="15.75" customHeight="1">
      <c r="A102" s="11">
        <v>3</v>
      </c>
      <c r="B102" s="60">
        <v>30</v>
      </c>
      <c r="C102" s="61">
        <v>1</v>
      </c>
      <c r="D102" s="62" t="s">
        <v>5</v>
      </c>
      <c r="E102" s="80">
        <v>29.27646650691938</v>
      </c>
      <c r="F102" s="80">
        <v>13.314173157550108</v>
      </c>
      <c r="G102" s="80">
        <v>0.65</v>
      </c>
      <c r="H102" s="78">
        <v>142</v>
      </c>
      <c r="J102" s="61">
        <v>13</v>
      </c>
      <c r="K102" s="11">
        <v>161</v>
      </c>
      <c r="L102" s="37">
        <v>14.8</v>
      </c>
      <c r="M102" s="37" t="s">
        <v>19</v>
      </c>
      <c r="N102" s="37" t="str">
        <f t="shared" si="0"/>
        <v>V</v>
      </c>
      <c r="O102" s="11">
        <v>14.3</v>
      </c>
      <c r="P102" s="11">
        <v>8.4</v>
      </c>
      <c r="S102" s="11">
        <v>11</v>
      </c>
      <c r="U102" s="73">
        <f>O102-Q102+R102</f>
        <v>14.3</v>
      </c>
      <c r="V102" s="73">
        <f>P102-Q102+R102</f>
        <v>8.4</v>
      </c>
      <c r="X102" s="73">
        <v>-99</v>
      </c>
    </row>
    <row r="103" spans="1:24" ht="15.75" customHeight="1">
      <c r="A103" s="11">
        <v>2</v>
      </c>
      <c r="B103" s="60">
        <v>15</v>
      </c>
      <c r="C103" s="61">
        <v>1</v>
      </c>
      <c r="D103" s="62" t="s">
        <v>5</v>
      </c>
      <c r="E103" s="80">
        <v>19.903466394230563</v>
      </c>
      <c r="F103" s="80">
        <v>13.316797569000386</v>
      </c>
      <c r="G103" s="80">
        <v>1.155</v>
      </c>
      <c r="H103" s="78">
        <v>194</v>
      </c>
      <c r="I103" s="11">
        <v>17</v>
      </c>
      <c r="J103" s="61">
        <v>15.7</v>
      </c>
      <c r="K103" s="11">
        <v>209</v>
      </c>
      <c r="L103" s="37">
        <v>1</v>
      </c>
      <c r="M103" s="37">
        <v>1</v>
      </c>
      <c r="N103" s="37" t="str">
        <f t="shared" si="0"/>
        <v>H</v>
      </c>
      <c r="O103" s="11">
        <v>15.75</v>
      </c>
      <c r="P103" s="11">
        <v>8.25</v>
      </c>
      <c r="Q103" s="11">
        <v>-0.9</v>
      </c>
      <c r="R103" s="11">
        <v>1.3</v>
      </c>
      <c r="S103" s="11">
        <v>11</v>
      </c>
      <c r="U103" s="73">
        <f>O103-Q103+R103</f>
        <v>17.95</v>
      </c>
      <c r="V103" s="73">
        <f>P103-Q103+R103</f>
        <v>10.450000000000001</v>
      </c>
      <c r="X103" s="73">
        <v>-99</v>
      </c>
    </row>
    <row r="104" spans="1:24" ht="15.75" customHeight="1">
      <c r="A104" s="11">
        <v>1</v>
      </c>
      <c r="B104" s="60">
        <v>156</v>
      </c>
      <c r="C104" s="61">
        <v>2</v>
      </c>
      <c r="D104" s="62" t="s">
        <v>5</v>
      </c>
      <c r="E104" s="80">
        <v>1.71246472583958</v>
      </c>
      <c r="F104" s="80">
        <v>13.358068631458485</v>
      </c>
      <c r="G104" s="80">
        <v>0.607</v>
      </c>
      <c r="H104" s="78">
        <v>53</v>
      </c>
      <c r="J104" s="61">
        <v>4.2</v>
      </c>
      <c r="K104" s="11">
        <v>68</v>
      </c>
      <c r="L104" s="37">
        <v>6.3</v>
      </c>
      <c r="M104" s="37">
        <v>20</v>
      </c>
      <c r="N104" s="37" t="str">
        <f t="shared" si="0"/>
        <v>H</v>
      </c>
      <c r="O104" s="11">
        <v>10</v>
      </c>
      <c r="P104" s="11">
        <v>2.5</v>
      </c>
      <c r="Q104" s="11">
        <v>-5.5</v>
      </c>
      <c r="S104" s="11">
        <v>11</v>
      </c>
      <c r="U104" s="73">
        <f>L104/M104*O104-L104/M104*Q104+R104</f>
        <v>4.8825</v>
      </c>
      <c r="V104" s="73">
        <f>L104/M104*P104-L104/M104*Q104+R104</f>
        <v>2.52</v>
      </c>
      <c r="X104" s="73">
        <v>-99</v>
      </c>
    </row>
    <row r="105" spans="1:24" ht="15.75" customHeight="1">
      <c r="A105" s="11">
        <v>3</v>
      </c>
      <c r="B105" s="60">
        <v>22</v>
      </c>
      <c r="C105" s="61">
        <v>1</v>
      </c>
      <c r="D105" s="62" t="s">
        <v>5</v>
      </c>
      <c r="E105" s="80">
        <v>24.746456813295197</v>
      </c>
      <c r="F105" s="80">
        <v>13.555991634244824</v>
      </c>
      <c r="G105" s="80">
        <v>1.107</v>
      </c>
      <c r="H105" s="78">
        <v>153</v>
      </c>
      <c r="J105" s="61">
        <v>12.5</v>
      </c>
      <c r="K105" s="11">
        <v>167</v>
      </c>
      <c r="L105" s="37">
        <v>13.3</v>
      </c>
      <c r="M105" s="37" t="s">
        <v>19</v>
      </c>
      <c r="N105" s="37" t="str">
        <f t="shared" si="0"/>
        <v>V</v>
      </c>
      <c r="O105" s="11">
        <v>14.4</v>
      </c>
      <c r="P105" s="11">
        <v>9</v>
      </c>
      <c r="S105" s="11">
        <v>11</v>
      </c>
      <c r="U105" s="73">
        <f>O105-Q105+R105</f>
        <v>14.4</v>
      </c>
      <c r="V105" s="73">
        <f>P105-Q105+R105</f>
        <v>9</v>
      </c>
      <c r="X105" s="73">
        <v>-99</v>
      </c>
    </row>
    <row r="106" spans="1:24" ht="15.75" customHeight="1">
      <c r="A106" s="11">
        <v>2</v>
      </c>
      <c r="B106" s="60">
        <v>12</v>
      </c>
      <c r="C106" s="61">
        <v>1</v>
      </c>
      <c r="D106" s="62" t="s">
        <v>5</v>
      </c>
      <c r="E106" s="80">
        <v>16.325448365006064</v>
      </c>
      <c r="F106" s="80">
        <v>13.766654193431346</v>
      </c>
      <c r="G106" s="80">
        <v>1.109</v>
      </c>
      <c r="H106" s="78">
        <v>146</v>
      </c>
      <c r="J106" s="61">
        <v>15.5</v>
      </c>
      <c r="K106" s="11">
        <v>156</v>
      </c>
      <c r="L106" s="37">
        <v>1</v>
      </c>
      <c r="M106" s="37">
        <v>1</v>
      </c>
      <c r="N106" s="37" t="str">
        <f t="shared" si="0"/>
        <v>H</v>
      </c>
      <c r="O106" s="11">
        <v>15.25</v>
      </c>
      <c r="P106" s="11">
        <v>8.5</v>
      </c>
      <c r="Q106" s="11">
        <v>-0.2</v>
      </c>
      <c r="R106" s="11">
        <v>1.3</v>
      </c>
      <c r="S106" s="11">
        <v>11</v>
      </c>
      <c r="U106" s="73">
        <f>O106-Q106+R106</f>
        <v>16.75</v>
      </c>
      <c r="V106" s="73">
        <f>P106-Q106+R106</f>
        <v>10</v>
      </c>
      <c r="W106" s="73">
        <v>3.125</v>
      </c>
      <c r="X106" s="73">
        <v>2.255</v>
      </c>
    </row>
    <row r="107" spans="1:24" ht="15.75" customHeight="1">
      <c r="A107" s="11">
        <v>2</v>
      </c>
      <c r="B107" s="60">
        <v>3</v>
      </c>
      <c r="C107" s="61">
        <v>1</v>
      </c>
      <c r="D107" s="62" t="s">
        <v>5</v>
      </c>
      <c r="E107" s="80">
        <v>13.568447966506266</v>
      </c>
      <c r="F107" s="80">
        <v>13.77654371677497</v>
      </c>
      <c r="G107" s="80">
        <v>1.19</v>
      </c>
      <c r="H107" s="78">
        <v>165</v>
      </c>
      <c r="J107" s="61">
        <v>15</v>
      </c>
      <c r="K107" s="11">
        <v>180</v>
      </c>
      <c r="L107" s="37">
        <v>1</v>
      </c>
      <c r="M107" s="37">
        <v>1</v>
      </c>
      <c r="N107" s="37" t="str">
        <f t="shared" si="0"/>
        <v>H</v>
      </c>
      <c r="O107" s="11">
        <v>15.5</v>
      </c>
      <c r="P107" s="11">
        <v>8</v>
      </c>
      <c r="Q107" s="11">
        <v>-0.25</v>
      </c>
      <c r="R107" s="11">
        <v>1.3</v>
      </c>
      <c r="S107" s="11">
        <v>11</v>
      </c>
      <c r="U107" s="73">
        <f>O107-Q107+R107</f>
        <v>17.05</v>
      </c>
      <c r="V107" s="73">
        <f>P107-Q107+R107</f>
        <v>9.55</v>
      </c>
      <c r="X107" s="73">
        <v>-99</v>
      </c>
    </row>
    <row r="108" spans="1:24" ht="15.75" customHeight="1">
      <c r="A108" s="11">
        <v>1</v>
      </c>
      <c r="B108" s="60">
        <v>157</v>
      </c>
      <c r="C108" s="61">
        <v>1</v>
      </c>
      <c r="D108" s="62" t="s">
        <v>5</v>
      </c>
      <c r="E108" s="80">
        <v>5.043422127344741</v>
      </c>
      <c r="F108" s="80">
        <v>14.421202108195052</v>
      </c>
      <c r="G108" s="80">
        <v>0.911</v>
      </c>
      <c r="H108" s="78">
        <v>197</v>
      </c>
      <c r="J108" s="61">
        <v>16</v>
      </c>
      <c r="K108" s="11">
        <v>211</v>
      </c>
      <c r="L108" s="37">
        <v>14.9</v>
      </c>
      <c r="M108" s="37" t="s">
        <v>19</v>
      </c>
      <c r="N108" s="37" t="str">
        <f t="shared" si="0"/>
        <v>V</v>
      </c>
      <c r="O108" s="11">
        <v>18.7</v>
      </c>
      <c r="P108" s="11">
        <v>12</v>
      </c>
      <c r="S108" s="11">
        <v>11</v>
      </c>
      <c r="U108" s="73">
        <f>O108-Q108+R108</f>
        <v>18.7</v>
      </c>
      <c r="V108" s="73">
        <f>P108-Q108+R108</f>
        <v>12</v>
      </c>
      <c r="X108" s="73">
        <v>-99</v>
      </c>
    </row>
    <row r="109" spans="1:24" ht="15.75" customHeight="1">
      <c r="A109" s="11">
        <v>5</v>
      </c>
      <c r="B109" s="60">
        <v>320</v>
      </c>
      <c r="C109" s="61">
        <v>4</v>
      </c>
      <c r="D109" s="62" t="s">
        <v>5</v>
      </c>
      <c r="E109" s="80">
        <v>42.61641239991793</v>
      </c>
      <c r="F109" s="80">
        <v>14.664707707967496</v>
      </c>
      <c r="G109" s="80">
        <v>-3.0274</v>
      </c>
      <c r="H109" s="78">
        <v>78</v>
      </c>
      <c r="J109" s="61">
        <v>8</v>
      </c>
      <c r="K109" s="11">
        <v>83</v>
      </c>
      <c r="L109" s="37">
        <v>11.4</v>
      </c>
      <c r="M109" s="37" t="s">
        <v>19</v>
      </c>
      <c r="N109" s="37" t="str">
        <f t="shared" si="0"/>
        <v>V</v>
      </c>
      <c r="O109" s="11">
        <v>8.5</v>
      </c>
      <c r="P109" s="11">
        <v>4.9</v>
      </c>
      <c r="S109" s="11">
        <v>11</v>
      </c>
      <c r="U109" s="73">
        <f>O109-Q109+R109</f>
        <v>8.5</v>
      </c>
      <c r="V109" s="73">
        <f>P109-Q109+R109</f>
        <v>4.9</v>
      </c>
      <c r="X109" s="73">
        <v>-99</v>
      </c>
    </row>
    <row r="110" spans="1:24" ht="15.75" customHeight="1">
      <c r="A110" s="11">
        <v>3</v>
      </c>
      <c r="B110" s="60">
        <v>25</v>
      </c>
      <c r="C110" s="61">
        <v>1</v>
      </c>
      <c r="D110" s="62" t="s">
        <v>5</v>
      </c>
      <c r="E110" s="80">
        <v>28.00240732259234</v>
      </c>
      <c r="F110" s="80">
        <v>14.79112210549378</v>
      </c>
      <c r="G110" s="80">
        <v>1.13</v>
      </c>
      <c r="H110" s="78">
        <v>139</v>
      </c>
      <c r="I110" s="11">
        <v>13</v>
      </c>
      <c r="J110" s="61">
        <v>14.6</v>
      </c>
      <c r="K110" s="11">
        <v>159</v>
      </c>
      <c r="L110" s="37">
        <v>14.1</v>
      </c>
      <c r="M110" s="37" t="s">
        <v>19</v>
      </c>
      <c r="N110" s="37" t="str">
        <f t="shared" si="0"/>
        <v>V</v>
      </c>
      <c r="O110" s="11">
        <v>16.9</v>
      </c>
      <c r="P110" s="11">
        <v>9.1</v>
      </c>
      <c r="S110" s="11">
        <v>11</v>
      </c>
      <c r="U110" s="73">
        <f>O110-Q110+R110</f>
        <v>16.9</v>
      </c>
      <c r="V110" s="73">
        <f>P110-Q110+R110</f>
        <v>9.1</v>
      </c>
      <c r="X110" s="73">
        <v>-99</v>
      </c>
    </row>
    <row r="111" spans="1:24" ht="15.75" customHeight="1">
      <c r="A111" s="11">
        <v>5</v>
      </c>
      <c r="B111" s="60">
        <v>322</v>
      </c>
      <c r="C111" s="61">
        <v>2</v>
      </c>
      <c r="D111" s="62" t="s">
        <v>5</v>
      </c>
      <c r="E111" s="80">
        <v>46.981403500578885</v>
      </c>
      <c r="F111" s="80">
        <v>14.88688261913131</v>
      </c>
      <c r="G111" s="80">
        <v>-3.2774</v>
      </c>
      <c r="H111" s="78">
        <v>151</v>
      </c>
      <c r="J111" s="61">
        <v>12.75</v>
      </c>
      <c r="K111" s="11">
        <v>158</v>
      </c>
      <c r="L111" s="37">
        <v>15.5</v>
      </c>
      <c r="M111" s="37" t="s">
        <v>19</v>
      </c>
      <c r="N111" s="37" t="str">
        <f t="shared" si="0"/>
        <v>V</v>
      </c>
      <c r="O111" s="11">
        <v>14.4</v>
      </c>
      <c r="P111" s="11">
        <v>6.4</v>
      </c>
      <c r="S111" s="11">
        <v>11</v>
      </c>
      <c r="U111" s="73">
        <f>O111-Q111+R111</f>
        <v>14.4</v>
      </c>
      <c r="V111" s="73">
        <f>P111-Q111+R111</f>
        <v>6.4</v>
      </c>
      <c r="X111" s="73">
        <v>-99</v>
      </c>
    </row>
    <row r="112" spans="1:24" ht="15.75" customHeight="1">
      <c r="A112" s="11">
        <v>3</v>
      </c>
      <c r="B112" s="60">
        <v>18</v>
      </c>
      <c r="C112" s="61">
        <v>1</v>
      </c>
      <c r="D112" s="62" t="s">
        <v>5</v>
      </c>
      <c r="E112" s="80">
        <v>22.45239386308234</v>
      </c>
      <c r="F112" s="80">
        <v>15.126899709359561</v>
      </c>
      <c r="G112" s="80">
        <v>1.348</v>
      </c>
      <c r="H112" s="78">
        <v>129</v>
      </c>
      <c r="I112" s="11">
        <v>4</v>
      </c>
      <c r="J112" s="61">
        <v>12.5</v>
      </c>
      <c r="K112" s="11">
        <v>147</v>
      </c>
      <c r="L112" s="37">
        <v>12.8</v>
      </c>
      <c r="M112" s="37" t="s">
        <v>19</v>
      </c>
      <c r="N112" s="37" t="str">
        <f t="shared" si="0"/>
        <v>V</v>
      </c>
      <c r="O112" s="11">
        <v>14.6</v>
      </c>
      <c r="P112" s="11">
        <v>8</v>
      </c>
      <c r="S112" s="11">
        <v>11</v>
      </c>
      <c r="U112" s="73">
        <f>O112-Q112+R112</f>
        <v>14.6</v>
      </c>
      <c r="V112" s="73">
        <f>P112-Q112+R112</f>
        <v>8</v>
      </c>
      <c r="X112" s="73">
        <v>-99</v>
      </c>
    </row>
    <row r="113" spans="1:24" ht="15.75" customHeight="1">
      <c r="A113" s="11">
        <v>2</v>
      </c>
      <c r="B113" s="60">
        <v>11</v>
      </c>
      <c r="C113" s="61">
        <v>1</v>
      </c>
      <c r="D113" s="62" t="s">
        <v>5</v>
      </c>
      <c r="E113" s="80">
        <v>18.789381964839105</v>
      </c>
      <c r="F113" s="80">
        <v>15.423752927850568</v>
      </c>
      <c r="G113" s="80">
        <v>1.223</v>
      </c>
      <c r="H113" s="78">
        <v>150</v>
      </c>
      <c r="J113" s="61">
        <v>13.2</v>
      </c>
      <c r="K113" s="11">
        <v>172</v>
      </c>
      <c r="L113" s="37">
        <v>1</v>
      </c>
      <c r="M113" s="37">
        <v>1</v>
      </c>
      <c r="N113" s="37" t="str">
        <f t="shared" si="0"/>
        <v>H</v>
      </c>
      <c r="O113" s="11">
        <v>14.25</v>
      </c>
      <c r="P113" s="11">
        <v>7.75</v>
      </c>
      <c r="Q113" s="11">
        <v>-0.2</v>
      </c>
      <c r="R113" s="11">
        <v>1.3</v>
      </c>
      <c r="S113" s="11">
        <v>11</v>
      </c>
      <c r="U113" s="73">
        <f>O113-Q113+R113</f>
        <v>15.75</v>
      </c>
      <c r="V113" s="73">
        <f>P113-Q113+R113</f>
        <v>9.25</v>
      </c>
      <c r="X113" s="73">
        <v>-99</v>
      </c>
    </row>
    <row r="114" spans="1:24" ht="15.75" customHeight="1">
      <c r="A114" s="11">
        <v>2</v>
      </c>
      <c r="B114" s="60">
        <v>427</v>
      </c>
      <c r="C114" s="61">
        <v>3</v>
      </c>
      <c r="D114" s="62" t="s">
        <v>5</v>
      </c>
      <c r="E114" s="80">
        <v>19.163371025066585</v>
      </c>
      <c r="F114" s="80">
        <v>15.69676791430766</v>
      </c>
      <c r="G114" s="80">
        <v>1.103</v>
      </c>
      <c r="H114" s="78">
        <v>38</v>
      </c>
      <c r="J114" s="61">
        <v>7.2</v>
      </c>
      <c r="K114" s="11">
        <v>46</v>
      </c>
      <c r="L114" s="37">
        <v>8.4</v>
      </c>
      <c r="M114" s="37" t="s">
        <v>19</v>
      </c>
      <c r="N114" s="37" t="str">
        <f t="shared" si="0"/>
        <v>V</v>
      </c>
      <c r="O114" s="11">
        <v>8.6</v>
      </c>
      <c r="P114" s="11">
        <v>4</v>
      </c>
      <c r="S114" s="11">
        <v>11</v>
      </c>
      <c r="U114" s="73">
        <f>O114-Q114+R114</f>
        <v>8.6</v>
      </c>
      <c r="V114" s="73">
        <f>P114-Q114+R114</f>
        <v>4</v>
      </c>
      <c r="X114" s="73">
        <v>-99</v>
      </c>
    </row>
    <row r="115" spans="1:24" ht="15.75" customHeight="1">
      <c r="A115" s="11">
        <v>1</v>
      </c>
      <c r="B115" s="60">
        <v>149</v>
      </c>
      <c r="C115" s="61">
        <v>1</v>
      </c>
      <c r="D115" s="62" t="s">
        <v>5</v>
      </c>
      <c r="E115" s="80">
        <v>8.3503614166294</v>
      </c>
      <c r="F115" s="80">
        <v>15.936334622856883</v>
      </c>
      <c r="G115" s="80">
        <v>0.953</v>
      </c>
      <c r="H115" s="78">
        <v>117</v>
      </c>
      <c r="J115" s="61">
        <v>13.75</v>
      </c>
      <c r="K115" s="11">
        <v>131</v>
      </c>
      <c r="L115" s="37">
        <v>13.1</v>
      </c>
      <c r="M115" s="37" t="s">
        <v>19</v>
      </c>
      <c r="N115" s="37" t="str">
        <f t="shared" si="0"/>
        <v>V</v>
      </c>
      <c r="O115" s="11">
        <v>16.3</v>
      </c>
      <c r="P115" s="11">
        <v>10.2</v>
      </c>
      <c r="S115" s="11">
        <v>11</v>
      </c>
      <c r="U115" s="73">
        <f>O115-Q115+R115</f>
        <v>16.3</v>
      </c>
      <c r="V115" s="73">
        <f>P115-Q115+R115</f>
        <v>10.2</v>
      </c>
      <c r="X115" s="73">
        <v>-99</v>
      </c>
    </row>
    <row r="116" spans="1:24" ht="15.75" customHeight="1">
      <c r="A116" s="11">
        <v>2</v>
      </c>
      <c r="B116" s="60">
        <v>4</v>
      </c>
      <c r="C116" s="61">
        <v>1</v>
      </c>
      <c r="D116" s="62" t="s">
        <v>5</v>
      </c>
      <c r="E116" s="80">
        <v>10.762360292695757</v>
      </c>
      <c r="F116" s="80">
        <v>15.964431274874958</v>
      </c>
      <c r="G116" s="80">
        <v>1.001</v>
      </c>
      <c r="H116" s="78">
        <v>192</v>
      </c>
      <c r="J116" s="61">
        <v>15.5</v>
      </c>
      <c r="K116" s="11">
        <v>207</v>
      </c>
      <c r="L116" s="37">
        <v>14.4</v>
      </c>
      <c r="M116" s="37" t="s">
        <v>19</v>
      </c>
      <c r="N116" s="37" t="str">
        <f t="shared" si="0"/>
        <v>V</v>
      </c>
      <c r="O116" s="11">
        <v>17.3</v>
      </c>
      <c r="P116" s="11">
        <v>10.6</v>
      </c>
      <c r="S116" s="11">
        <v>11</v>
      </c>
      <c r="U116" s="73">
        <f>O116-Q116+R116</f>
        <v>17.3</v>
      </c>
      <c r="V116" s="73">
        <f>P116-Q116+R116</f>
        <v>10.6</v>
      </c>
      <c r="X116" s="73">
        <v>-99</v>
      </c>
    </row>
    <row r="117" spans="1:24" ht="15.75" customHeight="1">
      <c r="A117" s="11">
        <v>4</v>
      </c>
      <c r="B117" s="60">
        <v>437</v>
      </c>
      <c r="C117" s="61">
        <v>3</v>
      </c>
      <c r="D117" s="62" t="s">
        <v>5</v>
      </c>
      <c r="E117" s="80">
        <v>31.87035190084175</v>
      </c>
      <c r="F117" s="80">
        <v>16.174277100275994</v>
      </c>
      <c r="G117" s="80">
        <v>0.732</v>
      </c>
      <c r="H117" s="78">
        <v>29</v>
      </c>
      <c r="J117" s="61">
        <v>5</v>
      </c>
      <c r="K117" s="11">
        <v>40</v>
      </c>
      <c r="L117" s="37">
        <v>10</v>
      </c>
      <c r="M117" s="37">
        <v>20</v>
      </c>
      <c r="N117" s="37" t="str">
        <f t="shared" si="0"/>
        <v>H</v>
      </c>
      <c r="O117" s="11">
        <v>6.75</v>
      </c>
      <c r="P117" s="11">
        <v>0.25</v>
      </c>
      <c r="Q117" s="11">
        <v>-2</v>
      </c>
      <c r="R117" s="11">
        <v>1.3</v>
      </c>
      <c r="S117" s="11">
        <v>11</v>
      </c>
      <c r="T117" s="11" t="s">
        <v>18</v>
      </c>
      <c r="U117" s="73">
        <f>L117/M117*O117-L117/M117*Q117+R117</f>
        <v>5.675</v>
      </c>
      <c r="V117" s="73">
        <f>L117/M117*P117-L117/M117*Q117+R117</f>
        <v>2.425</v>
      </c>
      <c r="X117" s="73">
        <v>-99</v>
      </c>
    </row>
    <row r="118" spans="1:24" ht="15.75" customHeight="1">
      <c r="A118" s="11">
        <v>4</v>
      </c>
      <c r="B118" s="60">
        <v>40</v>
      </c>
      <c r="C118" s="61">
        <v>1</v>
      </c>
      <c r="D118" s="62" t="s">
        <v>5</v>
      </c>
      <c r="E118" s="80">
        <v>34.34164563170213</v>
      </c>
      <c r="F118" s="80">
        <v>16.33077612842067</v>
      </c>
      <c r="G118" s="80">
        <v>0.737</v>
      </c>
      <c r="H118" s="78">
        <v>167</v>
      </c>
      <c r="I118" s="11">
        <v>10</v>
      </c>
      <c r="J118" s="61">
        <v>12.5</v>
      </c>
      <c r="K118" s="11">
        <v>181</v>
      </c>
      <c r="L118" s="37">
        <v>1</v>
      </c>
      <c r="M118" s="37">
        <v>1</v>
      </c>
      <c r="N118" s="37" t="str">
        <f t="shared" si="0"/>
        <v>H</v>
      </c>
      <c r="O118" s="11">
        <v>12.1</v>
      </c>
      <c r="P118" s="11">
        <v>5</v>
      </c>
      <c r="Q118" s="11">
        <v>-1</v>
      </c>
      <c r="R118" s="11">
        <v>1.3</v>
      </c>
      <c r="S118" s="11">
        <v>11</v>
      </c>
      <c r="U118" s="73">
        <f>O118-Q118+R118</f>
        <v>14.4</v>
      </c>
      <c r="V118" s="73">
        <f>P118-Q118+R118</f>
        <v>7.3</v>
      </c>
      <c r="X118" s="73">
        <v>-99</v>
      </c>
    </row>
    <row r="119" spans="1:24" ht="15.75" customHeight="1">
      <c r="A119" s="11">
        <v>4</v>
      </c>
      <c r="B119" s="60">
        <v>33</v>
      </c>
      <c r="C119" s="61">
        <v>1</v>
      </c>
      <c r="D119" s="62" t="s">
        <v>5</v>
      </c>
      <c r="E119" s="80">
        <v>30.666930972553853</v>
      </c>
      <c r="F119" s="80">
        <v>16.696528878021837</v>
      </c>
      <c r="G119" s="80">
        <v>0.966</v>
      </c>
      <c r="H119" s="78">
        <v>146</v>
      </c>
      <c r="J119" s="61">
        <v>12.3</v>
      </c>
      <c r="K119" s="11">
        <v>157</v>
      </c>
      <c r="L119" s="37">
        <v>1</v>
      </c>
      <c r="M119" s="37">
        <v>1</v>
      </c>
      <c r="N119" s="37" t="str">
        <f t="shared" si="0"/>
        <v>H</v>
      </c>
      <c r="O119" s="11">
        <v>12</v>
      </c>
      <c r="P119" s="11">
        <v>5.5</v>
      </c>
      <c r="Q119" s="11">
        <v>-0.5</v>
      </c>
      <c r="R119" s="11">
        <v>1.3</v>
      </c>
      <c r="S119" s="11">
        <v>11</v>
      </c>
      <c r="U119" s="73">
        <f>O119-Q119+R119</f>
        <v>13.8</v>
      </c>
      <c r="V119" s="73">
        <f>P119-Q119+R119</f>
        <v>7.3</v>
      </c>
      <c r="X119" s="73">
        <v>-99</v>
      </c>
    </row>
    <row r="120" spans="1:24" ht="15.75" customHeight="1">
      <c r="A120" s="11">
        <v>5</v>
      </c>
      <c r="B120" s="60">
        <v>316</v>
      </c>
      <c r="C120" s="61">
        <v>2</v>
      </c>
      <c r="D120" s="62" t="s">
        <v>5</v>
      </c>
      <c r="E120" s="80">
        <v>48.84332327628746</v>
      </c>
      <c r="F120" s="80">
        <v>16.888957230334736</v>
      </c>
      <c r="G120" s="80">
        <v>-3.3714</v>
      </c>
      <c r="H120" s="78">
        <v>127</v>
      </c>
      <c r="J120" s="61">
        <v>13.8</v>
      </c>
      <c r="K120" s="11">
        <v>141</v>
      </c>
      <c r="L120" s="37">
        <v>16.4</v>
      </c>
      <c r="M120" s="37" t="s">
        <v>19</v>
      </c>
      <c r="N120" s="37" t="str">
        <f t="shared" si="0"/>
        <v>V</v>
      </c>
      <c r="O120" s="11">
        <v>15.3</v>
      </c>
      <c r="P120" s="11">
        <v>3.4</v>
      </c>
      <c r="S120" s="11">
        <v>11</v>
      </c>
      <c r="U120" s="73">
        <f>O120-Q120+R120</f>
        <v>15.3</v>
      </c>
      <c r="V120" s="73">
        <f>P120-Q120+R120</f>
        <v>3.4</v>
      </c>
      <c r="X120" s="73">
        <v>-99</v>
      </c>
    </row>
    <row r="121" spans="1:24" ht="15.75" customHeight="1">
      <c r="A121" s="11">
        <v>5</v>
      </c>
      <c r="B121" s="60">
        <v>310</v>
      </c>
      <c r="C121" s="61">
        <v>2</v>
      </c>
      <c r="D121" s="62" t="s">
        <v>5</v>
      </c>
      <c r="E121" s="80">
        <v>42.012314265723205</v>
      </c>
      <c r="F121" s="80">
        <v>17.113683502919837</v>
      </c>
      <c r="G121" s="80">
        <v>-2.6164</v>
      </c>
      <c r="H121" s="78">
        <v>35</v>
      </c>
      <c r="J121" s="61">
        <v>3.75</v>
      </c>
      <c r="K121" s="11">
        <v>46</v>
      </c>
      <c r="L121" s="37">
        <v>7.3</v>
      </c>
      <c r="M121" s="37" t="s">
        <v>19</v>
      </c>
      <c r="N121" s="37" t="str">
        <f t="shared" si="0"/>
        <v>V</v>
      </c>
      <c r="O121" s="11">
        <v>4.5</v>
      </c>
      <c r="P121" s="11">
        <v>1.5</v>
      </c>
      <c r="S121" s="11">
        <v>11</v>
      </c>
      <c r="U121" s="73">
        <f>O121-Q121+R121</f>
        <v>4.5</v>
      </c>
      <c r="V121" s="73">
        <f>P121-Q121+R121</f>
        <v>1.5</v>
      </c>
      <c r="X121" s="73">
        <v>-99</v>
      </c>
    </row>
    <row r="122" spans="1:24" ht="15.75" customHeight="1">
      <c r="A122" s="11">
        <v>5</v>
      </c>
      <c r="B122" s="60">
        <v>318</v>
      </c>
      <c r="C122" s="61">
        <v>2</v>
      </c>
      <c r="D122" s="62" t="s">
        <v>5</v>
      </c>
      <c r="E122" s="80">
        <v>46.19631362122283</v>
      </c>
      <c r="F122" s="80">
        <v>17.129851161338866</v>
      </c>
      <c r="G122" s="80">
        <v>-3.4074</v>
      </c>
      <c r="H122" s="78">
        <v>27</v>
      </c>
      <c r="J122" s="61">
        <v>2.8</v>
      </c>
      <c r="K122" s="11">
        <v>30</v>
      </c>
      <c r="L122" s="37">
        <v>4.5</v>
      </c>
      <c r="M122" s="37" t="s">
        <v>19</v>
      </c>
      <c r="N122" s="37" t="str">
        <f t="shared" si="0"/>
        <v>V</v>
      </c>
      <c r="O122" s="11">
        <v>2.9</v>
      </c>
      <c r="P122" s="11">
        <v>1.9</v>
      </c>
      <c r="S122" s="11">
        <v>11</v>
      </c>
      <c r="U122" s="73">
        <f>O122-Q122+R122</f>
        <v>2.9</v>
      </c>
      <c r="V122" s="73">
        <f>P122-Q122+R122</f>
        <v>1.9</v>
      </c>
      <c r="X122" s="73">
        <v>-99</v>
      </c>
    </row>
    <row r="123" spans="1:24" ht="15.75" customHeight="1">
      <c r="A123" s="11">
        <v>3</v>
      </c>
      <c r="B123" s="60">
        <v>23</v>
      </c>
      <c r="C123" s="61">
        <v>1</v>
      </c>
      <c r="D123" s="62" t="s">
        <v>5</v>
      </c>
      <c r="E123" s="80">
        <v>25.278313036947054</v>
      </c>
      <c r="F123" s="80">
        <v>17.144012949310106</v>
      </c>
      <c r="G123" s="80">
        <v>1.331</v>
      </c>
      <c r="H123" s="78">
        <v>118</v>
      </c>
      <c r="J123" s="61">
        <v>11.09</v>
      </c>
      <c r="K123" s="11">
        <v>122</v>
      </c>
      <c r="L123" s="37">
        <v>11.2</v>
      </c>
      <c r="M123" s="37" t="s">
        <v>19</v>
      </c>
      <c r="N123" s="37" t="str">
        <f t="shared" si="0"/>
        <v>V</v>
      </c>
      <c r="O123" s="11">
        <v>12.7</v>
      </c>
      <c r="P123" s="11">
        <v>10.2</v>
      </c>
      <c r="S123" s="11">
        <v>11</v>
      </c>
      <c r="T123" s="11" t="s">
        <v>22</v>
      </c>
      <c r="U123" s="73">
        <f>O123-Q123+R123</f>
        <v>12.7</v>
      </c>
      <c r="V123" s="73">
        <f>P123-Q123+R123</f>
        <v>10.2</v>
      </c>
      <c r="X123" s="73">
        <v>-99</v>
      </c>
    </row>
    <row r="124" spans="1:24" ht="15.75" customHeight="1">
      <c r="A124" s="11">
        <v>3</v>
      </c>
      <c r="B124" s="60">
        <v>24</v>
      </c>
      <c r="C124" s="61">
        <v>1</v>
      </c>
      <c r="D124" s="62" t="s">
        <v>5</v>
      </c>
      <c r="E124" s="80">
        <v>26.865311993818423</v>
      </c>
      <c r="F124" s="80">
        <v>17.170076542485067</v>
      </c>
      <c r="G124" s="80">
        <v>1.377</v>
      </c>
      <c r="H124" s="78">
        <v>180</v>
      </c>
      <c r="J124" s="61">
        <v>15.2</v>
      </c>
      <c r="K124" s="11">
        <v>198</v>
      </c>
      <c r="L124" s="37">
        <v>17.5</v>
      </c>
      <c r="M124" s="37" t="s">
        <v>19</v>
      </c>
      <c r="N124" s="37" t="str">
        <f t="shared" si="0"/>
        <v>V</v>
      </c>
      <c r="O124" s="11">
        <v>19.3</v>
      </c>
      <c r="P124" s="11">
        <v>8.8</v>
      </c>
      <c r="S124" s="11">
        <v>11</v>
      </c>
      <c r="U124" s="73">
        <f>O124-Q124+R124</f>
        <v>19.3</v>
      </c>
      <c r="V124" s="73">
        <f>P124-Q124+R124</f>
        <v>8.8</v>
      </c>
      <c r="W124" s="73">
        <v>3.485</v>
      </c>
      <c r="X124" s="73">
        <v>2.935</v>
      </c>
    </row>
    <row r="125" spans="1:24" ht="15.75" customHeight="1">
      <c r="A125" s="11">
        <v>3</v>
      </c>
      <c r="B125" s="60">
        <v>453</v>
      </c>
      <c r="C125" s="61">
        <v>3</v>
      </c>
      <c r="D125" s="62" t="s">
        <v>5</v>
      </c>
      <c r="E125" s="80">
        <v>28.439300612297878</v>
      </c>
      <c r="F125" s="80">
        <v>17.454139614525644</v>
      </c>
      <c r="G125" s="80">
        <v>1.287</v>
      </c>
      <c r="H125" s="78">
        <v>37</v>
      </c>
      <c r="J125" s="61">
        <v>5</v>
      </c>
      <c r="K125" s="11">
        <v>43</v>
      </c>
      <c r="L125" s="37">
        <v>6.3</v>
      </c>
      <c r="M125" s="37" t="s">
        <v>19</v>
      </c>
      <c r="N125" s="37" t="str">
        <f t="shared" si="0"/>
        <v>V</v>
      </c>
      <c r="O125" s="11">
        <v>6.4</v>
      </c>
      <c r="P125" s="11">
        <v>2.2</v>
      </c>
      <c r="S125" s="11">
        <v>11</v>
      </c>
      <c r="T125" s="11" t="s">
        <v>89</v>
      </c>
      <c r="U125" s="73">
        <f>O125-Q125+R125</f>
        <v>6.4</v>
      </c>
      <c r="V125" s="73">
        <f>P125-Q125+R125</f>
        <v>2.2</v>
      </c>
      <c r="X125" s="73">
        <v>-99</v>
      </c>
    </row>
    <row r="126" spans="1:24" ht="15.75" customHeight="1">
      <c r="A126" s="11">
        <v>1</v>
      </c>
      <c r="B126" s="60">
        <v>159</v>
      </c>
      <c r="C126" s="61">
        <v>1</v>
      </c>
      <c r="D126" s="62" t="s">
        <v>5</v>
      </c>
      <c r="E126" s="80">
        <v>3.672298989257801</v>
      </c>
      <c r="F126" s="80">
        <v>17.494147167938657</v>
      </c>
      <c r="G126" s="80">
        <v>0.907</v>
      </c>
      <c r="H126" s="78">
        <v>192</v>
      </c>
      <c r="J126" s="61">
        <v>16.25</v>
      </c>
      <c r="K126" s="11">
        <v>207</v>
      </c>
      <c r="L126" s="37">
        <v>17.4</v>
      </c>
      <c r="M126" s="37" t="s">
        <v>19</v>
      </c>
      <c r="N126" s="37" t="str">
        <f t="shared" si="0"/>
        <v>V</v>
      </c>
      <c r="O126" s="11">
        <v>18.1</v>
      </c>
      <c r="P126" s="11">
        <v>11.8</v>
      </c>
      <c r="S126" s="11">
        <v>11</v>
      </c>
      <c r="U126" s="73">
        <f>O126-Q126+R126</f>
        <v>18.1</v>
      </c>
      <c r="V126" s="73">
        <f>P126-Q126+R126</f>
        <v>11.8</v>
      </c>
      <c r="X126" s="73">
        <v>-99</v>
      </c>
    </row>
    <row r="127" spans="1:24" ht="15.75" customHeight="1">
      <c r="A127" s="11">
        <v>2</v>
      </c>
      <c r="B127" s="60">
        <v>6</v>
      </c>
      <c r="C127" s="61">
        <v>1</v>
      </c>
      <c r="D127" s="62" t="s">
        <v>5</v>
      </c>
      <c r="E127" s="80">
        <v>13.020295174976647</v>
      </c>
      <c r="F127" s="80">
        <v>17.58952175462652</v>
      </c>
      <c r="G127" s="80">
        <v>1.029</v>
      </c>
      <c r="H127" s="78">
        <v>187</v>
      </c>
      <c r="J127" s="61">
        <v>15.5</v>
      </c>
      <c r="K127" s="11">
        <v>201</v>
      </c>
      <c r="L127" s="37">
        <v>16.5</v>
      </c>
      <c r="M127" s="37" t="s">
        <v>19</v>
      </c>
      <c r="N127" s="37" t="str">
        <f t="shared" si="0"/>
        <v>V</v>
      </c>
      <c r="O127" s="11">
        <v>17.3</v>
      </c>
      <c r="P127" s="11">
        <v>10</v>
      </c>
      <c r="S127" s="11">
        <v>11</v>
      </c>
      <c r="U127" s="73">
        <f>O127-Q127+R127</f>
        <v>17.3</v>
      </c>
      <c r="V127" s="73">
        <f>P127-Q127+R127</f>
        <v>10</v>
      </c>
      <c r="X127" s="73">
        <v>-99</v>
      </c>
    </row>
    <row r="128" spans="1:24" ht="15.75" customHeight="1">
      <c r="A128" s="11">
        <v>5</v>
      </c>
      <c r="B128" s="60">
        <v>311</v>
      </c>
      <c r="C128" s="61">
        <v>16</v>
      </c>
      <c r="D128" s="62" t="s">
        <v>5</v>
      </c>
      <c r="E128" s="80">
        <v>43.19528857905286</v>
      </c>
      <c r="F128" s="80">
        <v>17.754730906784964</v>
      </c>
      <c r="G128" s="80">
        <v>-3.0534</v>
      </c>
      <c r="H128" s="78">
        <v>25</v>
      </c>
      <c r="J128" s="61">
        <v>4.7</v>
      </c>
      <c r="K128" s="11">
        <v>28</v>
      </c>
      <c r="L128" s="37">
        <v>7.7</v>
      </c>
      <c r="M128" s="37" t="s">
        <v>19</v>
      </c>
      <c r="N128" s="37" t="str">
        <f t="shared" si="0"/>
        <v>V</v>
      </c>
      <c r="O128" s="11">
        <v>5.8</v>
      </c>
      <c r="P128" s="11">
        <v>2.1</v>
      </c>
      <c r="S128" s="11">
        <v>11</v>
      </c>
      <c r="U128" s="73">
        <f>O128-Q128+R128</f>
        <v>5.8</v>
      </c>
      <c r="V128" s="73">
        <f>P128-Q128+R128</f>
        <v>2.1</v>
      </c>
      <c r="X128" s="73">
        <v>-99</v>
      </c>
    </row>
    <row r="129" spans="1:24" ht="15.75" customHeight="1">
      <c r="A129" s="11">
        <v>1</v>
      </c>
      <c r="B129" s="60">
        <v>160</v>
      </c>
      <c r="C129" s="61">
        <v>1</v>
      </c>
      <c r="D129" s="62" t="s">
        <v>5</v>
      </c>
      <c r="E129" s="80">
        <v>5.830273422018657</v>
      </c>
      <c r="F129" s="80">
        <v>18.13223364134995</v>
      </c>
      <c r="G129" s="80">
        <v>1.056</v>
      </c>
      <c r="H129" s="78">
        <v>185</v>
      </c>
      <c r="I129" s="11">
        <v>16</v>
      </c>
      <c r="J129" s="61">
        <v>16.75</v>
      </c>
      <c r="K129" s="11">
        <v>203</v>
      </c>
      <c r="L129" s="37">
        <v>20.8</v>
      </c>
      <c r="M129" s="37" t="s">
        <v>19</v>
      </c>
      <c r="N129" s="37" t="str">
        <f t="shared" si="0"/>
        <v>V</v>
      </c>
      <c r="O129" s="11">
        <v>18</v>
      </c>
      <c r="P129" s="11">
        <v>11.3</v>
      </c>
      <c r="S129" s="11">
        <v>11</v>
      </c>
      <c r="U129" s="73">
        <f>O129-Q129+R129</f>
        <v>18</v>
      </c>
      <c r="V129" s="73">
        <f>P129-Q129+R129</f>
        <v>11.3</v>
      </c>
      <c r="X129" s="73">
        <v>-99</v>
      </c>
    </row>
    <row r="130" spans="1:24" ht="15.75" customHeight="1">
      <c r="A130" s="11">
        <v>5</v>
      </c>
      <c r="B130" s="60">
        <v>317</v>
      </c>
      <c r="C130" s="61">
        <v>2</v>
      </c>
      <c r="D130" s="62" t="s">
        <v>5</v>
      </c>
      <c r="E130" s="80">
        <v>46.85427282808373</v>
      </c>
      <c r="F130" s="80">
        <v>18.14787752745468</v>
      </c>
      <c r="G130" s="80">
        <v>-3.3684</v>
      </c>
      <c r="H130" s="78">
        <v>165</v>
      </c>
      <c r="J130" s="61">
        <v>14.5</v>
      </c>
      <c r="K130" s="11">
        <v>175</v>
      </c>
      <c r="L130" s="37">
        <v>16.4</v>
      </c>
      <c r="M130" s="37" t="s">
        <v>19</v>
      </c>
      <c r="N130" s="37" t="str">
        <f t="shared" si="0"/>
        <v>V</v>
      </c>
      <c r="O130" s="11">
        <v>15.5</v>
      </c>
      <c r="P130" s="11">
        <v>2.6</v>
      </c>
      <c r="S130" s="11">
        <v>11</v>
      </c>
      <c r="U130" s="73">
        <f>O130-Q130+R130</f>
        <v>15.5</v>
      </c>
      <c r="V130" s="73">
        <f>P130-Q130+R130</f>
        <v>2.6</v>
      </c>
      <c r="X130" s="73">
        <v>-99</v>
      </c>
    </row>
    <row r="131" spans="1:24" ht="15.75" customHeight="1">
      <c r="A131" s="11">
        <v>3</v>
      </c>
      <c r="B131" s="60">
        <v>17</v>
      </c>
      <c r="C131" s="61">
        <v>1</v>
      </c>
      <c r="D131" s="62" t="s">
        <v>5</v>
      </c>
      <c r="E131" s="80">
        <v>22.52625185024029</v>
      </c>
      <c r="F131" s="80">
        <v>18.670902671792437</v>
      </c>
      <c r="G131" s="80">
        <v>1.332</v>
      </c>
      <c r="H131" s="78">
        <v>144</v>
      </c>
      <c r="J131" s="61">
        <v>12.25</v>
      </c>
      <c r="K131" s="11">
        <v>159</v>
      </c>
      <c r="L131" s="37">
        <v>15.3</v>
      </c>
      <c r="M131" s="37" t="s">
        <v>19</v>
      </c>
      <c r="N131" s="37" t="str">
        <f>IF(M131="V","V","H")</f>
        <v>V</v>
      </c>
      <c r="O131" s="11">
        <v>14.4</v>
      </c>
      <c r="P131" s="11">
        <v>8</v>
      </c>
      <c r="S131" s="11">
        <v>11</v>
      </c>
      <c r="U131" s="73">
        <f>O131-Q131+R131</f>
        <v>14.4</v>
      </c>
      <c r="V131" s="73">
        <f>P131-Q131+R131</f>
        <v>8</v>
      </c>
      <c r="X131" s="73">
        <v>-99</v>
      </c>
    </row>
    <row r="132" spans="1:24" ht="15.75" customHeight="1">
      <c r="A132" s="11">
        <v>4</v>
      </c>
      <c r="B132" s="60">
        <v>41</v>
      </c>
      <c r="C132" s="61">
        <v>1</v>
      </c>
      <c r="D132" s="62" t="s">
        <v>5</v>
      </c>
      <c r="E132" s="80">
        <v>32.68025152151748</v>
      </c>
      <c r="F132" s="80">
        <v>18.679309556039655</v>
      </c>
      <c r="G132" s="80">
        <v>1.011</v>
      </c>
      <c r="H132" s="78">
        <v>153</v>
      </c>
      <c r="J132" s="61">
        <v>11.6</v>
      </c>
      <c r="K132" s="11">
        <v>167</v>
      </c>
      <c r="L132" s="37">
        <v>1</v>
      </c>
      <c r="M132" s="37">
        <v>1</v>
      </c>
      <c r="N132" s="37" t="str">
        <f>IF(M132="V","V","H")</f>
        <v>H</v>
      </c>
      <c r="O132" s="11">
        <v>11.5</v>
      </c>
      <c r="P132" s="11">
        <v>4.5</v>
      </c>
      <c r="Q132" s="11">
        <v>-0.75</v>
      </c>
      <c r="R132" s="11">
        <v>1.3</v>
      </c>
      <c r="S132" s="11">
        <v>11</v>
      </c>
      <c r="U132" s="73">
        <f>O132-Q132+R132</f>
        <v>13.55</v>
      </c>
      <c r="V132" s="73">
        <f>P132-Q132+R132</f>
        <v>6.55</v>
      </c>
      <c r="X132" s="73">
        <v>-99</v>
      </c>
    </row>
    <row r="133" spans="1:24" ht="15.75" customHeight="1">
      <c r="A133" s="11">
        <v>2</v>
      </c>
      <c r="B133" s="60">
        <v>9</v>
      </c>
      <c r="C133" s="61">
        <v>4</v>
      </c>
      <c r="D133" s="62" t="s">
        <v>5</v>
      </c>
      <c r="E133" s="80">
        <v>15.433250012653907</v>
      </c>
      <c r="F133" s="80">
        <v>18.71661844583359</v>
      </c>
      <c r="G133" s="80">
        <v>1.2</v>
      </c>
      <c r="H133" s="78">
        <v>47</v>
      </c>
      <c r="J133" s="61">
        <v>7.75</v>
      </c>
      <c r="K133" s="11">
        <v>56</v>
      </c>
      <c r="L133" s="37">
        <v>9</v>
      </c>
      <c r="M133" s="37" t="s">
        <v>19</v>
      </c>
      <c r="N133" s="37" t="str">
        <f>IF(M133="V","V","H")</f>
        <v>V</v>
      </c>
      <c r="O133" s="11">
        <v>8.8</v>
      </c>
      <c r="P133" s="11">
        <v>3.9</v>
      </c>
      <c r="S133" s="11">
        <v>11</v>
      </c>
      <c r="U133" s="73">
        <f>O133-Q133+R133</f>
        <v>8.8</v>
      </c>
      <c r="V133" s="73">
        <f>P133-Q133+R133</f>
        <v>3.9</v>
      </c>
      <c r="X133" s="73">
        <v>-99</v>
      </c>
    </row>
    <row r="134" spans="1:24" ht="15.75" customHeight="1">
      <c r="A134" s="11">
        <v>2</v>
      </c>
      <c r="B134" s="60">
        <v>5</v>
      </c>
      <c r="C134" s="61">
        <v>1</v>
      </c>
      <c r="D134" s="62" t="s">
        <v>5</v>
      </c>
      <c r="E134" s="80">
        <v>10.992244366162293</v>
      </c>
      <c r="F134" s="80">
        <v>18.85744048895749</v>
      </c>
      <c r="G134" s="80">
        <v>1.028</v>
      </c>
      <c r="H134" s="78">
        <v>198</v>
      </c>
      <c r="J134" s="61">
        <v>15.25</v>
      </c>
      <c r="K134" s="11">
        <v>214</v>
      </c>
      <c r="L134" s="37">
        <v>16.2</v>
      </c>
      <c r="M134" s="37" t="s">
        <v>19</v>
      </c>
      <c r="N134" s="37" t="str">
        <f>IF(M134="V","V","H")</f>
        <v>V</v>
      </c>
      <c r="O134" s="11">
        <v>18.2</v>
      </c>
      <c r="P134" s="11">
        <v>11.8</v>
      </c>
      <c r="S134" s="11">
        <v>11</v>
      </c>
      <c r="U134" s="73">
        <f>O134-Q134+R134</f>
        <v>18.2</v>
      </c>
      <c r="V134" s="73">
        <f>P134-Q134+R134</f>
        <v>11.8</v>
      </c>
      <c r="X134" s="73">
        <v>-99</v>
      </c>
    </row>
    <row r="135" spans="1:24" ht="15.75" customHeight="1">
      <c r="A135" s="11">
        <v>3</v>
      </c>
      <c r="B135" s="60">
        <v>32</v>
      </c>
      <c r="C135" s="61">
        <v>1</v>
      </c>
      <c r="D135" s="62" t="s">
        <v>5</v>
      </c>
      <c r="E135" s="80">
        <v>27.23924050627091</v>
      </c>
      <c r="F135" s="80">
        <v>18.95409152772904</v>
      </c>
      <c r="G135" s="80">
        <v>1.342</v>
      </c>
      <c r="H135" s="78">
        <v>131</v>
      </c>
      <c r="J135" s="61">
        <v>11.5</v>
      </c>
      <c r="K135" s="11">
        <v>146</v>
      </c>
      <c r="L135" s="37">
        <v>12.7</v>
      </c>
      <c r="M135" s="37" t="s">
        <v>19</v>
      </c>
      <c r="N135" s="37" t="str">
        <f>IF(M135="V","V","H")</f>
        <v>V</v>
      </c>
      <c r="O135" s="11">
        <v>13.5</v>
      </c>
      <c r="P135" s="11">
        <v>9.1</v>
      </c>
      <c r="S135" s="11">
        <v>11</v>
      </c>
      <c r="U135" s="73">
        <f>O135-Q135+R135</f>
        <v>13.5</v>
      </c>
      <c r="V135" s="73">
        <f>P135-Q135+R135</f>
        <v>9.1</v>
      </c>
      <c r="X135" s="73">
        <v>-99</v>
      </c>
    </row>
    <row r="136" spans="1:24" ht="15.75" customHeight="1">
      <c r="A136" s="11">
        <v>5</v>
      </c>
      <c r="B136" s="60">
        <v>308</v>
      </c>
      <c r="C136" s="61">
        <v>1</v>
      </c>
      <c r="D136" s="62" t="s">
        <v>5</v>
      </c>
      <c r="E136" s="80">
        <v>41.73523500486092</v>
      </c>
      <c r="F136" s="80">
        <v>19.09167240157423</v>
      </c>
      <c r="G136" s="80">
        <v>-1.9364</v>
      </c>
      <c r="H136" s="78">
        <v>199</v>
      </c>
      <c r="J136" s="61">
        <v>16.75</v>
      </c>
      <c r="K136" s="11">
        <v>219</v>
      </c>
      <c r="L136" s="37">
        <v>17.7</v>
      </c>
      <c r="M136" s="37" t="s">
        <v>19</v>
      </c>
      <c r="N136" s="37" t="str">
        <f>IF(M136="V","V","H")</f>
        <v>V</v>
      </c>
      <c r="O136" s="11">
        <v>18.2</v>
      </c>
      <c r="P136" s="11">
        <v>9</v>
      </c>
      <c r="S136" s="11">
        <v>11</v>
      </c>
      <c r="U136" s="73">
        <f>O136-Q136+R136</f>
        <v>18.2</v>
      </c>
      <c r="V136" s="73">
        <f>P136-Q136+R136</f>
        <v>9</v>
      </c>
      <c r="X136" s="73">
        <v>-99</v>
      </c>
    </row>
    <row r="137" spans="1:24" ht="15.75" customHeight="1">
      <c r="A137" s="11">
        <v>1</v>
      </c>
      <c r="B137" s="60">
        <v>161</v>
      </c>
      <c r="C137" s="61">
        <v>2</v>
      </c>
      <c r="D137" s="62" t="s">
        <v>5</v>
      </c>
      <c r="E137" s="80">
        <v>5.60722818166959</v>
      </c>
      <c r="F137" s="80">
        <v>19.261224704537618</v>
      </c>
      <c r="G137" s="80">
        <v>1.114</v>
      </c>
      <c r="H137" s="78">
        <v>35</v>
      </c>
      <c r="J137" s="61">
        <v>2.5</v>
      </c>
      <c r="K137" s="11">
        <v>52</v>
      </c>
      <c r="L137" s="37">
        <v>5.8</v>
      </c>
      <c r="M137" s="37">
        <v>20</v>
      </c>
      <c r="N137" s="37" t="str">
        <f>IF(M137="V","V","H")</f>
        <v>H</v>
      </c>
      <c r="O137" s="11">
        <v>8.9</v>
      </c>
      <c r="P137" s="11">
        <v>-2.5</v>
      </c>
      <c r="Q137" s="11">
        <v>-4.2</v>
      </c>
      <c r="S137" s="11">
        <v>11</v>
      </c>
      <c r="U137" s="73">
        <f>L137/M137*O137-L137/M137*Q137+R137</f>
        <v>3.799</v>
      </c>
      <c r="V137" s="73">
        <f>L137/M137*P137-L137/M137*Q137+R137</f>
        <v>0.493</v>
      </c>
      <c r="X137" s="73">
        <v>-99</v>
      </c>
    </row>
    <row r="138" spans="1:24" ht="15.75" customHeight="1">
      <c r="A138" s="11">
        <v>5</v>
      </c>
      <c r="B138" s="60">
        <v>315</v>
      </c>
      <c r="C138" s="61">
        <v>2</v>
      </c>
      <c r="D138" s="62" t="s">
        <v>5</v>
      </c>
      <c r="E138" s="80">
        <v>49.44021095587877</v>
      </c>
      <c r="F138" s="80">
        <v>19.69198115066651</v>
      </c>
      <c r="G138" s="80">
        <v>-3.3044</v>
      </c>
      <c r="H138" s="78">
        <v>195</v>
      </c>
      <c r="J138" s="61">
        <v>13.8</v>
      </c>
      <c r="K138" s="11">
        <v>203</v>
      </c>
      <c r="L138" s="37">
        <v>16.4</v>
      </c>
      <c r="M138" s="37" t="s">
        <v>19</v>
      </c>
      <c r="N138" s="37" t="str">
        <f>IF(M138="V","V","H")</f>
        <v>V</v>
      </c>
      <c r="O138" s="11">
        <v>15.8</v>
      </c>
      <c r="P138" s="11">
        <v>4</v>
      </c>
      <c r="S138" s="11">
        <v>11</v>
      </c>
      <c r="U138" s="73">
        <f>O138-Q138+R138</f>
        <v>15.8</v>
      </c>
      <c r="V138" s="73">
        <f>P138-Q138+R138</f>
        <v>4</v>
      </c>
      <c r="W138" s="73">
        <v>3.87</v>
      </c>
      <c r="X138" s="73">
        <v>3.07</v>
      </c>
    </row>
    <row r="139" spans="1:24" ht="15.75" customHeight="1">
      <c r="A139" s="11">
        <v>2</v>
      </c>
      <c r="B139" s="60">
        <v>8</v>
      </c>
      <c r="C139" s="61">
        <v>1</v>
      </c>
      <c r="D139" s="62" t="s">
        <v>5</v>
      </c>
      <c r="E139" s="80">
        <v>16.950203849267353</v>
      </c>
      <c r="F139" s="80">
        <v>19.86867923311165</v>
      </c>
      <c r="G139" s="80">
        <v>1.163</v>
      </c>
      <c r="H139" s="78">
        <v>215</v>
      </c>
      <c r="I139" s="11">
        <v>16</v>
      </c>
      <c r="J139" s="61">
        <v>14.75</v>
      </c>
      <c r="K139" s="11">
        <v>231</v>
      </c>
      <c r="L139" s="37">
        <v>15.4</v>
      </c>
      <c r="M139" s="37" t="s">
        <v>19</v>
      </c>
      <c r="N139" s="37" t="str">
        <f>IF(M139="V","V","H")</f>
        <v>V</v>
      </c>
      <c r="O139" s="11">
        <v>16.6</v>
      </c>
      <c r="P139" s="11">
        <v>7.6</v>
      </c>
      <c r="S139" s="11">
        <v>11</v>
      </c>
      <c r="U139" s="73">
        <f>O139-Q139+R139</f>
        <v>16.6</v>
      </c>
      <c r="V139" s="73">
        <f>P139-Q139+R139</f>
        <v>7.6</v>
      </c>
      <c r="W139" s="73">
        <v>3.135</v>
      </c>
      <c r="X139" s="73">
        <v>2.775</v>
      </c>
    </row>
    <row r="140" spans="1:24" ht="15.75" customHeight="1">
      <c r="A140" s="11">
        <v>4</v>
      </c>
      <c r="B140" s="60">
        <v>42</v>
      </c>
      <c r="C140" s="61">
        <v>1</v>
      </c>
      <c r="D140" s="62" t="s">
        <v>5</v>
      </c>
      <c r="E140" s="80">
        <v>31.999187568226443</v>
      </c>
      <c r="F140" s="80">
        <v>20.27528226618466</v>
      </c>
      <c r="G140" s="80">
        <v>1.46</v>
      </c>
      <c r="H140" s="78">
        <v>119</v>
      </c>
      <c r="J140" s="61">
        <v>11</v>
      </c>
      <c r="K140" s="11">
        <v>133</v>
      </c>
      <c r="L140" s="37">
        <v>1</v>
      </c>
      <c r="M140" s="37">
        <v>1</v>
      </c>
      <c r="N140" s="37" t="str">
        <f>IF(M140="V","V","H")</f>
        <v>H</v>
      </c>
      <c r="O140" s="11">
        <v>11.25</v>
      </c>
      <c r="P140" s="11">
        <v>5.6</v>
      </c>
      <c r="Q140" s="11">
        <v>-0.75</v>
      </c>
      <c r="R140" s="11">
        <v>1.3</v>
      </c>
      <c r="S140" s="11">
        <v>11</v>
      </c>
      <c r="U140" s="73">
        <f>O140-Q140+R140</f>
        <v>13.3</v>
      </c>
      <c r="V140" s="73">
        <f>P140-Q140+R140</f>
        <v>7.6499999999999995</v>
      </c>
      <c r="X140" s="73">
        <v>-99</v>
      </c>
    </row>
    <row r="141" spans="1:24" ht="15.75" customHeight="1">
      <c r="A141" s="11">
        <v>1</v>
      </c>
      <c r="B141" s="60">
        <v>167</v>
      </c>
      <c r="C141" s="61">
        <v>1</v>
      </c>
      <c r="D141" s="62" t="s">
        <v>5</v>
      </c>
      <c r="E141" s="80">
        <v>3.321186028468988</v>
      </c>
      <c r="F141" s="80">
        <v>20.31313310063965</v>
      </c>
      <c r="G141" s="80">
        <v>0.771</v>
      </c>
      <c r="H141" s="78">
        <v>155</v>
      </c>
      <c r="J141" s="61">
        <v>14.6</v>
      </c>
      <c r="K141" s="11">
        <v>168</v>
      </c>
      <c r="L141" s="37">
        <v>18</v>
      </c>
      <c r="M141" s="37" t="s">
        <v>19</v>
      </c>
      <c r="N141" s="37" t="str">
        <f>IF(M141="V","V","H")</f>
        <v>V</v>
      </c>
      <c r="O141" s="11">
        <v>17.1</v>
      </c>
      <c r="P141" s="11">
        <v>11.9</v>
      </c>
      <c r="S141" s="11">
        <v>11</v>
      </c>
      <c r="U141" s="73">
        <f>O141-Q141+R141</f>
        <v>17.1</v>
      </c>
      <c r="V141" s="73">
        <f>P141-Q141+R141</f>
        <v>11.9</v>
      </c>
      <c r="X141" s="73">
        <v>-99</v>
      </c>
    </row>
    <row r="142" spans="1:24" ht="15.75" customHeight="1">
      <c r="A142" s="11">
        <v>5</v>
      </c>
      <c r="B142" s="60">
        <v>307</v>
      </c>
      <c r="C142" s="61">
        <v>1</v>
      </c>
      <c r="D142" s="62" t="s">
        <v>5</v>
      </c>
      <c r="E142" s="80">
        <v>40.59218423540737</v>
      </c>
      <c r="F142" s="80">
        <v>20.358626599030327</v>
      </c>
      <c r="G142" s="80">
        <v>-1.6224</v>
      </c>
      <c r="H142" s="78">
        <v>102</v>
      </c>
      <c r="J142" s="61">
        <v>10.4</v>
      </c>
      <c r="K142" s="11">
        <v>108</v>
      </c>
      <c r="L142" s="37">
        <v>10.6</v>
      </c>
      <c r="M142" s="37" t="s">
        <v>19</v>
      </c>
      <c r="N142" s="37" t="str">
        <f>IF(M142="V","V","H")</f>
        <v>V</v>
      </c>
      <c r="O142" s="11">
        <v>10.1</v>
      </c>
      <c r="P142" s="11">
        <v>7.4</v>
      </c>
      <c r="S142" s="11">
        <v>11</v>
      </c>
      <c r="U142" s="73">
        <f>O142-Q142+R142</f>
        <v>10.1</v>
      </c>
      <c r="V142" s="73">
        <f>P142-Q142+R142</f>
        <v>7.4</v>
      </c>
      <c r="X142" s="73">
        <v>-99</v>
      </c>
    </row>
    <row r="143" spans="1:24" ht="15.75" customHeight="1">
      <c r="A143" s="11">
        <v>1</v>
      </c>
      <c r="B143" s="60">
        <v>168</v>
      </c>
      <c r="C143" s="61">
        <v>1</v>
      </c>
      <c r="D143" s="62" t="s">
        <v>5</v>
      </c>
      <c r="E143" s="80">
        <v>0.8641836261619887</v>
      </c>
      <c r="F143" s="80">
        <v>20.373034645341214</v>
      </c>
      <c r="G143" s="80">
        <v>0.653</v>
      </c>
      <c r="H143" s="78">
        <v>149</v>
      </c>
      <c r="J143" s="61">
        <v>15.6</v>
      </c>
      <c r="K143" s="11">
        <v>158</v>
      </c>
      <c r="L143" s="37">
        <v>13.7</v>
      </c>
      <c r="M143" s="37" t="s">
        <v>19</v>
      </c>
      <c r="N143" s="37" t="str">
        <f>IF(M143="V","V","H")</f>
        <v>V</v>
      </c>
      <c r="O143" s="11">
        <v>17.3</v>
      </c>
      <c r="P143" s="11">
        <v>13</v>
      </c>
      <c r="S143" s="11">
        <v>11</v>
      </c>
      <c r="U143" s="73">
        <f>O143-Q143+R143</f>
        <v>17.3</v>
      </c>
      <c r="V143" s="73">
        <f>P143-Q143+R143</f>
        <v>13</v>
      </c>
      <c r="X143" s="73">
        <v>-99</v>
      </c>
    </row>
    <row r="144" spans="1:24" ht="15.75" customHeight="1">
      <c r="A144" s="11">
        <v>4</v>
      </c>
      <c r="B144" s="60">
        <v>49</v>
      </c>
      <c r="C144" s="61">
        <v>1</v>
      </c>
      <c r="D144" s="62" t="s">
        <v>5</v>
      </c>
      <c r="E144" s="80">
        <v>30.440179354856074</v>
      </c>
      <c r="F144" s="80">
        <v>20.480219794821387</v>
      </c>
      <c r="G144" s="80">
        <v>1.519</v>
      </c>
      <c r="H144" s="78">
        <v>113</v>
      </c>
      <c r="J144" s="61">
        <v>10.3</v>
      </c>
      <c r="K144" s="11">
        <v>127</v>
      </c>
      <c r="L144" s="37">
        <v>1</v>
      </c>
      <c r="M144" s="37">
        <v>1</v>
      </c>
      <c r="N144" s="37" t="str">
        <f>IF(M144="V","V","H")</f>
        <v>H</v>
      </c>
      <c r="O144" s="11">
        <v>10.6</v>
      </c>
      <c r="P144" s="11">
        <v>5.5</v>
      </c>
      <c r="Q144" s="11">
        <v>-0.5</v>
      </c>
      <c r="R144" s="11">
        <v>1.3</v>
      </c>
      <c r="S144" s="11">
        <v>11</v>
      </c>
      <c r="U144" s="73">
        <f>O144-Q144+R144</f>
        <v>12.4</v>
      </c>
      <c r="V144" s="73">
        <f>P144-Q144+R144</f>
        <v>7.3</v>
      </c>
      <c r="W144" s="73">
        <v>2.78</v>
      </c>
      <c r="X144" s="73">
        <v>1.485</v>
      </c>
    </row>
    <row r="145" spans="1:24" ht="15.75" customHeight="1">
      <c r="A145" s="11">
        <v>3</v>
      </c>
      <c r="B145" s="60">
        <v>65</v>
      </c>
      <c r="C145" s="61">
        <v>1</v>
      </c>
      <c r="D145" s="62" t="s">
        <v>5</v>
      </c>
      <c r="E145" s="80">
        <v>20.364161771633125</v>
      </c>
      <c r="F145" s="80">
        <v>20.91881603577879</v>
      </c>
      <c r="G145" s="80">
        <v>1.282</v>
      </c>
      <c r="H145" s="78">
        <v>160</v>
      </c>
      <c r="J145" s="61">
        <v>13.5</v>
      </c>
      <c r="K145" s="11">
        <v>175</v>
      </c>
      <c r="L145" s="37">
        <v>15.5</v>
      </c>
      <c r="M145" s="37" t="s">
        <v>19</v>
      </c>
      <c r="N145" s="37" t="str">
        <f>IF(M145="V","V","H")</f>
        <v>V</v>
      </c>
      <c r="O145" s="11">
        <v>15.1</v>
      </c>
      <c r="P145" s="11">
        <v>8.1</v>
      </c>
      <c r="S145" s="11">
        <v>11</v>
      </c>
      <c r="U145" s="73">
        <f>O145-Q145+R145</f>
        <v>15.1</v>
      </c>
      <c r="V145" s="73">
        <f>P145-Q145+R145</f>
        <v>8.1</v>
      </c>
      <c r="X145" s="73">
        <v>-99</v>
      </c>
    </row>
    <row r="146" spans="1:24" ht="15.75" customHeight="1">
      <c r="A146" s="11">
        <v>5</v>
      </c>
      <c r="B146" s="60">
        <v>314</v>
      </c>
      <c r="C146" s="61">
        <v>2</v>
      </c>
      <c r="D146" s="62" t="s">
        <v>5</v>
      </c>
      <c r="E146" s="80">
        <v>48.48814431802639</v>
      </c>
      <c r="F146" s="80">
        <v>21.354943001428122</v>
      </c>
      <c r="G146" s="80">
        <v>-3.3644</v>
      </c>
      <c r="H146" s="78">
        <v>81</v>
      </c>
      <c r="J146" s="61">
        <v>6.5</v>
      </c>
      <c r="K146" s="11">
        <v>83</v>
      </c>
      <c r="L146" s="37">
        <v>9.1</v>
      </c>
      <c r="M146" s="37" t="s">
        <v>19</v>
      </c>
      <c r="N146" s="37" t="str">
        <f>IF(M146="V","V","H")</f>
        <v>V</v>
      </c>
      <c r="O146" s="11">
        <v>7</v>
      </c>
      <c r="P146" s="11">
        <v>3.6</v>
      </c>
      <c r="S146" s="11">
        <v>11</v>
      </c>
      <c r="U146" s="73">
        <f>O146-Q146+R146</f>
        <v>7</v>
      </c>
      <c r="V146" s="73">
        <f>P146-Q146+R146</f>
        <v>3.6</v>
      </c>
      <c r="X146" s="73">
        <v>-99</v>
      </c>
    </row>
    <row r="147" spans="1:24" ht="15.75" customHeight="1">
      <c r="A147" s="11">
        <v>2</v>
      </c>
      <c r="B147" s="60">
        <v>162</v>
      </c>
      <c r="C147" s="61">
        <v>1</v>
      </c>
      <c r="D147" s="62" t="s">
        <v>5</v>
      </c>
      <c r="E147" s="80">
        <v>10.190140822497398</v>
      </c>
      <c r="F147" s="80">
        <v>21.441408349678714</v>
      </c>
      <c r="G147" s="80">
        <v>1.036</v>
      </c>
      <c r="H147" s="78">
        <v>180</v>
      </c>
      <c r="I147" s="11">
        <v>12</v>
      </c>
      <c r="J147" s="61">
        <v>15.25</v>
      </c>
      <c r="K147" s="11">
        <v>197</v>
      </c>
      <c r="L147" s="37">
        <v>16.2</v>
      </c>
      <c r="M147" s="37" t="s">
        <v>19</v>
      </c>
      <c r="N147" s="37" t="str">
        <f>IF(M147="V","V","H")</f>
        <v>V</v>
      </c>
      <c r="O147" s="11">
        <v>17.6</v>
      </c>
      <c r="P147" s="11">
        <v>10.3</v>
      </c>
      <c r="S147" s="11">
        <v>11</v>
      </c>
      <c r="U147" s="73">
        <f>O147-Q147+R147</f>
        <v>17.6</v>
      </c>
      <c r="V147" s="73">
        <f>P147-Q147+R147</f>
        <v>10.3</v>
      </c>
      <c r="X147" s="73">
        <v>-99</v>
      </c>
    </row>
    <row r="148" spans="1:24" ht="15.75" customHeight="1">
      <c r="A148" s="11">
        <v>3</v>
      </c>
      <c r="B148" s="60">
        <v>50</v>
      </c>
      <c r="C148" s="61">
        <v>1</v>
      </c>
      <c r="D148" s="62" t="s">
        <v>5</v>
      </c>
      <c r="E148" s="80">
        <v>28.431133715227638</v>
      </c>
      <c r="F148" s="80">
        <v>21.619139290611134</v>
      </c>
      <c r="G148" s="80">
        <v>1.726</v>
      </c>
      <c r="H148" s="78">
        <v>153</v>
      </c>
      <c r="J148" s="61">
        <v>11.9</v>
      </c>
      <c r="K148" s="11">
        <v>175</v>
      </c>
      <c r="L148" s="37">
        <v>16.2</v>
      </c>
      <c r="M148" s="37" t="s">
        <v>19</v>
      </c>
      <c r="N148" s="37" t="str">
        <f>IF(M148="V","V","H")</f>
        <v>V</v>
      </c>
      <c r="O148" s="11">
        <v>14.1</v>
      </c>
      <c r="P148" s="11">
        <v>7.1</v>
      </c>
      <c r="S148" s="11">
        <v>11</v>
      </c>
      <c r="T148" s="11" t="s">
        <v>85</v>
      </c>
      <c r="U148" s="73">
        <f>O148-Q148+R148</f>
        <v>14.1</v>
      </c>
      <c r="V148" s="73">
        <f>P148-Q148+R148</f>
        <v>7.1</v>
      </c>
      <c r="X148" s="73">
        <v>-99</v>
      </c>
    </row>
    <row r="149" spans="1:24" ht="15.75" customHeight="1">
      <c r="A149" s="11">
        <v>1</v>
      </c>
      <c r="B149" s="60">
        <v>169</v>
      </c>
      <c r="C149" s="61">
        <v>2</v>
      </c>
      <c r="D149" s="62" t="s">
        <v>5</v>
      </c>
      <c r="E149" s="80">
        <v>2.259121153843321</v>
      </c>
      <c r="F149" s="80">
        <v>21.93209054359063</v>
      </c>
      <c r="G149" s="80">
        <v>0.721</v>
      </c>
      <c r="H149" s="78">
        <v>35</v>
      </c>
      <c r="J149" s="61">
        <v>3.4</v>
      </c>
      <c r="K149" s="11">
        <v>47</v>
      </c>
      <c r="L149" s="37">
        <v>4.9</v>
      </c>
      <c r="M149" s="37" t="s">
        <v>19</v>
      </c>
      <c r="N149" s="37" t="str">
        <f>IF(M149="V","V","H")</f>
        <v>V</v>
      </c>
      <c r="O149" s="11">
        <v>4.7</v>
      </c>
      <c r="P149" s="11">
        <v>1.3</v>
      </c>
      <c r="S149" s="11">
        <v>11</v>
      </c>
      <c r="U149" s="73">
        <f>O149-Q149+R149</f>
        <v>4.7</v>
      </c>
      <c r="V149" s="73">
        <f>P149-Q149+R149</f>
        <v>1.3</v>
      </c>
      <c r="X149" s="73">
        <v>-99</v>
      </c>
    </row>
    <row r="150" spans="1:24" ht="15.75" customHeight="1">
      <c r="A150" s="11">
        <v>1</v>
      </c>
      <c r="B150" s="60">
        <v>166</v>
      </c>
      <c r="C150" s="61">
        <v>1</v>
      </c>
      <c r="D150" s="62" t="s">
        <v>5</v>
      </c>
      <c r="E150" s="80">
        <v>5.392118306263763</v>
      </c>
      <c r="F150" s="80">
        <v>22.0032160870009</v>
      </c>
      <c r="G150" s="80">
        <v>1.056</v>
      </c>
      <c r="H150" s="78">
        <v>167</v>
      </c>
      <c r="J150" s="61">
        <v>14.25</v>
      </c>
      <c r="K150" s="11">
        <v>184</v>
      </c>
      <c r="L150" s="37">
        <v>16.6</v>
      </c>
      <c r="M150" s="37" t="s">
        <v>19</v>
      </c>
      <c r="N150" s="37" t="str">
        <f>IF(M150="V","V","H")</f>
        <v>V</v>
      </c>
      <c r="O150" s="11">
        <v>17.4</v>
      </c>
      <c r="P150" s="11">
        <v>10.1</v>
      </c>
      <c r="S150" s="11">
        <v>11</v>
      </c>
      <c r="U150" s="73">
        <f>O150-Q150+R150</f>
        <v>17.4</v>
      </c>
      <c r="V150" s="73">
        <f>P150-Q150+R150</f>
        <v>10.1</v>
      </c>
      <c r="W150" s="73">
        <v>2.82</v>
      </c>
      <c r="X150" s="73">
        <v>2.585</v>
      </c>
    </row>
    <row r="151" spans="1:24" ht="15.75" customHeight="1">
      <c r="A151" s="11">
        <v>5</v>
      </c>
      <c r="B151" s="60">
        <v>313</v>
      </c>
      <c r="C151" s="61">
        <v>2</v>
      </c>
      <c r="D151" s="62" t="s">
        <v>5</v>
      </c>
      <c r="E151" s="80">
        <v>46.2761181131545</v>
      </c>
      <c r="F151" s="80">
        <v>22.008854363127888</v>
      </c>
      <c r="G151" s="80">
        <v>-3.2614</v>
      </c>
      <c r="H151" s="78">
        <v>154</v>
      </c>
      <c r="J151" s="61">
        <v>13.75</v>
      </c>
      <c r="K151" s="11">
        <v>160</v>
      </c>
      <c r="L151" s="37">
        <v>18</v>
      </c>
      <c r="M151" s="37" t="s">
        <v>19</v>
      </c>
      <c r="N151" s="37" t="str">
        <f>IF(M151="V","V","H")</f>
        <v>V</v>
      </c>
      <c r="O151" s="11">
        <v>14.7</v>
      </c>
      <c r="P151" s="11">
        <v>3</v>
      </c>
      <c r="S151" s="11">
        <v>11</v>
      </c>
      <c r="U151" s="73">
        <f>O151-Q151+R151</f>
        <v>14.7</v>
      </c>
      <c r="V151" s="73">
        <f>P151-Q151+R151</f>
        <v>3</v>
      </c>
      <c r="X151" s="73">
        <v>-99</v>
      </c>
    </row>
    <row r="152" spans="1:24" ht="15.75" customHeight="1">
      <c r="A152" s="11">
        <v>2</v>
      </c>
      <c r="B152" s="60">
        <v>76</v>
      </c>
      <c r="C152" s="61">
        <v>1</v>
      </c>
      <c r="D152" s="62" t="s">
        <v>5</v>
      </c>
      <c r="E152" s="80">
        <v>16.06111344906754</v>
      </c>
      <c r="F152" s="80">
        <v>22.124643607890768</v>
      </c>
      <c r="G152" s="80">
        <v>1.14</v>
      </c>
      <c r="H152" s="78">
        <v>189</v>
      </c>
      <c r="J152" s="61">
        <v>15</v>
      </c>
      <c r="K152" s="11">
        <v>207</v>
      </c>
      <c r="L152" s="37">
        <v>18</v>
      </c>
      <c r="M152" s="37" t="s">
        <v>19</v>
      </c>
      <c r="N152" s="37" t="str">
        <f>IF(M152="V","V","H")</f>
        <v>V</v>
      </c>
      <c r="O152" s="11">
        <v>17.1</v>
      </c>
      <c r="P152" s="11">
        <v>9.7</v>
      </c>
      <c r="S152" s="11">
        <v>11</v>
      </c>
      <c r="U152" s="73">
        <f>O152-Q152+R152</f>
        <v>17.1</v>
      </c>
      <c r="V152" s="73">
        <f>P152-Q152+R152</f>
        <v>9.7</v>
      </c>
      <c r="X152" s="73">
        <v>-99</v>
      </c>
    </row>
    <row r="153" spans="1:24" ht="15.75" customHeight="1">
      <c r="A153" s="11">
        <v>3</v>
      </c>
      <c r="B153" s="60">
        <v>61</v>
      </c>
      <c r="C153" s="61">
        <v>1</v>
      </c>
      <c r="D153" s="62" t="s">
        <v>5</v>
      </c>
      <c r="E153" s="80">
        <v>25.016112119524177</v>
      </c>
      <c r="F153" s="80">
        <v>22.158002446596928</v>
      </c>
      <c r="G153" s="80">
        <v>1.553</v>
      </c>
      <c r="H153" s="78">
        <v>96</v>
      </c>
      <c r="J153" s="61">
        <v>10.7</v>
      </c>
      <c r="K153" s="11">
        <v>115</v>
      </c>
      <c r="L153" s="37">
        <v>13.5</v>
      </c>
      <c r="M153" s="37" t="s">
        <v>19</v>
      </c>
      <c r="N153" s="37" t="str">
        <f>IF(M153="V","V","H")</f>
        <v>V</v>
      </c>
      <c r="O153" s="11">
        <v>12.5</v>
      </c>
      <c r="P153" s="11">
        <v>8</v>
      </c>
      <c r="S153" s="11">
        <v>11</v>
      </c>
      <c r="U153" s="73">
        <f>O153-Q153+R153</f>
        <v>12.5</v>
      </c>
      <c r="V153" s="73">
        <f>P153-Q153+R153</f>
        <v>8</v>
      </c>
      <c r="X153" s="73">
        <v>-99</v>
      </c>
    </row>
    <row r="154" spans="1:24" ht="15.75" customHeight="1">
      <c r="A154" s="11">
        <v>1</v>
      </c>
      <c r="B154" s="60">
        <v>170</v>
      </c>
      <c r="C154" s="61">
        <v>1</v>
      </c>
      <c r="D154" s="62" t="s">
        <v>5</v>
      </c>
      <c r="E154" s="80">
        <v>3.261083445920219</v>
      </c>
      <c r="F154" s="80">
        <v>22.873130694304727</v>
      </c>
      <c r="G154" s="80">
        <v>0.821</v>
      </c>
      <c r="H154" s="78">
        <v>185</v>
      </c>
      <c r="J154" s="61">
        <v>15.7</v>
      </c>
      <c r="K154" s="11">
        <v>204</v>
      </c>
      <c r="L154" s="37">
        <v>13.3</v>
      </c>
      <c r="M154" s="37" t="s">
        <v>19</v>
      </c>
      <c r="N154" s="37" t="str">
        <f>IF(M154="V","V","H")</f>
        <v>V</v>
      </c>
      <c r="O154" s="11">
        <v>17.6</v>
      </c>
      <c r="P154" s="11">
        <v>11.2</v>
      </c>
      <c r="S154" s="11">
        <v>11</v>
      </c>
      <c r="U154" s="73">
        <f>O154-Q154+R154</f>
        <v>17.6</v>
      </c>
      <c r="V154" s="73">
        <f>P154-Q154+R154</f>
        <v>11.2</v>
      </c>
      <c r="X154" s="73">
        <v>-99</v>
      </c>
    </row>
    <row r="155" spans="1:24" ht="15.75" customHeight="1">
      <c r="A155" s="11">
        <v>4</v>
      </c>
      <c r="B155" s="60">
        <v>43</v>
      </c>
      <c r="C155" s="61">
        <v>1</v>
      </c>
      <c r="D155" s="62" t="s">
        <v>5</v>
      </c>
      <c r="E155" s="80">
        <v>37.86806863181616</v>
      </c>
      <c r="F155" s="80">
        <v>23.243517442419535</v>
      </c>
      <c r="G155" s="80">
        <v>1.225</v>
      </c>
      <c r="H155" s="78">
        <v>185</v>
      </c>
      <c r="J155" s="61">
        <v>12.75</v>
      </c>
      <c r="K155" s="11">
        <v>202</v>
      </c>
      <c r="L155" s="37">
        <v>1</v>
      </c>
      <c r="M155" s="37">
        <v>1</v>
      </c>
      <c r="N155" s="37" t="str">
        <f>IF(M155="V","V","H")</f>
        <v>H</v>
      </c>
      <c r="O155" s="11">
        <v>11.7</v>
      </c>
      <c r="P155" s="11">
        <v>4.25</v>
      </c>
      <c r="Q155" s="11">
        <v>-2.4</v>
      </c>
      <c r="S155" s="11">
        <v>11</v>
      </c>
      <c r="T155" s="11" t="s">
        <v>18</v>
      </c>
      <c r="U155" s="73">
        <f>O155-Q155+R155</f>
        <v>14.1</v>
      </c>
      <c r="V155" s="73">
        <f>P155-Q155+R155</f>
        <v>6.65</v>
      </c>
      <c r="X155" s="73">
        <v>-99</v>
      </c>
    </row>
    <row r="156" spans="1:24" ht="15.75" customHeight="1">
      <c r="A156" s="11">
        <v>5</v>
      </c>
      <c r="B156" s="60">
        <v>306</v>
      </c>
      <c r="C156" s="61">
        <v>4</v>
      </c>
      <c r="D156" s="62" t="s">
        <v>5</v>
      </c>
      <c r="E156" s="80">
        <v>44.06005856894181</v>
      </c>
      <c r="F156" s="80">
        <v>23.494765563874363</v>
      </c>
      <c r="G156" s="80">
        <v>-2.9974</v>
      </c>
      <c r="H156" s="78">
        <v>29</v>
      </c>
      <c r="J156" s="61">
        <v>3.8</v>
      </c>
      <c r="K156" s="11">
        <v>31</v>
      </c>
      <c r="L156" s="37">
        <v>7.5</v>
      </c>
      <c r="M156" s="37" t="s">
        <v>19</v>
      </c>
      <c r="N156" s="37" t="str">
        <f>IF(M156="V","V","H")</f>
        <v>V</v>
      </c>
      <c r="O156" s="11">
        <v>4.5</v>
      </c>
      <c r="P156" s="11">
        <v>2.2</v>
      </c>
      <c r="S156" s="11">
        <v>11</v>
      </c>
      <c r="U156" s="73">
        <f>O156-Q156+R156</f>
        <v>4.5</v>
      </c>
      <c r="V156" s="73">
        <f>P156-Q156+R156</f>
        <v>2.2</v>
      </c>
      <c r="X156" s="73">
        <v>-99</v>
      </c>
    </row>
    <row r="157" spans="1:24" ht="15.75" customHeight="1">
      <c r="A157" s="11">
        <v>1</v>
      </c>
      <c r="B157" s="60">
        <v>163</v>
      </c>
      <c r="C157" s="61">
        <v>1</v>
      </c>
      <c r="D157" s="62" t="s">
        <v>5</v>
      </c>
      <c r="E157" s="80">
        <v>9.716053707813204</v>
      </c>
      <c r="F157" s="80">
        <v>23.61538935412434</v>
      </c>
      <c r="G157" s="80">
        <v>1.102</v>
      </c>
      <c r="H157" s="78">
        <v>185</v>
      </c>
      <c r="J157" s="61">
        <v>14.5</v>
      </c>
      <c r="K157" s="11">
        <v>203</v>
      </c>
      <c r="L157" s="37">
        <v>17.9</v>
      </c>
      <c r="M157" s="37" t="s">
        <v>19</v>
      </c>
      <c r="N157" s="37" t="str">
        <f>IF(M157="V","V","H")</f>
        <v>V</v>
      </c>
      <c r="O157" s="11">
        <v>17.8</v>
      </c>
      <c r="P157" s="11">
        <v>10.4</v>
      </c>
      <c r="S157" s="11">
        <v>11</v>
      </c>
      <c r="U157" s="73">
        <f>O157-Q157+R157</f>
        <v>17.8</v>
      </c>
      <c r="V157" s="73">
        <f>P157-Q157+R157</f>
        <v>10.4</v>
      </c>
      <c r="X157" s="73">
        <v>-99</v>
      </c>
    </row>
    <row r="158" spans="1:24" ht="15.75" customHeight="1">
      <c r="A158" s="11">
        <v>2</v>
      </c>
      <c r="B158" s="60">
        <v>78</v>
      </c>
      <c r="C158" s="61">
        <v>1</v>
      </c>
      <c r="D158" s="62" t="s">
        <v>5</v>
      </c>
      <c r="E158" s="80">
        <v>13.537446884605327</v>
      </c>
      <c r="F158" s="80">
        <v>23.785742482556426</v>
      </c>
      <c r="G158" s="80">
        <v>1.043</v>
      </c>
      <c r="H158" s="78">
        <v>122</v>
      </c>
      <c r="J158" s="61">
        <v>12</v>
      </c>
      <c r="K158" s="11">
        <v>125</v>
      </c>
      <c r="L158" s="37">
        <v>12.2</v>
      </c>
      <c r="M158" s="37" t="s">
        <v>19</v>
      </c>
      <c r="N158" s="37" t="str">
        <f>IF(M158="V","V","H")</f>
        <v>V</v>
      </c>
      <c r="O158" s="11">
        <v>14.5</v>
      </c>
      <c r="P158" s="11">
        <v>10.1</v>
      </c>
      <c r="S158" s="11">
        <v>11</v>
      </c>
      <c r="U158" s="73">
        <f>O158-Q158+R158</f>
        <v>14.5</v>
      </c>
      <c r="V158" s="73">
        <f>P158-Q158+R158</f>
        <v>10.1</v>
      </c>
      <c r="X158" s="73">
        <v>-99</v>
      </c>
    </row>
    <row r="159" spans="1:24" ht="15.75" customHeight="1">
      <c r="A159" s="11">
        <v>2</v>
      </c>
      <c r="B159" s="60">
        <v>67</v>
      </c>
      <c r="C159" s="61">
        <v>1</v>
      </c>
      <c r="D159" s="62" t="s">
        <v>5</v>
      </c>
      <c r="E159" s="80">
        <v>19.154042199765026</v>
      </c>
      <c r="F159" s="80">
        <v>23.902767547077488</v>
      </c>
      <c r="G159" s="80">
        <v>1.504</v>
      </c>
      <c r="H159" s="78">
        <v>91</v>
      </c>
      <c r="J159" s="61">
        <v>10.7</v>
      </c>
      <c r="K159" s="11">
        <v>102</v>
      </c>
      <c r="L159" s="37">
        <v>12.6</v>
      </c>
      <c r="M159" s="37" t="s">
        <v>19</v>
      </c>
      <c r="N159" s="37" t="str">
        <f>IF(M159="V","V","H")</f>
        <v>V</v>
      </c>
      <c r="O159" s="11">
        <v>12.8</v>
      </c>
      <c r="P159" s="11">
        <v>7.7</v>
      </c>
      <c r="S159" s="11">
        <v>11</v>
      </c>
      <c r="U159" s="73">
        <f>O159-Q159+R159</f>
        <v>12.8</v>
      </c>
      <c r="V159" s="73">
        <f>P159-Q159+R159</f>
        <v>7.7</v>
      </c>
      <c r="X159" s="73">
        <v>-99</v>
      </c>
    </row>
    <row r="160" spans="1:24" ht="15.75" customHeight="1">
      <c r="A160" s="11">
        <v>4</v>
      </c>
      <c r="B160" s="60">
        <v>48</v>
      </c>
      <c r="C160" s="61">
        <v>1</v>
      </c>
      <c r="D160" s="62" t="s">
        <v>5</v>
      </c>
      <c r="E160" s="80">
        <v>33.77503870182103</v>
      </c>
      <c r="F160" s="80">
        <v>23.990353429878677</v>
      </c>
      <c r="G160" s="80">
        <v>1.182</v>
      </c>
      <c r="H160" s="78">
        <v>100</v>
      </c>
      <c r="J160" s="61">
        <v>9.9</v>
      </c>
      <c r="K160" s="11">
        <v>110</v>
      </c>
      <c r="L160" s="37">
        <v>1</v>
      </c>
      <c r="M160" s="37">
        <v>1</v>
      </c>
      <c r="N160" s="37" t="str">
        <f>IF(M160="V","V","H")</f>
        <v>H</v>
      </c>
      <c r="O160" s="11">
        <v>9</v>
      </c>
      <c r="P160" s="11">
        <v>6.8</v>
      </c>
      <c r="Q160" s="11">
        <v>-0.75</v>
      </c>
      <c r="R160" s="11">
        <v>1.3</v>
      </c>
      <c r="S160" s="11">
        <v>11</v>
      </c>
      <c r="U160" s="73">
        <f>O160-Q160+R160</f>
        <v>11.05</v>
      </c>
      <c r="V160" s="73">
        <f>P160-Q160+R160</f>
        <v>8.85</v>
      </c>
      <c r="X160" s="73">
        <v>-99</v>
      </c>
    </row>
    <row r="161" spans="1:24" ht="15.75" customHeight="1">
      <c r="A161" s="11">
        <v>1</v>
      </c>
      <c r="B161" s="60">
        <v>164</v>
      </c>
      <c r="C161" s="61">
        <v>3</v>
      </c>
      <c r="D161" s="62" t="s">
        <v>5</v>
      </c>
      <c r="E161" s="80">
        <v>7.460034595601501</v>
      </c>
      <c r="F161" s="80">
        <v>24.092298952827825</v>
      </c>
      <c r="G161" s="80">
        <v>0.969</v>
      </c>
      <c r="H161" s="78">
        <v>40</v>
      </c>
      <c r="J161" s="61">
        <v>4.5</v>
      </c>
      <c r="K161" s="11">
        <v>44</v>
      </c>
      <c r="L161" s="37">
        <v>13.1</v>
      </c>
      <c r="M161" s="37" t="s">
        <v>19</v>
      </c>
      <c r="N161" s="37" t="str">
        <f>IF(M161="V","V","H")</f>
        <v>V</v>
      </c>
      <c r="O161" s="11">
        <v>5.7</v>
      </c>
      <c r="P161" s="11">
        <v>3.7</v>
      </c>
      <c r="S161" s="11">
        <v>11</v>
      </c>
      <c r="U161" s="73">
        <f>O161-Q161+R161</f>
        <v>5.7</v>
      </c>
      <c r="V161" s="73">
        <f>P161-Q161+R161</f>
        <v>3.7</v>
      </c>
      <c r="X161" s="73">
        <v>-99</v>
      </c>
    </row>
    <row r="162" spans="1:24" ht="15.75" customHeight="1">
      <c r="A162" s="11">
        <v>5</v>
      </c>
      <c r="B162" s="60">
        <v>304</v>
      </c>
      <c r="C162" s="61">
        <v>2</v>
      </c>
      <c r="D162" s="62" t="s">
        <v>5</v>
      </c>
      <c r="E162" s="80">
        <v>48.97903247855873</v>
      </c>
      <c r="F162" s="80">
        <v>24.145962674208874</v>
      </c>
      <c r="G162" s="80">
        <v>-3.3114</v>
      </c>
      <c r="H162" s="78">
        <v>160</v>
      </c>
      <c r="J162" s="61">
        <v>13</v>
      </c>
      <c r="K162" s="11">
        <v>170</v>
      </c>
      <c r="L162" s="37">
        <v>15.5</v>
      </c>
      <c r="M162" s="37" t="s">
        <v>19</v>
      </c>
      <c r="N162" s="37" t="str">
        <f>IF(M162="V","V","H")</f>
        <v>V</v>
      </c>
      <c r="O162" s="11">
        <v>15</v>
      </c>
      <c r="P162" s="11">
        <v>4.8</v>
      </c>
      <c r="S162" s="11">
        <v>11</v>
      </c>
      <c r="U162" s="73">
        <f>O162-Q162+R162</f>
        <v>15</v>
      </c>
      <c r="V162" s="73">
        <f>P162-Q162+R162</f>
        <v>4.8</v>
      </c>
      <c r="X162" s="73">
        <v>-99</v>
      </c>
    </row>
    <row r="163" spans="1:24" ht="15.75" customHeight="1">
      <c r="A163" s="11">
        <v>5</v>
      </c>
      <c r="B163" s="60">
        <v>305</v>
      </c>
      <c r="C163" s="61">
        <v>2</v>
      </c>
      <c r="D163" s="62" t="s">
        <v>5</v>
      </c>
      <c r="E163" s="80">
        <v>46.17702783253441</v>
      </c>
      <c r="F163" s="80">
        <v>24.261850394257685</v>
      </c>
      <c r="G163" s="80">
        <v>-3.2604</v>
      </c>
      <c r="H163" s="78">
        <v>62</v>
      </c>
      <c r="J163" s="61">
        <v>6</v>
      </c>
      <c r="K163" s="11">
        <v>67</v>
      </c>
      <c r="L163" s="37">
        <v>8.4</v>
      </c>
      <c r="M163" s="37" t="s">
        <v>19</v>
      </c>
      <c r="N163" s="37" t="str">
        <f>IF(M163="V","V","H")</f>
        <v>V</v>
      </c>
      <c r="O163" s="11">
        <v>6.7</v>
      </c>
      <c r="P163" s="11">
        <v>3.3</v>
      </c>
      <c r="S163" s="11">
        <v>11</v>
      </c>
      <c r="U163" s="73">
        <f>O163-Q163+R163</f>
        <v>6.7</v>
      </c>
      <c r="V163" s="73">
        <f>P163-Q163+R163</f>
        <v>3.3</v>
      </c>
      <c r="X163" s="73">
        <v>-99</v>
      </c>
    </row>
    <row r="164" spans="1:24" ht="15.75" customHeight="1">
      <c r="A164" s="11">
        <v>4</v>
      </c>
      <c r="B164" s="60">
        <v>52</v>
      </c>
      <c r="C164" s="61">
        <v>1</v>
      </c>
      <c r="D164" s="62" t="s">
        <v>5</v>
      </c>
      <c r="E164" s="80">
        <v>31.259027163298857</v>
      </c>
      <c r="F164" s="80">
        <v>24.2782526101889</v>
      </c>
      <c r="G164" s="80">
        <v>1.631</v>
      </c>
      <c r="H164" s="78">
        <v>121</v>
      </c>
      <c r="J164" s="61">
        <v>10.8</v>
      </c>
      <c r="K164" s="11">
        <v>125</v>
      </c>
      <c r="L164" s="37">
        <v>1</v>
      </c>
      <c r="M164" s="37">
        <v>1</v>
      </c>
      <c r="N164" s="37" t="str">
        <f>IF(M164="V","V","H")</f>
        <v>H</v>
      </c>
      <c r="O164" s="11">
        <v>10.5</v>
      </c>
      <c r="P164" s="11">
        <v>7.75</v>
      </c>
      <c r="Q164" s="11">
        <v>-0.6</v>
      </c>
      <c r="R164" s="11">
        <v>1.3</v>
      </c>
      <c r="S164" s="11">
        <v>11</v>
      </c>
      <c r="U164" s="73">
        <f>O164-Q164+R164</f>
        <v>12.4</v>
      </c>
      <c r="V164" s="73">
        <f>P164-Q164+R164</f>
        <v>9.65</v>
      </c>
      <c r="X164" s="73">
        <v>-99</v>
      </c>
    </row>
    <row r="165" spans="1:24" ht="15.75" customHeight="1">
      <c r="A165" s="11">
        <v>4</v>
      </c>
      <c r="B165" s="60">
        <v>455</v>
      </c>
      <c r="C165" s="61">
        <v>4</v>
      </c>
      <c r="D165" s="62" t="s">
        <v>5</v>
      </c>
      <c r="E165" s="80">
        <v>31.679014219923058</v>
      </c>
      <c r="F165" s="80">
        <v>24.601269439886888</v>
      </c>
      <c r="G165" s="80">
        <v>1.559</v>
      </c>
      <c r="H165" s="78">
        <v>37</v>
      </c>
      <c r="J165" s="61">
        <v>4.1</v>
      </c>
      <c r="K165" s="11">
        <v>45</v>
      </c>
      <c r="L165" s="37">
        <v>7.5</v>
      </c>
      <c r="M165" s="37">
        <v>15</v>
      </c>
      <c r="N165" s="37" t="str">
        <f>IF(M165="V","V","H")</f>
        <v>H</v>
      </c>
      <c r="O165" s="11">
        <v>7.75</v>
      </c>
      <c r="P165" s="11">
        <v>0.4</v>
      </c>
      <c r="Q165" s="11">
        <v>0.5</v>
      </c>
      <c r="R165" s="11">
        <v>1.3</v>
      </c>
      <c r="S165" s="11">
        <v>11</v>
      </c>
      <c r="T165" s="11" t="s">
        <v>18</v>
      </c>
      <c r="U165" s="73">
        <f>L165/M165*O165-L165/M165*Q165+R165</f>
        <v>4.925</v>
      </c>
      <c r="V165" s="73">
        <f>L165/M165*P165-L165/M165*Q165+R165</f>
        <v>1.25</v>
      </c>
      <c r="X165" s="73">
        <v>-99</v>
      </c>
    </row>
    <row r="166" spans="1:24" ht="15.75" customHeight="1">
      <c r="A166" s="11">
        <v>2</v>
      </c>
      <c r="B166" s="60">
        <v>74</v>
      </c>
      <c r="C166" s="61">
        <v>1</v>
      </c>
      <c r="D166" s="62" t="s">
        <v>5</v>
      </c>
      <c r="E166" s="80">
        <v>17.89097820686992</v>
      </c>
      <c r="F166" s="80">
        <v>25.49971693570941</v>
      </c>
      <c r="G166" s="80">
        <v>1.601</v>
      </c>
      <c r="H166" s="78">
        <v>189</v>
      </c>
      <c r="I166" s="11">
        <v>15</v>
      </c>
      <c r="J166" s="61">
        <v>15.25</v>
      </c>
      <c r="K166" s="11">
        <v>203</v>
      </c>
      <c r="L166" s="37">
        <v>18</v>
      </c>
      <c r="M166" s="37" t="s">
        <v>19</v>
      </c>
      <c r="N166" s="37" t="str">
        <f>IF(M166="V","V","H")</f>
        <v>V</v>
      </c>
      <c r="O166" s="11">
        <v>16.6</v>
      </c>
      <c r="P166" s="11">
        <v>7.8</v>
      </c>
      <c r="S166" s="11">
        <v>11</v>
      </c>
      <c r="U166" s="73">
        <f>O166-Q166+R166</f>
        <v>16.6</v>
      </c>
      <c r="V166" s="73">
        <f>P166-Q166+R166</f>
        <v>7.8</v>
      </c>
      <c r="X166" s="73">
        <v>-99</v>
      </c>
    </row>
    <row r="167" spans="1:24" ht="15.75" customHeight="1">
      <c r="A167" s="11">
        <v>1</v>
      </c>
      <c r="B167" s="60">
        <v>175</v>
      </c>
      <c r="C167" s="61">
        <v>1</v>
      </c>
      <c r="D167" s="62" t="s">
        <v>5</v>
      </c>
      <c r="E167" s="80">
        <v>8.538974327459517</v>
      </c>
      <c r="F167" s="80">
        <v>25.596342188582085</v>
      </c>
      <c r="G167" s="80">
        <v>1.114</v>
      </c>
      <c r="H167" s="78">
        <v>166</v>
      </c>
      <c r="J167" s="61">
        <v>14.75</v>
      </c>
      <c r="K167" s="11">
        <v>183</v>
      </c>
      <c r="L167" s="37">
        <v>14.3</v>
      </c>
      <c r="M167" s="37" t="s">
        <v>19</v>
      </c>
      <c r="N167" s="37" t="str">
        <f>IF(M167="V","V","H")</f>
        <v>V</v>
      </c>
      <c r="O167" s="11">
        <v>17</v>
      </c>
      <c r="P167" s="11">
        <v>11.5</v>
      </c>
      <c r="S167" s="11">
        <v>11</v>
      </c>
      <c r="U167" s="73">
        <f>O167-Q167+R167</f>
        <v>17</v>
      </c>
      <c r="V167" s="73">
        <f>P167-Q167+R167</f>
        <v>11.5</v>
      </c>
      <c r="X167" s="73">
        <v>-99</v>
      </c>
    </row>
    <row r="168" spans="1:24" ht="15.75" customHeight="1">
      <c r="A168" s="11">
        <v>3</v>
      </c>
      <c r="B168" s="60">
        <v>53</v>
      </c>
      <c r="C168" s="61">
        <v>1</v>
      </c>
      <c r="D168" s="62" t="s">
        <v>5</v>
      </c>
      <c r="E168" s="80">
        <v>28.837973068951214</v>
      </c>
      <c r="F168" s="80">
        <v>25.62815559642255</v>
      </c>
      <c r="G168" s="80">
        <v>1.726</v>
      </c>
      <c r="H168" s="78">
        <v>145</v>
      </c>
      <c r="J168" s="61">
        <v>13.75</v>
      </c>
      <c r="K168" s="11">
        <v>166</v>
      </c>
      <c r="L168" s="37">
        <v>16.4</v>
      </c>
      <c r="M168" s="37" t="s">
        <v>19</v>
      </c>
      <c r="N168" s="37" t="str">
        <f>IF(M168="V","V","H")</f>
        <v>V</v>
      </c>
      <c r="O168" s="11">
        <v>15.7</v>
      </c>
      <c r="P168" s="11">
        <v>8.8</v>
      </c>
      <c r="S168" s="11">
        <v>11</v>
      </c>
      <c r="U168" s="73">
        <f>O168-Q168+R168</f>
        <v>15.7</v>
      </c>
      <c r="V168" s="73">
        <f>P168-Q168+R168</f>
        <v>8.8</v>
      </c>
      <c r="X168" s="73">
        <v>-99</v>
      </c>
    </row>
    <row r="169" spans="1:24" ht="15.75" customHeight="1">
      <c r="A169" s="11">
        <v>1</v>
      </c>
      <c r="B169" s="60">
        <v>173</v>
      </c>
      <c r="C169" s="61">
        <v>1</v>
      </c>
      <c r="D169" s="62" t="s">
        <v>5</v>
      </c>
      <c r="E169" s="80">
        <v>3.2469710057880943</v>
      </c>
      <c r="F169" s="80">
        <v>25.679130131053334</v>
      </c>
      <c r="G169" s="80">
        <v>0.838</v>
      </c>
      <c r="H169" s="78">
        <v>166</v>
      </c>
      <c r="I169" s="11">
        <v>13</v>
      </c>
      <c r="J169" s="61">
        <v>16</v>
      </c>
      <c r="K169" s="11">
        <v>181</v>
      </c>
      <c r="L169" s="37">
        <v>13.6</v>
      </c>
      <c r="M169" s="37" t="s">
        <v>19</v>
      </c>
      <c r="N169" s="37" t="str">
        <f>IF(M169="V","V","H")</f>
        <v>V</v>
      </c>
      <c r="O169" s="11">
        <v>18.2</v>
      </c>
      <c r="P169" s="11">
        <v>9.6</v>
      </c>
      <c r="S169" s="11">
        <v>11</v>
      </c>
      <c r="U169" s="73">
        <f>O169-Q169+R169</f>
        <v>18.2</v>
      </c>
      <c r="V169" s="73">
        <f>P169-Q169+R169</f>
        <v>9.6</v>
      </c>
      <c r="X169" s="73">
        <v>-99</v>
      </c>
    </row>
    <row r="170" spans="1:24" ht="15.75" customHeight="1">
      <c r="A170" s="11">
        <v>5</v>
      </c>
      <c r="B170" s="60">
        <v>302</v>
      </c>
      <c r="C170" s="61">
        <v>2</v>
      </c>
      <c r="D170" s="62" t="s">
        <v>5</v>
      </c>
      <c r="E170" s="80">
        <v>47.816968766081835</v>
      </c>
      <c r="F170" s="80">
        <v>25.735916110050443</v>
      </c>
      <c r="G170" s="80">
        <v>-3.2504</v>
      </c>
      <c r="H170" s="78">
        <v>227</v>
      </c>
      <c r="J170" s="61">
        <v>14.25</v>
      </c>
      <c r="K170" s="11">
        <v>210</v>
      </c>
      <c r="L170" s="37">
        <v>17.5</v>
      </c>
      <c r="M170" s="37" t="s">
        <v>19</v>
      </c>
      <c r="N170" s="37" t="str">
        <f>IF(M170="V","V","H")</f>
        <v>V</v>
      </c>
      <c r="O170" s="11">
        <v>16.4</v>
      </c>
      <c r="P170" s="11">
        <v>3.8</v>
      </c>
      <c r="S170" s="11">
        <v>11</v>
      </c>
      <c r="U170" s="73">
        <f>O170-Q170+R170</f>
        <v>16.4</v>
      </c>
      <c r="V170" s="73">
        <f>P170-Q170+R170</f>
        <v>3.8</v>
      </c>
      <c r="X170" s="73">
        <v>-99</v>
      </c>
    </row>
    <row r="171" spans="1:24" ht="15.75" customHeight="1">
      <c r="A171" s="11">
        <v>4</v>
      </c>
      <c r="B171" s="60">
        <v>46</v>
      </c>
      <c r="C171" s="61">
        <v>1</v>
      </c>
      <c r="D171" s="62" t="s">
        <v>5</v>
      </c>
      <c r="E171" s="80">
        <v>34.534967334177594</v>
      </c>
      <c r="F171" s="80">
        <v>25.771383882657258</v>
      </c>
      <c r="G171" s="80">
        <v>1.238</v>
      </c>
      <c r="H171" s="78">
        <v>173</v>
      </c>
      <c r="J171" s="61">
        <v>12.8</v>
      </c>
      <c r="K171" s="11">
        <v>198</v>
      </c>
      <c r="L171" s="37">
        <v>1</v>
      </c>
      <c r="M171" s="37">
        <v>1</v>
      </c>
      <c r="N171" s="37" t="str">
        <f>IF(M171="V","V","H")</f>
        <v>H</v>
      </c>
      <c r="O171" s="11">
        <v>12</v>
      </c>
      <c r="P171" s="11">
        <v>4.5</v>
      </c>
      <c r="Q171" s="11">
        <v>-1.4</v>
      </c>
      <c r="R171" s="11">
        <v>1.3</v>
      </c>
      <c r="S171" s="11">
        <v>11</v>
      </c>
      <c r="U171" s="73">
        <f>O171-Q171+R171</f>
        <v>14.700000000000001</v>
      </c>
      <c r="V171" s="73">
        <f>P171-Q171+R171</f>
        <v>7.2</v>
      </c>
      <c r="X171" s="73">
        <v>-99</v>
      </c>
    </row>
    <row r="172" spans="1:24" ht="15.75" customHeight="1">
      <c r="A172" s="11">
        <v>3</v>
      </c>
      <c r="B172" s="60">
        <v>60</v>
      </c>
      <c r="C172" s="61">
        <v>1</v>
      </c>
      <c r="D172" s="62" t="s">
        <v>5</v>
      </c>
      <c r="E172" s="80">
        <v>23.93895616278444</v>
      </c>
      <c r="F172" s="80">
        <v>26.04995928665311</v>
      </c>
      <c r="G172" s="80">
        <v>1.612</v>
      </c>
      <c r="H172" s="78">
        <v>190</v>
      </c>
      <c r="J172" s="61">
        <v>14.1</v>
      </c>
      <c r="K172" s="11">
        <v>212</v>
      </c>
      <c r="L172" s="37">
        <v>20</v>
      </c>
      <c r="M172" s="37" t="s">
        <v>19</v>
      </c>
      <c r="N172" s="37" t="str">
        <f>IF(M172="V","V","H")</f>
        <v>V</v>
      </c>
      <c r="O172" s="11">
        <v>16.5</v>
      </c>
      <c r="P172" s="11">
        <v>7.7</v>
      </c>
      <c r="S172" s="11">
        <v>11</v>
      </c>
      <c r="U172" s="73">
        <f>O172-Q172+R172</f>
        <v>16.5</v>
      </c>
      <c r="V172" s="73">
        <f>P172-Q172+R172</f>
        <v>7.7</v>
      </c>
      <c r="X172" s="73">
        <v>-99</v>
      </c>
    </row>
    <row r="173" spans="1:24" ht="15.75" customHeight="1">
      <c r="A173" s="11">
        <v>2</v>
      </c>
      <c r="B173" s="60">
        <v>79</v>
      </c>
      <c r="C173" s="61">
        <v>1</v>
      </c>
      <c r="D173" s="62" t="s">
        <v>5</v>
      </c>
      <c r="E173" s="80">
        <v>12.85594479142564</v>
      </c>
      <c r="F173" s="80">
        <v>26.333515175908737</v>
      </c>
      <c r="G173" s="80">
        <v>1.1</v>
      </c>
      <c r="H173" s="78">
        <v>181</v>
      </c>
      <c r="J173" s="61">
        <v>15.5</v>
      </c>
      <c r="K173" s="11">
        <v>196</v>
      </c>
      <c r="L173" s="37">
        <v>17.6</v>
      </c>
      <c r="M173" s="37" t="s">
        <v>19</v>
      </c>
      <c r="N173" s="37" t="str">
        <f>IF(M173="V","V","H")</f>
        <v>V</v>
      </c>
      <c r="O173" s="11">
        <v>17.3</v>
      </c>
      <c r="P173" s="11">
        <v>10.4</v>
      </c>
      <c r="S173" s="11">
        <v>11</v>
      </c>
      <c r="U173" s="73">
        <f>O173-Q173+R173</f>
        <v>17.3</v>
      </c>
      <c r="V173" s="73">
        <f>P173-Q173+R173</f>
        <v>10.4</v>
      </c>
      <c r="X173" s="73">
        <v>-99</v>
      </c>
    </row>
    <row r="174" spans="1:24" ht="15.75" customHeight="1">
      <c r="A174" s="11">
        <v>4</v>
      </c>
      <c r="B174" s="60">
        <v>44</v>
      </c>
      <c r="C174" s="61">
        <v>1</v>
      </c>
      <c r="D174" s="62" t="s">
        <v>5</v>
      </c>
      <c r="E174" s="80">
        <v>38.65591511793003</v>
      </c>
      <c r="F174" s="80">
        <v>27.074549015549415</v>
      </c>
      <c r="G174" s="80">
        <v>1.162</v>
      </c>
      <c r="H174" s="78">
        <v>158</v>
      </c>
      <c r="J174" s="61">
        <v>12.5</v>
      </c>
      <c r="K174" s="11">
        <v>176</v>
      </c>
      <c r="L174" s="37">
        <v>14.5</v>
      </c>
      <c r="M174" s="37">
        <v>15</v>
      </c>
      <c r="N174" s="37" t="str">
        <f>IF(M174="V","V","H")</f>
        <v>H</v>
      </c>
      <c r="O174" s="11">
        <v>11.75</v>
      </c>
      <c r="P174" s="11">
        <v>2.8</v>
      </c>
      <c r="Q174" s="11">
        <v>-1.5</v>
      </c>
      <c r="R174" s="11">
        <v>1.3</v>
      </c>
      <c r="S174" s="11">
        <v>11</v>
      </c>
      <c r="U174" s="73">
        <f>L174/M174*O174-L174/M174*Q174+R174</f>
        <v>14.108333333333334</v>
      </c>
      <c r="V174" s="73">
        <f>L174/M174*P174-L174/M174*Q174+R174</f>
        <v>5.456666666666666</v>
      </c>
      <c r="X174" s="73">
        <v>-99</v>
      </c>
    </row>
    <row r="175" spans="1:24" ht="15.75" customHeight="1">
      <c r="A175" s="11">
        <v>2</v>
      </c>
      <c r="B175" s="60">
        <v>441</v>
      </c>
      <c r="C175" s="61">
        <v>2</v>
      </c>
      <c r="D175" s="62" t="s">
        <v>5</v>
      </c>
      <c r="E175" s="80">
        <v>14.058913254325512</v>
      </c>
      <c r="F175" s="80">
        <v>27.12056338108319</v>
      </c>
      <c r="G175" s="80">
        <v>1.377</v>
      </c>
      <c r="H175" s="78">
        <v>28</v>
      </c>
      <c r="J175" s="61">
        <v>2.5</v>
      </c>
      <c r="K175" s="11">
        <v>47</v>
      </c>
      <c r="L175" s="37">
        <v>5.3</v>
      </c>
      <c r="M175" s="37">
        <v>20</v>
      </c>
      <c r="N175" s="37" t="str">
        <f>IF(M175="V","V","H")</f>
        <v>H</v>
      </c>
      <c r="O175" s="11">
        <v>11.75</v>
      </c>
      <c r="P175" s="11">
        <v>-1.25</v>
      </c>
      <c r="Q175" s="11">
        <v>-3.5</v>
      </c>
      <c r="S175" s="11">
        <v>11</v>
      </c>
      <c r="U175" s="73">
        <f>L175/M175*O175-L175/M175*Q175+R175</f>
        <v>4.04125</v>
      </c>
      <c r="V175" s="73">
        <f>L175/M175*P175-L175/M175*Q175+R175</f>
        <v>0.59625</v>
      </c>
      <c r="X175" s="73">
        <v>-99</v>
      </c>
    </row>
    <row r="176" spans="1:24" ht="15.75" customHeight="1">
      <c r="A176" s="11">
        <v>3</v>
      </c>
      <c r="B176" s="60">
        <v>458</v>
      </c>
      <c r="C176" s="61">
        <v>3</v>
      </c>
      <c r="D176" s="62" t="s">
        <v>5</v>
      </c>
      <c r="E176" s="80">
        <v>20.493912487803925</v>
      </c>
      <c r="F176" s="80">
        <v>27.139821240056726</v>
      </c>
      <c r="G176" s="80">
        <v>1.359</v>
      </c>
      <c r="H176" s="78">
        <v>41</v>
      </c>
      <c r="J176" s="61"/>
      <c r="K176" s="11">
        <v>51</v>
      </c>
      <c r="L176" s="37">
        <v>5.8</v>
      </c>
      <c r="M176" s="37" t="s">
        <v>19</v>
      </c>
      <c r="N176" s="37" t="str">
        <f>IF(M176="V","V","H")</f>
        <v>V</v>
      </c>
      <c r="O176" s="11">
        <v>6.6</v>
      </c>
      <c r="P176" s="11">
        <v>2.4</v>
      </c>
      <c r="S176" s="11">
        <v>11</v>
      </c>
      <c r="T176" s="11" t="s">
        <v>18</v>
      </c>
      <c r="U176" s="73">
        <f>O176-Q176+R176</f>
        <v>6.6</v>
      </c>
      <c r="V176" s="73">
        <f>P176-Q176+R176</f>
        <v>2.4</v>
      </c>
      <c r="X176" s="73">
        <v>-99</v>
      </c>
    </row>
    <row r="177" spans="1:24" ht="15.75" customHeight="1">
      <c r="A177" s="11">
        <v>5</v>
      </c>
      <c r="B177" s="60">
        <v>301</v>
      </c>
      <c r="C177" s="61">
        <v>1</v>
      </c>
      <c r="D177" s="62" t="s">
        <v>5</v>
      </c>
      <c r="E177" s="80">
        <v>45.90490525456371</v>
      </c>
      <c r="F177" s="80">
        <v>27.320839492400825</v>
      </c>
      <c r="G177" s="80">
        <v>-3.0334</v>
      </c>
      <c r="H177" s="78">
        <v>288</v>
      </c>
      <c r="J177" s="61">
        <v>17.25</v>
      </c>
      <c r="K177" s="11">
        <v>256</v>
      </c>
      <c r="L177" s="37">
        <v>20.3</v>
      </c>
      <c r="M177" s="37" t="s">
        <v>19</v>
      </c>
      <c r="N177" s="37" t="str">
        <f>IF(M177="V","V","H")</f>
        <v>V</v>
      </c>
      <c r="O177" s="11">
        <v>18</v>
      </c>
      <c r="P177" s="11">
        <v>8.3</v>
      </c>
      <c r="S177" s="11">
        <v>11</v>
      </c>
      <c r="T177" s="11" t="s">
        <v>26</v>
      </c>
      <c r="U177" s="73">
        <f>O177-Q177+R177</f>
        <v>18</v>
      </c>
      <c r="V177" s="73">
        <f>P177-Q177+R177</f>
        <v>8.3</v>
      </c>
      <c r="X177" s="73">
        <v>-99</v>
      </c>
    </row>
    <row r="178" spans="1:24" ht="15.75" customHeight="1">
      <c r="A178" s="11">
        <v>2</v>
      </c>
      <c r="B178" s="60">
        <v>73</v>
      </c>
      <c r="C178" s="61">
        <v>1</v>
      </c>
      <c r="D178" s="62" t="s">
        <v>5</v>
      </c>
      <c r="E178" s="80">
        <v>15.79788628492632</v>
      </c>
      <c r="F178" s="80">
        <v>27.793633064580398</v>
      </c>
      <c r="G178" s="80">
        <v>1.595</v>
      </c>
      <c r="H178" s="78">
        <v>168</v>
      </c>
      <c r="J178" s="61">
        <v>13.75</v>
      </c>
      <c r="K178" s="11">
        <v>184</v>
      </c>
      <c r="L178" s="37">
        <v>16.1</v>
      </c>
      <c r="M178" s="37" t="s">
        <v>19</v>
      </c>
      <c r="N178" s="37" t="str">
        <f>IF(M178="V","V","H")</f>
        <v>V</v>
      </c>
      <c r="O178" s="11">
        <v>15.8</v>
      </c>
      <c r="P178" s="11">
        <v>9.1</v>
      </c>
      <c r="S178" s="11">
        <v>11</v>
      </c>
      <c r="U178" s="73">
        <f>O178-Q178+R178</f>
        <v>15.8</v>
      </c>
      <c r="V178" s="73">
        <f>P178-Q178+R178</f>
        <v>9.1</v>
      </c>
      <c r="W178" s="73">
        <v>3.315</v>
      </c>
      <c r="X178" s="73">
        <v>3.095</v>
      </c>
    </row>
    <row r="179" spans="1:24" ht="15.75" customHeight="1">
      <c r="A179" s="11">
        <v>1</v>
      </c>
      <c r="B179" s="60">
        <v>178</v>
      </c>
      <c r="C179" s="61">
        <v>1</v>
      </c>
      <c r="D179" s="62" t="s">
        <v>5</v>
      </c>
      <c r="E179" s="80">
        <v>5.847880482572331</v>
      </c>
      <c r="F179" s="80">
        <v>27.93823435476103</v>
      </c>
      <c r="G179" s="80">
        <v>1.118</v>
      </c>
      <c r="H179" s="78">
        <v>142</v>
      </c>
      <c r="J179" s="61">
        <v>14.75</v>
      </c>
      <c r="K179" s="11">
        <v>155</v>
      </c>
      <c r="L179" s="37">
        <v>14.4</v>
      </c>
      <c r="M179" s="37" t="s">
        <v>19</v>
      </c>
      <c r="N179" s="37" t="str">
        <f>IF(M179="V","V","H")</f>
        <v>V</v>
      </c>
      <c r="O179" s="11">
        <v>16.4</v>
      </c>
      <c r="P179" s="11">
        <v>9.7</v>
      </c>
      <c r="S179" s="11">
        <v>11</v>
      </c>
      <c r="U179" s="73">
        <f>O179-Q179+R179</f>
        <v>16.4</v>
      </c>
      <c r="V179" s="73">
        <f>P179-Q179+R179</f>
        <v>9.7</v>
      </c>
      <c r="X179" s="73">
        <v>-99</v>
      </c>
    </row>
    <row r="180" spans="1:24" ht="15.75" customHeight="1">
      <c r="A180" s="11">
        <v>2</v>
      </c>
      <c r="B180" s="60">
        <v>176</v>
      </c>
      <c r="C180" s="61">
        <v>1</v>
      </c>
      <c r="D180" s="62" t="s">
        <v>5</v>
      </c>
      <c r="E180" s="80">
        <v>10.258873306263416</v>
      </c>
      <c r="F180" s="80">
        <v>28.117411109240408</v>
      </c>
      <c r="G180" s="80">
        <v>1.267</v>
      </c>
      <c r="H180" s="78">
        <v>158</v>
      </c>
      <c r="J180" s="61">
        <v>14.5</v>
      </c>
      <c r="K180" s="11">
        <v>173</v>
      </c>
      <c r="L180" s="37">
        <v>17.7</v>
      </c>
      <c r="M180" s="37" t="s">
        <v>19</v>
      </c>
      <c r="N180" s="37" t="str">
        <f>IF(M180="V","V","H")</f>
        <v>V</v>
      </c>
      <c r="O180" s="11">
        <v>16.7</v>
      </c>
      <c r="P180" s="11">
        <v>9.8</v>
      </c>
      <c r="S180" s="11">
        <v>11</v>
      </c>
      <c r="U180" s="73">
        <f>O180-Q180+R180</f>
        <v>16.7</v>
      </c>
      <c r="V180" s="73">
        <f>P180-Q180+R180</f>
        <v>9.8</v>
      </c>
      <c r="X180" s="73">
        <v>-99</v>
      </c>
    </row>
    <row r="181" spans="1:24" ht="15.75" customHeight="1">
      <c r="A181" s="11">
        <v>2</v>
      </c>
      <c r="B181" s="60">
        <v>71</v>
      </c>
      <c r="C181" s="61">
        <v>1</v>
      </c>
      <c r="D181" s="62" t="s">
        <v>5</v>
      </c>
      <c r="E181" s="80">
        <v>19.228871776351376</v>
      </c>
      <c r="F181" s="80">
        <v>28.155770549012463</v>
      </c>
      <c r="G181" s="80">
        <v>1.565</v>
      </c>
      <c r="H181" s="78">
        <v>141</v>
      </c>
      <c r="J181" s="61">
        <v>13.9</v>
      </c>
      <c r="K181" s="11">
        <v>159</v>
      </c>
      <c r="L181" s="37">
        <v>16.2</v>
      </c>
      <c r="M181" s="37" t="s">
        <v>19</v>
      </c>
      <c r="N181" s="37" t="str">
        <f>IF(M181="V","V","H")</f>
        <v>V</v>
      </c>
      <c r="O181" s="11">
        <v>16.2</v>
      </c>
      <c r="P181" s="11">
        <v>8.8</v>
      </c>
      <c r="S181" s="11">
        <v>11</v>
      </c>
      <c r="U181" s="73">
        <f>O181-Q181+R181</f>
        <v>16.2</v>
      </c>
      <c r="V181" s="73">
        <f>P181-Q181+R181</f>
        <v>8.8</v>
      </c>
      <c r="X181" s="73">
        <v>-99</v>
      </c>
    </row>
    <row r="182" spans="1:24" ht="15.75" customHeight="1">
      <c r="A182" s="11">
        <v>3</v>
      </c>
      <c r="B182" s="60">
        <v>56</v>
      </c>
      <c r="C182" s="61">
        <v>1</v>
      </c>
      <c r="D182" s="62" t="s">
        <v>5</v>
      </c>
      <c r="E182" s="80">
        <v>29.333868602603694</v>
      </c>
      <c r="F182" s="80">
        <v>28.235175469707663</v>
      </c>
      <c r="G182" s="80">
        <v>1.826</v>
      </c>
      <c r="H182" s="78">
        <v>133</v>
      </c>
      <c r="I182" s="11">
        <v>10</v>
      </c>
      <c r="J182" s="61">
        <v>11.75</v>
      </c>
      <c r="K182" s="11">
        <v>153</v>
      </c>
      <c r="L182" s="37">
        <v>13.8</v>
      </c>
      <c r="M182" s="37" t="s">
        <v>19</v>
      </c>
      <c r="N182" s="37" t="str">
        <f>IF(M182="V","V","H")</f>
        <v>V</v>
      </c>
      <c r="O182" s="11">
        <v>14.4</v>
      </c>
      <c r="P182" s="11">
        <v>7.6</v>
      </c>
      <c r="S182" s="11">
        <v>11</v>
      </c>
      <c r="U182" s="73">
        <f>O182-Q182+R182</f>
        <v>14.4</v>
      </c>
      <c r="V182" s="73">
        <f>P182-Q182+R182</f>
        <v>7.6</v>
      </c>
      <c r="W182" s="73">
        <v>3.12</v>
      </c>
      <c r="X182" s="73">
        <v>2.68</v>
      </c>
    </row>
    <row r="183" spans="1:24" ht="15.75" customHeight="1">
      <c r="A183" s="11">
        <v>4</v>
      </c>
      <c r="B183" s="60">
        <v>45</v>
      </c>
      <c r="C183" s="61">
        <v>1</v>
      </c>
      <c r="D183" s="62" t="s">
        <v>5</v>
      </c>
      <c r="E183" s="80">
        <v>35.57485978190114</v>
      </c>
      <c r="F183" s="80">
        <v>28.4554255546824</v>
      </c>
      <c r="G183" s="80">
        <v>1.298</v>
      </c>
      <c r="H183" s="78">
        <v>101</v>
      </c>
      <c r="J183" s="61">
        <v>9.9</v>
      </c>
      <c r="K183" s="11">
        <v>113</v>
      </c>
      <c r="L183" s="37">
        <v>1</v>
      </c>
      <c r="M183" s="37">
        <v>1</v>
      </c>
      <c r="N183" s="37" t="str">
        <f>IF(M183="V","V","H")</f>
        <v>H</v>
      </c>
      <c r="O183" s="11">
        <v>10.9</v>
      </c>
      <c r="P183" s="11">
        <v>4.8</v>
      </c>
      <c r="Q183" s="11">
        <v>0</v>
      </c>
      <c r="R183" s="11">
        <v>1.3</v>
      </c>
      <c r="S183" s="11">
        <v>11</v>
      </c>
      <c r="U183" s="73">
        <f>O183-Q183+R183</f>
        <v>12.200000000000001</v>
      </c>
      <c r="V183" s="73">
        <f>P183-Q183+R183</f>
        <v>6.1</v>
      </c>
      <c r="X183" s="73">
        <v>-99</v>
      </c>
    </row>
    <row r="184" spans="1:24" ht="15.75" customHeight="1">
      <c r="A184" s="11">
        <v>1</v>
      </c>
      <c r="B184" s="60">
        <v>179</v>
      </c>
      <c r="C184" s="61">
        <v>2</v>
      </c>
      <c r="D184" s="62" t="s">
        <v>5</v>
      </c>
      <c r="E184" s="80">
        <v>3.838858765526073</v>
      </c>
      <c r="F184" s="80">
        <v>28.48015385103008</v>
      </c>
      <c r="G184" s="80">
        <v>0.888</v>
      </c>
      <c r="H184" s="78">
        <v>40</v>
      </c>
      <c r="J184" s="61">
        <v>3.6</v>
      </c>
      <c r="K184" s="11">
        <v>58</v>
      </c>
      <c r="L184" s="37">
        <v>5.7</v>
      </c>
      <c r="M184" s="37">
        <v>20</v>
      </c>
      <c r="N184" s="37" t="str">
        <f>IF(M184="V","V","H")</f>
        <v>H</v>
      </c>
      <c r="O184" s="11">
        <v>9.5</v>
      </c>
      <c r="P184" s="11">
        <v>-3.25</v>
      </c>
      <c r="Q184" s="11">
        <v>-5</v>
      </c>
      <c r="S184" s="11">
        <v>11</v>
      </c>
      <c r="U184" s="73">
        <f>L184/M184*O184-L184/M184*Q184+R184</f>
        <v>4.1325</v>
      </c>
      <c r="V184" s="73">
        <f>L184/M184*P184-L184/M184*Q184+R184</f>
        <v>0.49875000000000014</v>
      </c>
      <c r="X184" s="73">
        <v>-99</v>
      </c>
    </row>
    <row r="185" spans="1:24" ht="15.75" customHeight="1">
      <c r="A185" s="11">
        <v>3</v>
      </c>
      <c r="B185" s="60">
        <v>70</v>
      </c>
      <c r="C185" s="61">
        <v>1</v>
      </c>
      <c r="D185" s="62" t="s">
        <v>5</v>
      </c>
      <c r="E185" s="80">
        <v>21.87585410277104</v>
      </c>
      <c r="F185" s="80">
        <v>28.596876617460783</v>
      </c>
      <c r="G185" s="80">
        <v>1.521</v>
      </c>
      <c r="H185" s="78">
        <v>144</v>
      </c>
      <c r="J185" s="61">
        <v>13.9</v>
      </c>
      <c r="K185" s="11">
        <v>163</v>
      </c>
      <c r="L185" s="37">
        <v>16.4</v>
      </c>
      <c r="M185" s="37" t="s">
        <v>19</v>
      </c>
      <c r="N185" s="37" t="str">
        <f>IF(M185="V","V","H")</f>
        <v>V</v>
      </c>
      <c r="O185" s="11">
        <v>16.5</v>
      </c>
      <c r="P185" s="11">
        <v>8.3</v>
      </c>
      <c r="S185" s="11">
        <v>11</v>
      </c>
      <c r="U185" s="73">
        <f>O185-Q185+R185</f>
        <v>16.5</v>
      </c>
      <c r="V185" s="73">
        <f>P185-Q185+R185</f>
        <v>8.3</v>
      </c>
      <c r="X185" s="73">
        <v>-99</v>
      </c>
    </row>
    <row r="186" spans="1:24" ht="15.75" customHeight="1">
      <c r="A186" s="11">
        <v>4</v>
      </c>
      <c r="B186" s="60">
        <v>55</v>
      </c>
      <c r="C186" s="61">
        <v>1</v>
      </c>
      <c r="D186" s="62" t="s">
        <v>5</v>
      </c>
      <c r="E186" s="80">
        <v>32.928852931828594</v>
      </c>
      <c r="F186" s="80">
        <v>28.626319525814054</v>
      </c>
      <c r="G186" s="80">
        <v>1.407</v>
      </c>
      <c r="H186" s="78">
        <v>149</v>
      </c>
      <c r="J186" s="61">
        <v>12.6</v>
      </c>
      <c r="K186" s="11">
        <v>162</v>
      </c>
      <c r="L186" s="37">
        <v>1</v>
      </c>
      <c r="M186" s="37">
        <v>1</v>
      </c>
      <c r="N186" s="37" t="str">
        <f>IF(M186="V","V","H")</f>
        <v>H</v>
      </c>
      <c r="O186" s="11">
        <v>11.75</v>
      </c>
      <c r="P186" s="11">
        <v>5</v>
      </c>
      <c r="Q186" s="11">
        <v>-1.3</v>
      </c>
      <c r="R186" s="11">
        <v>1.3</v>
      </c>
      <c r="S186" s="11">
        <v>11</v>
      </c>
      <c r="U186" s="73">
        <f>O186-Q186+R186</f>
        <v>14.350000000000001</v>
      </c>
      <c r="V186" s="73">
        <f>P186-Q186+R186</f>
        <v>7.6</v>
      </c>
      <c r="X186" s="73">
        <v>-99</v>
      </c>
    </row>
    <row r="187" spans="1:24" ht="15.75" customHeight="1">
      <c r="A187" s="11">
        <v>3</v>
      </c>
      <c r="B187" s="60">
        <v>431</v>
      </c>
      <c r="C187" s="61">
        <v>4</v>
      </c>
      <c r="D187" s="62" t="s">
        <v>5</v>
      </c>
      <c r="E187" s="80">
        <v>26.757817233230725</v>
      </c>
      <c r="F187" s="80">
        <v>29.517072244940227</v>
      </c>
      <c r="G187" s="80">
        <v>1.643</v>
      </c>
      <c r="H187" s="78">
        <v>34</v>
      </c>
      <c r="J187" s="61">
        <v>5.5</v>
      </c>
      <c r="K187" s="11">
        <v>45</v>
      </c>
      <c r="L187" s="37">
        <v>8.3</v>
      </c>
      <c r="M187" s="37" t="s">
        <v>19</v>
      </c>
      <c r="N187" s="37" t="str">
        <f>IF(M187="V","V","H")</f>
        <v>V</v>
      </c>
      <c r="O187" s="11">
        <v>7.1</v>
      </c>
      <c r="P187" s="11">
        <v>1.6</v>
      </c>
      <c r="S187" s="11">
        <v>11</v>
      </c>
      <c r="T187" s="11" t="s">
        <v>18</v>
      </c>
      <c r="U187" s="73">
        <f>O187-Q187+R187</f>
        <v>7.1</v>
      </c>
      <c r="V187" s="73">
        <f>P187-Q187+R187</f>
        <v>1.6</v>
      </c>
      <c r="X187" s="73">
        <v>-99</v>
      </c>
    </row>
    <row r="188" spans="1:24" ht="15.75" customHeight="1">
      <c r="A188" s="11">
        <v>3</v>
      </c>
      <c r="B188" s="60">
        <v>432</v>
      </c>
      <c r="C188" s="61">
        <v>4</v>
      </c>
      <c r="D188" s="62" t="s">
        <v>5</v>
      </c>
      <c r="E188" s="80">
        <v>26.653811583257124</v>
      </c>
      <c r="F188" s="80">
        <v>29.658068077409023</v>
      </c>
      <c r="G188" s="80">
        <v>1.636</v>
      </c>
      <c r="H188" s="78">
        <v>35</v>
      </c>
      <c r="J188" s="61">
        <v>6</v>
      </c>
      <c r="K188" s="11">
        <v>49</v>
      </c>
      <c r="L188" s="37">
        <v>7.7</v>
      </c>
      <c r="M188" s="37" t="s">
        <v>19</v>
      </c>
      <c r="N188" s="37" t="str">
        <f>IF(M188="V","V","H")</f>
        <v>V</v>
      </c>
      <c r="O188" s="11">
        <v>7.3</v>
      </c>
      <c r="P188" s="11">
        <v>2.3</v>
      </c>
      <c r="S188" s="11">
        <v>11</v>
      </c>
      <c r="T188" s="11" t="s">
        <v>18</v>
      </c>
      <c r="U188" s="73">
        <f>O188-Q188+R188</f>
        <v>7.3</v>
      </c>
      <c r="V188" s="73">
        <f>P188-Q188+R188</f>
        <v>2.3</v>
      </c>
      <c r="X188" s="73">
        <v>-99</v>
      </c>
    </row>
    <row r="189" spans="1:24" ht="15.75" customHeight="1">
      <c r="A189" s="11">
        <v>5</v>
      </c>
      <c r="B189" s="60">
        <v>295</v>
      </c>
      <c r="C189" s="61">
        <v>1</v>
      </c>
      <c r="D189" s="62" t="s">
        <v>5</v>
      </c>
      <c r="E189" s="80">
        <v>45.62380455554474</v>
      </c>
      <c r="F189" s="80">
        <v>29.833828230340384</v>
      </c>
      <c r="G189" s="80">
        <v>-2.2884</v>
      </c>
      <c r="H189" s="78">
        <v>93</v>
      </c>
      <c r="I189" s="11">
        <v>5</v>
      </c>
      <c r="J189" s="61">
        <v>11.2</v>
      </c>
      <c r="K189" s="11">
        <v>98</v>
      </c>
      <c r="L189" s="37">
        <v>13.8</v>
      </c>
      <c r="M189" s="37" t="s">
        <v>19</v>
      </c>
      <c r="N189" s="37" t="str">
        <f>IF(M189="V","V","H")</f>
        <v>V</v>
      </c>
      <c r="O189" s="11">
        <v>12.9</v>
      </c>
      <c r="P189" s="11">
        <v>8.1</v>
      </c>
      <c r="S189" s="11">
        <v>11</v>
      </c>
      <c r="U189" s="73">
        <f>O189-Q189+R189</f>
        <v>12.9</v>
      </c>
      <c r="V189" s="73">
        <f>P189-Q189+R189</f>
        <v>8.1</v>
      </c>
      <c r="W189" s="73">
        <v>1.765</v>
      </c>
      <c r="X189" s="73">
        <v>1.455</v>
      </c>
    </row>
    <row r="190" spans="1:24" ht="15.75" customHeight="1">
      <c r="A190" s="11">
        <v>5</v>
      </c>
      <c r="B190" s="60">
        <v>297</v>
      </c>
      <c r="C190" s="61">
        <v>1</v>
      </c>
      <c r="D190" s="62" t="s">
        <v>5</v>
      </c>
      <c r="E190" s="80">
        <v>43.03979974906009</v>
      </c>
      <c r="F190" s="80">
        <v>29.953724685935256</v>
      </c>
      <c r="G190" s="80">
        <v>-0.5184</v>
      </c>
      <c r="H190" s="78">
        <v>118</v>
      </c>
      <c r="J190" s="61">
        <v>11.9</v>
      </c>
      <c r="K190" s="11">
        <v>127</v>
      </c>
      <c r="L190" s="37">
        <v>13.7</v>
      </c>
      <c r="M190" s="37" t="s">
        <v>19</v>
      </c>
      <c r="N190" s="37" t="str">
        <f>IF(M190="V","V","H")</f>
        <v>V</v>
      </c>
      <c r="O190" s="11">
        <v>12.6</v>
      </c>
      <c r="P190" s="11">
        <v>7.3</v>
      </c>
      <c r="S190" s="11">
        <v>11</v>
      </c>
      <c r="U190" s="73">
        <f>O190-Q190+R190</f>
        <v>12.6</v>
      </c>
      <c r="V190" s="73">
        <f>P190-Q190+R190</f>
        <v>7.3</v>
      </c>
      <c r="X190" s="73">
        <v>-99</v>
      </c>
    </row>
    <row r="191" spans="1:24" ht="15.75" customHeight="1">
      <c r="A191" s="11">
        <v>1</v>
      </c>
      <c r="B191" s="60">
        <v>188</v>
      </c>
      <c r="C191" s="61">
        <v>1</v>
      </c>
      <c r="D191" s="62" t="s">
        <v>5</v>
      </c>
      <c r="E191" s="80">
        <v>8.034889635111123</v>
      </c>
      <c r="F191" s="80">
        <v>30.205421992940007</v>
      </c>
      <c r="G191" s="80">
        <v>1.427</v>
      </c>
      <c r="H191" s="78">
        <v>182</v>
      </c>
      <c r="J191" s="61">
        <v>13.25</v>
      </c>
      <c r="K191" s="11">
        <v>196</v>
      </c>
      <c r="L191" s="37">
        <v>15.3</v>
      </c>
      <c r="M191" s="37" t="s">
        <v>19</v>
      </c>
      <c r="N191" s="37" t="str">
        <f>IF(M191="V","V","H")</f>
        <v>V</v>
      </c>
      <c r="O191" s="11">
        <v>16.2</v>
      </c>
      <c r="P191" s="11">
        <v>8.8</v>
      </c>
      <c r="S191" s="11">
        <v>11</v>
      </c>
      <c r="U191" s="73">
        <f>O191-Q191+R191</f>
        <v>16.2</v>
      </c>
      <c r="V191" s="73">
        <f>P191-Q191+R191</f>
        <v>8.8</v>
      </c>
      <c r="W191" s="73">
        <v>3.205</v>
      </c>
      <c r="X191" s="73">
        <v>2.63</v>
      </c>
    </row>
    <row r="192" spans="1:24" ht="15.75" customHeight="1">
      <c r="A192" s="11">
        <v>5</v>
      </c>
      <c r="B192" s="60">
        <v>296</v>
      </c>
      <c r="C192" s="61">
        <v>2</v>
      </c>
      <c r="D192" s="62" t="s">
        <v>5</v>
      </c>
      <c r="E192" s="80">
        <v>44.36978395988948</v>
      </c>
      <c r="F192" s="80">
        <v>30.347777980483745</v>
      </c>
      <c r="G192" s="80">
        <v>-1.3654</v>
      </c>
      <c r="H192" s="78">
        <v>54</v>
      </c>
      <c r="J192" s="61">
        <v>4.5</v>
      </c>
      <c r="K192" s="11">
        <v>65</v>
      </c>
      <c r="L192" s="37">
        <v>8.3</v>
      </c>
      <c r="M192" s="37" t="s">
        <v>19</v>
      </c>
      <c r="N192" s="37" t="str">
        <f>IF(M192="V","V","H")</f>
        <v>V</v>
      </c>
      <c r="O192" s="11">
        <v>5.6</v>
      </c>
      <c r="P192" s="11">
        <v>0.4</v>
      </c>
      <c r="S192" s="11">
        <v>11</v>
      </c>
      <c r="T192" s="11" t="s">
        <v>88</v>
      </c>
      <c r="U192" s="73">
        <f>O192-Q192+R192</f>
        <v>5.6</v>
      </c>
      <c r="V192" s="73">
        <f>P192-Q192+R192</f>
        <v>0.4</v>
      </c>
      <c r="X192" s="73">
        <v>-99</v>
      </c>
    </row>
    <row r="193" spans="1:24" ht="15.75" customHeight="1">
      <c r="A193" s="11">
        <v>5</v>
      </c>
      <c r="B193" s="60">
        <v>299</v>
      </c>
      <c r="C193" s="61">
        <v>2</v>
      </c>
      <c r="D193" s="62" t="s">
        <v>5</v>
      </c>
      <c r="E193" s="80">
        <v>41.04078296077901</v>
      </c>
      <c r="F193" s="80">
        <v>30.372644583016324</v>
      </c>
      <c r="G193" s="80">
        <v>0.472</v>
      </c>
      <c r="H193" s="78">
        <v>33</v>
      </c>
      <c r="J193" s="61">
        <v>2.75</v>
      </c>
      <c r="K193" s="11">
        <v>46</v>
      </c>
      <c r="L193" s="37">
        <v>5.7</v>
      </c>
      <c r="M193" s="37" t="s">
        <v>19</v>
      </c>
      <c r="N193" s="37" t="str">
        <f>IF(M193="V","V","H")</f>
        <v>V</v>
      </c>
      <c r="O193" s="11">
        <v>3.4</v>
      </c>
      <c r="P193" s="11">
        <v>0.2</v>
      </c>
      <c r="S193" s="11">
        <v>11</v>
      </c>
      <c r="T193" s="11" t="s">
        <v>88</v>
      </c>
      <c r="U193" s="73">
        <f>O193-Q193+R193</f>
        <v>3.4</v>
      </c>
      <c r="V193" s="73">
        <f>P193-Q193+R193</f>
        <v>0.2</v>
      </c>
      <c r="X193" s="73">
        <v>-99</v>
      </c>
    </row>
    <row r="194" spans="1:24" ht="15.75" customHeight="1">
      <c r="A194" s="11">
        <v>2</v>
      </c>
      <c r="B194" s="60">
        <v>82</v>
      </c>
      <c r="C194" s="61">
        <v>1</v>
      </c>
      <c r="D194" s="62" t="s">
        <v>5</v>
      </c>
      <c r="E194" s="80">
        <v>11.02178150224084</v>
      </c>
      <c r="F194" s="80">
        <v>30.40844168182351</v>
      </c>
      <c r="G194" s="80">
        <v>1.556</v>
      </c>
      <c r="H194" s="78">
        <v>177</v>
      </c>
      <c r="I194" s="11">
        <v>14</v>
      </c>
      <c r="J194" s="61">
        <v>14</v>
      </c>
      <c r="K194" s="11">
        <v>197</v>
      </c>
      <c r="L194" s="37">
        <v>18.2</v>
      </c>
      <c r="M194" s="37" t="s">
        <v>19</v>
      </c>
      <c r="N194" s="37" t="str">
        <f>IF(M194="V","V","H")</f>
        <v>V</v>
      </c>
      <c r="O194" s="11">
        <v>16.7</v>
      </c>
      <c r="P194" s="11">
        <v>9.7</v>
      </c>
      <c r="S194" s="11">
        <v>11</v>
      </c>
      <c r="U194" s="73">
        <f>O194-Q194+R194</f>
        <v>16.7</v>
      </c>
      <c r="V194" s="73">
        <f>P194-Q194+R194</f>
        <v>9.7</v>
      </c>
      <c r="X194" s="73">
        <v>-99</v>
      </c>
    </row>
    <row r="195" spans="1:24" ht="15.75" customHeight="1">
      <c r="A195" s="11">
        <v>5</v>
      </c>
      <c r="B195" s="60">
        <v>300</v>
      </c>
      <c r="C195" s="61">
        <v>1</v>
      </c>
      <c r="D195" s="62" t="s">
        <v>5</v>
      </c>
      <c r="E195" s="80">
        <v>40.006780076473625</v>
      </c>
      <c r="F195" s="80">
        <v>30.444603149206475</v>
      </c>
      <c r="G195" s="80">
        <v>1.05</v>
      </c>
      <c r="H195" s="78">
        <v>178</v>
      </c>
      <c r="J195" s="61">
        <v>12.75</v>
      </c>
      <c r="K195" s="11">
        <v>196</v>
      </c>
      <c r="L195" s="37">
        <v>15.9</v>
      </c>
      <c r="M195" s="37" t="s">
        <v>19</v>
      </c>
      <c r="N195" s="37" t="str">
        <f>IF(M195="V","V","H")</f>
        <v>V</v>
      </c>
      <c r="O195" s="11">
        <v>14.6</v>
      </c>
      <c r="P195" s="11">
        <v>7.8</v>
      </c>
      <c r="S195" s="11">
        <v>11</v>
      </c>
      <c r="U195" s="73">
        <f>O195-Q195+R195</f>
        <v>14.6</v>
      </c>
      <c r="V195" s="73">
        <f>P195-Q195+R195</f>
        <v>7.8</v>
      </c>
      <c r="X195" s="73">
        <v>-99</v>
      </c>
    </row>
    <row r="196" spans="1:24" ht="15.75" customHeight="1">
      <c r="A196" s="11">
        <v>1</v>
      </c>
      <c r="B196" s="60">
        <v>181</v>
      </c>
      <c r="C196" s="61">
        <v>2</v>
      </c>
      <c r="D196" s="62" t="s">
        <v>5</v>
      </c>
      <c r="E196" s="80">
        <v>3.1367766198694715</v>
      </c>
      <c r="F196" s="80">
        <v>30.53012571931272</v>
      </c>
      <c r="G196" s="80">
        <v>0.905</v>
      </c>
      <c r="H196" s="78">
        <v>62</v>
      </c>
      <c r="J196" s="61">
        <v>5.7</v>
      </c>
      <c r="K196" s="11">
        <v>78</v>
      </c>
      <c r="L196" s="37">
        <v>7.9</v>
      </c>
      <c r="M196" s="37" t="s">
        <v>19</v>
      </c>
      <c r="N196" s="37" t="str">
        <f>IF(M196="V","V","H")</f>
        <v>V</v>
      </c>
      <c r="O196" s="11">
        <v>7.1</v>
      </c>
      <c r="P196" s="11">
        <v>1.4</v>
      </c>
      <c r="S196" s="11">
        <v>11</v>
      </c>
      <c r="U196" s="73">
        <f>O196-Q196+R196</f>
        <v>7.1</v>
      </c>
      <c r="V196" s="73">
        <f>P196-Q196+R196</f>
        <v>1.4</v>
      </c>
      <c r="X196" s="73">
        <v>-99</v>
      </c>
    </row>
    <row r="197" spans="1:24" ht="15.75" customHeight="1">
      <c r="A197" s="11">
        <v>4</v>
      </c>
      <c r="B197" s="60">
        <v>111</v>
      </c>
      <c r="C197" s="61">
        <v>1</v>
      </c>
      <c r="D197" s="62" t="s">
        <v>5</v>
      </c>
      <c r="E197" s="80">
        <v>30.270756321993357</v>
      </c>
      <c r="F197" s="80">
        <v>31.037213014291392</v>
      </c>
      <c r="G197" s="80">
        <v>1.454</v>
      </c>
      <c r="H197" s="78">
        <v>176</v>
      </c>
      <c r="J197" s="61">
        <v>14.2</v>
      </c>
      <c r="K197" s="11">
        <v>189</v>
      </c>
      <c r="L197" s="37">
        <v>1</v>
      </c>
      <c r="M197" s="37">
        <v>1</v>
      </c>
      <c r="N197" s="37" t="str">
        <f>IF(M197="V","V","H")</f>
        <v>H</v>
      </c>
      <c r="O197" s="11">
        <v>13.25</v>
      </c>
      <c r="P197" s="11">
        <v>5.8</v>
      </c>
      <c r="Q197" s="11">
        <v>-1.25</v>
      </c>
      <c r="R197" s="11">
        <v>1.3</v>
      </c>
      <c r="S197" s="11">
        <v>11</v>
      </c>
      <c r="U197" s="73">
        <f>O197-Q197+R197</f>
        <v>15.8</v>
      </c>
      <c r="V197" s="73">
        <f>P197-Q197+R197</f>
        <v>8.35</v>
      </c>
      <c r="X197" s="73">
        <v>-99</v>
      </c>
    </row>
    <row r="198" spans="1:24" ht="15.75" customHeight="1">
      <c r="A198" s="11">
        <v>2</v>
      </c>
      <c r="B198" s="60">
        <v>414</v>
      </c>
      <c r="C198" s="61">
        <v>2</v>
      </c>
      <c r="D198" s="62" t="s">
        <v>5</v>
      </c>
      <c r="E198" s="80">
        <v>13.279755333851508</v>
      </c>
      <c r="F198" s="80">
        <v>31.061532162355455</v>
      </c>
      <c r="G198" s="80">
        <v>1.692</v>
      </c>
      <c r="H198" s="78">
        <v>31</v>
      </c>
      <c r="J198" s="61">
        <v>2.75</v>
      </c>
      <c r="K198" s="11">
        <v>45</v>
      </c>
      <c r="L198" s="37">
        <v>6.7</v>
      </c>
      <c r="M198" s="37">
        <v>20</v>
      </c>
      <c r="N198" s="37" t="str">
        <f>IF(M198="V","V","H")</f>
        <v>H</v>
      </c>
      <c r="O198" s="11">
        <v>8.25</v>
      </c>
      <c r="P198" s="11">
        <v>0.5</v>
      </c>
      <c r="Q198" s="11">
        <v>-2.3</v>
      </c>
      <c r="S198" s="11">
        <v>11</v>
      </c>
      <c r="U198" s="73">
        <f>L198/M198*O198-L198/M198*Q198+R198</f>
        <v>3.53425</v>
      </c>
      <c r="V198" s="73">
        <f>L198/M198*P198-L198/M198*Q198+R198</f>
        <v>0.938</v>
      </c>
      <c r="X198" s="73">
        <v>-99</v>
      </c>
    </row>
    <row r="199" spans="1:24" ht="15.75" customHeight="1">
      <c r="A199" s="11">
        <v>4</v>
      </c>
      <c r="B199" s="60">
        <v>113</v>
      </c>
      <c r="C199" s="61">
        <v>4</v>
      </c>
      <c r="D199" s="62" t="s">
        <v>5</v>
      </c>
      <c r="E199" s="80">
        <v>34.27574922615306</v>
      </c>
      <c r="F199" s="80">
        <v>31.21437349981364</v>
      </c>
      <c r="G199" s="80">
        <v>1.171</v>
      </c>
      <c r="H199" s="78">
        <v>96</v>
      </c>
      <c r="J199" s="61">
        <v>10.1</v>
      </c>
      <c r="K199" s="11">
        <v>107</v>
      </c>
      <c r="L199" s="37">
        <v>1</v>
      </c>
      <c r="M199" s="37">
        <v>1</v>
      </c>
      <c r="N199" s="37" t="str">
        <f>IF(M199="V","V","H")</f>
        <v>H</v>
      </c>
      <c r="O199" s="11">
        <v>10.25</v>
      </c>
      <c r="P199" s="11">
        <v>3</v>
      </c>
      <c r="Q199" s="11">
        <v>-0.3</v>
      </c>
      <c r="R199" s="11">
        <v>1.3</v>
      </c>
      <c r="S199" s="11">
        <v>11</v>
      </c>
      <c r="U199" s="73">
        <f>O199-Q199+R199</f>
        <v>11.850000000000001</v>
      </c>
      <c r="V199" s="73">
        <f>P199-Q199+R199</f>
        <v>4.6</v>
      </c>
      <c r="W199" s="73">
        <v>2.95</v>
      </c>
      <c r="X199" s="73">
        <v>2.105</v>
      </c>
    </row>
    <row r="200" spans="1:24" ht="15.75" customHeight="1">
      <c r="A200" s="11">
        <v>2</v>
      </c>
      <c r="B200" s="60">
        <v>92</v>
      </c>
      <c r="C200" s="61">
        <v>1</v>
      </c>
      <c r="D200" s="62" t="s">
        <v>5</v>
      </c>
      <c r="E200" s="80">
        <v>16.722745553683502</v>
      </c>
      <c r="F200" s="80">
        <v>31.30567012773818</v>
      </c>
      <c r="G200" s="80">
        <v>2.094</v>
      </c>
      <c r="H200" s="78">
        <v>129</v>
      </c>
      <c r="J200" s="61">
        <v>14.25</v>
      </c>
      <c r="K200" s="11">
        <v>147</v>
      </c>
      <c r="L200" s="37">
        <v>13.6</v>
      </c>
      <c r="M200" s="37" t="s">
        <v>19</v>
      </c>
      <c r="N200" s="37" t="str">
        <f>IF(M200="V","V","H")</f>
        <v>V</v>
      </c>
      <c r="O200" s="11">
        <v>15.2</v>
      </c>
      <c r="P200" s="11">
        <v>8.3</v>
      </c>
      <c r="S200" s="11">
        <v>11</v>
      </c>
      <c r="U200" s="73">
        <f>O200-Q200+R200</f>
        <v>15.2</v>
      </c>
      <c r="V200" s="73">
        <f>P200-Q200+R200</f>
        <v>8.3</v>
      </c>
      <c r="X200" s="73">
        <v>-99</v>
      </c>
    </row>
    <row r="201" spans="1:24" ht="15.75" customHeight="1">
      <c r="A201" s="11">
        <v>3</v>
      </c>
      <c r="B201" s="60">
        <v>105</v>
      </c>
      <c r="C201" s="61">
        <v>1</v>
      </c>
      <c r="D201" s="62" t="s">
        <v>5</v>
      </c>
      <c r="E201" s="80">
        <v>25.945738613939206</v>
      </c>
      <c r="F201" s="80">
        <v>31.479039705447562</v>
      </c>
      <c r="G201" s="80">
        <v>1.801</v>
      </c>
      <c r="H201" s="78">
        <v>177</v>
      </c>
      <c r="J201" s="61">
        <v>13.7</v>
      </c>
      <c r="K201" s="11">
        <v>200</v>
      </c>
      <c r="L201" s="37">
        <v>17.4</v>
      </c>
      <c r="M201" s="37" t="s">
        <v>19</v>
      </c>
      <c r="N201" s="37" t="str">
        <f>IF(M201="V","V","H")</f>
        <v>V</v>
      </c>
      <c r="O201" s="11">
        <v>16.1</v>
      </c>
      <c r="P201" s="11">
        <v>9.4</v>
      </c>
      <c r="S201" s="11">
        <v>11</v>
      </c>
      <c r="U201" s="73">
        <f>O201-Q201+R201</f>
        <v>16.1</v>
      </c>
      <c r="V201" s="73">
        <f>P201-Q201+R201</f>
        <v>9.4</v>
      </c>
      <c r="X201" s="73">
        <v>-99</v>
      </c>
    </row>
    <row r="202" spans="1:24" ht="15.75" customHeight="1">
      <c r="A202" s="11">
        <v>1</v>
      </c>
      <c r="B202" s="60">
        <v>182</v>
      </c>
      <c r="C202" s="61">
        <v>1</v>
      </c>
      <c r="D202" s="62" t="s">
        <v>5</v>
      </c>
      <c r="E202" s="80">
        <v>3.2097341442043175</v>
      </c>
      <c r="F202" s="80">
        <v>31.59012864366856</v>
      </c>
      <c r="G202" s="80">
        <v>1.066</v>
      </c>
      <c r="H202" s="78">
        <v>174</v>
      </c>
      <c r="J202" s="61">
        <v>15.6</v>
      </c>
      <c r="K202" s="11">
        <v>196</v>
      </c>
      <c r="L202" s="37">
        <v>14.2</v>
      </c>
      <c r="M202" s="37" t="s">
        <v>19</v>
      </c>
      <c r="N202" s="37" t="str">
        <f>IF(M202="V","V","H")</f>
        <v>V</v>
      </c>
      <c r="O202" s="11">
        <v>17.6</v>
      </c>
      <c r="P202" s="11">
        <v>9.4</v>
      </c>
      <c r="S202" s="11">
        <v>11</v>
      </c>
      <c r="U202" s="73">
        <f>O202-Q202+R202</f>
        <v>17.6</v>
      </c>
      <c r="V202" s="73">
        <f>P202-Q202+R202</f>
        <v>9.4</v>
      </c>
      <c r="X202" s="73">
        <v>-99</v>
      </c>
    </row>
    <row r="203" spans="1:24" ht="15.75" customHeight="1">
      <c r="A203" s="11">
        <v>3</v>
      </c>
      <c r="B203" s="60">
        <v>95</v>
      </c>
      <c r="C203" s="61">
        <v>1</v>
      </c>
      <c r="D203" s="62" t="s">
        <v>5</v>
      </c>
      <c r="E203" s="80">
        <v>21.547733368126337</v>
      </c>
      <c r="F203" s="80">
        <v>31.60986347164655</v>
      </c>
      <c r="G203" s="80">
        <v>1.901</v>
      </c>
      <c r="H203" s="78">
        <v>113</v>
      </c>
      <c r="J203" s="61">
        <v>13</v>
      </c>
      <c r="K203" s="11">
        <v>123</v>
      </c>
      <c r="L203" s="37">
        <v>14.1</v>
      </c>
      <c r="M203" s="37" t="s">
        <v>19</v>
      </c>
      <c r="N203" s="37" t="str">
        <f>IF(M203="V","V","H")</f>
        <v>V</v>
      </c>
      <c r="O203" s="11">
        <v>14.7</v>
      </c>
      <c r="P203" s="11">
        <v>8.1</v>
      </c>
      <c r="S203" s="11">
        <v>11</v>
      </c>
      <c r="T203" s="11" t="s">
        <v>86</v>
      </c>
      <c r="U203" s="73">
        <f>O203-Q203+R203</f>
        <v>14.7</v>
      </c>
      <c r="V203" s="73">
        <f>P203-Q203+R203</f>
        <v>8.1</v>
      </c>
      <c r="X203" s="73">
        <v>-99</v>
      </c>
    </row>
    <row r="204" spans="1:24" ht="15.75" customHeight="1">
      <c r="A204" s="11">
        <v>3</v>
      </c>
      <c r="B204" s="60">
        <v>94</v>
      </c>
      <c r="C204" s="61">
        <v>1</v>
      </c>
      <c r="D204" s="62" t="s">
        <v>5</v>
      </c>
      <c r="E204" s="80">
        <v>21.380727317490052</v>
      </c>
      <c r="F204" s="80">
        <v>31.760856779613718</v>
      </c>
      <c r="G204" s="80">
        <v>1.812</v>
      </c>
      <c r="H204" s="78">
        <v>146</v>
      </c>
      <c r="J204" s="61">
        <v>13.2</v>
      </c>
      <c r="K204" s="11">
        <v>151</v>
      </c>
      <c r="L204" s="37">
        <v>16.9</v>
      </c>
      <c r="M204" s="37" t="s">
        <v>19</v>
      </c>
      <c r="N204" s="37" t="str">
        <f>IF(M204="V","V","H")</f>
        <v>V</v>
      </c>
      <c r="O204" s="11">
        <v>15.1</v>
      </c>
      <c r="P204" s="11">
        <v>8</v>
      </c>
      <c r="S204" s="11">
        <v>11</v>
      </c>
      <c r="T204" s="11" t="s">
        <v>87</v>
      </c>
      <c r="U204" s="73">
        <f>O204-Q204+R204</f>
        <v>15.1</v>
      </c>
      <c r="V204" s="73">
        <f>P204-Q204+R204</f>
        <v>8</v>
      </c>
      <c r="X204" s="73">
        <v>-99</v>
      </c>
    </row>
    <row r="205" spans="1:24" ht="15.75" customHeight="1">
      <c r="A205" s="11">
        <v>5</v>
      </c>
      <c r="B205" s="60">
        <v>298</v>
      </c>
      <c r="C205" s="61">
        <v>5</v>
      </c>
      <c r="D205" s="62" t="s">
        <v>5</v>
      </c>
      <c r="E205" s="80">
        <v>43.37472401398323</v>
      </c>
      <c r="F205" s="80">
        <v>31.843738108312376</v>
      </c>
      <c r="G205" s="80">
        <v>-0.8074</v>
      </c>
      <c r="H205" s="78">
        <v>68</v>
      </c>
      <c r="J205" s="61">
        <v>9.9</v>
      </c>
      <c r="K205" s="11">
        <v>81</v>
      </c>
      <c r="L205" s="37">
        <v>15.1</v>
      </c>
      <c r="M205" s="37" t="s">
        <v>19</v>
      </c>
      <c r="N205" s="37" t="str">
        <f>IF(M205="V","V","H")</f>
        <v>V</v>
      </c>
      <c r="O205" s="11">
        <v>11.9</v>
      </c>
      <c r="P205" s="11">
        <v>5.8</v>
      </c>
      <c r="S205" s="11">
        <v>11</v>
      </c>
      <c r="U205" s="73">
        <f>O205-Q205+R205</f>
        <v>11.9</v>
      </c>
      <c r="V205" s="73">
        <f>P205-Q205+R205</f>
        <v>5.8</v>
      </c>
      <c r="X205" s="73">
        <v>-99</v>
      </c>
    </row>
    <row r="206" spans="1:24" ht="15.75" customHeight="1">
      <c r="A206" s="11">
        <v>2</v>
      </c>
      <c r="B206" s="60">
        <v>93</v>
      </c>
      <c r="C206" s="61">
        <v>1</v>
      </c>
      <c r="D206" s="62" t="s">
        <v>5</v>
      </c>
      <c r="E206" s="80">
        <v>19.054714897246143</v>
      </c>
      <c r="F206" s="80">
        <v>32.07076357345839</v>
      </c>
      <c r="G206" s="80">
        <v>2.108</v>
      </c>
      <c r="H206" s="78">
        <v>175</v>
      </c>
      <c r="I206" s="11">
        <v>17</v>
      </c>
      <c r="J206" s="61">
        <v>14.6</v>
      </c>
      <c r="K206" s="11">
        <v>191</v>
      </c>
      <c r="L206" s="37">
        <v>15.9</v>
      </c>
      <c r="M206" s="37" t="s">
        <v>19</v>
      </c>
      <c r="N206" s="37" t="str">
        <f>IF(M206="V","V","H")</f>
        <v>V</v>
      </c>
      <c r="O206" s="11">
        <v>16.7</v>
      </c>
      <c r="P206" s="11">
        <v>10</v>
      </c>
      <c r="S206" s="11">
        <v>11</v>
      </c>
      <c r="U206" s="73">
        <f>O206-Q206+R206</f>
        <v>16.7</v>
      </c>
      <c r="V206" s="73">
        <f>P206-Q206+R206</f>
        <v>10</v>
      </c>
      <c r="X206" s="73">
        <v>-99</v>
      </c>
    </row>
    <row r="207" spans="1:24" ht="15.75" customHeight="1">
      <c r="A207" s="11">
        <v>5</v>
      </c>
      <c r="B207" s="60">
        <v>293</v>
      </c>
      <c r="C207" s="61">
        <v>2</v>
      </c>
      <c r="D207" s="62" t="s">
        <v>5</v>
      </c>
      <c r="E207" s="80">
        <v>49.07171058551484</v>
      </c>
      <c r="F207" s="80">
        <v>32.17896639439294</v>
      </c>
      <c r="G207" s="80">
        <v>-3.1184</v>
      </c>
      <c r="H207" s="78">
        <v>220</v>
      </c>
      <c r="J207" s="61">
        <v>16.5</v>
      </c>
      <c r="K207" s="11">
        <v>235</v>
      </c>
      <c r="L207" s="37">
        <v>15.3</v>
      </c>
      <c r="M207" s="37" t="s">
        <v>19</v>
      </c>
      <c r="N207" s="37" t="str">
        <f>IF(M207="V","V","H")</f>
        <v>V</v>
      </c>
      <c r="O207" s="11">
        <v>17</v>
      </c>
      <c r="P207" s="11">
        <v>3.1</v>
      </c>
      <c r="S207" s="11">
        <v>11</v>
      </c>
      <c r="U207" s="73">
        <f>O207-Q207+R207</f>
        <v>17</v>
      </c>
      <c r="V207" s="73">
        <f>P207-Q207+R207</f>
        <v>3.1</v>
      </c>
      <c r="X207" s="73">
        <v>-99</v>
      </c>
    </row>
    <row r="208" spans="1:24" ht="15.75" customHeight="1">
      <c r="A208" s="11">
        <v>1</v>
      </c>
      <c r="B208" s="60">
        <v>187</v>
      </c>
      <c r="C208" s="61">
        <v>1</v>
      </c>
      <c r="D208" s="62" t="s">
        <v>5</v>
      </c>
      <c r="E208" s="80">
        <v>6.601700962422333</v>
      </c>
      <c r="F208" s="80">
        <v>32.41826456494474</v>
      </c>
      <c r="G208" s="80">
        <v>1.721</v>
      </c>
      <c r="H208" s="78">
        <v>132</v>
      </c>
      <c r="J208" s="61">
        <v>12.25</v>
      </c>
      <c r="K208" s="11">
        <v>146</v>
      </c>
      <c r="L208" s="37">
        <v>14.5</v>
      </c>
      <c r="M208" s="37" t="s">
        <v>19</v>
      </c>
      <c r="N208" s="37" t="str">
        <f>IF(M208="V","V","H")</f>
        <v>V</v>
      </c>
      <c r="O208" s="11">
        <v>14.9</v>
      </c>
      <c r="P208" s="11">
        <v>9</v>
      </c>
      <c r="S208" s="11">
        <v>11</v>
      </c>
      <c r="U208" s="73">
        <f>O208-Q208+R208</f>
        <v>14.9</v>
      </c>
      <c r="V208" s="73">
        <f>P208-Q208+R208</f>
        <v>9</v>
      </c>
      <c r="X208" s="73">
        <v>-99</v>
      </c>
    </row>
    <row r="209" spans="1:24" ht="15.75" customHeight="1">
      <c r="A209" s="11">
        <v>1</v>
      </c>
      <c r="B209" s="60">
        <v>183</v>
      </c>
      <c r="C209" s="61">
        <v>1</v>
      </c>
      <c r="D209" s="62" t="s">
        <v>5</v>
      </c>
      <c r="E209" s="80">
        <v>1.221690628339349</v>
      </c>
      <c r="F209" s="80">
        <v>32.67604898099872</v>
      </c>
      <c r="G209" s="80">
        <v>0.729</v>
      </c>
      <c r="H209" s="78">
        <v>175</v>
      </c>
      <c r="J209" s="61">
        <v>15.1</v>
      </c>
      <c r="K209" s="11">
        <v>196</v>
      </c>
      <c r="L209" s="37">
        <v>15.2</v>
      </c>
      <c r="M209" s="37" t="s">
        <v>19</v>
      </c>
      <c r="N209" s="37" t="str">
        <f>IF(M209="V","V","H")</f>
        <v>V</v>
      </c>
      <c r="O209" s="11">
        <v>16.7</v>
      </c>
      <c r="P209" s="11">
        <v>10.2</v>
      </c>
      <c r="S209" s="11">
        <v>11</v>
      </c>
      <c r="U209" s="73">
        <f>O209-Q209+R209</f>
        <v>16.7</v>
      </c>
      <c r="V209" s="73">
        <f>P209-Q209+R209</f>
        <v>10.2</v>
      </c>
      <c r="X209" s="73">
        <v>-99</v>
      </c>
    </row>
    <row r="210" spans="1:24" ht="15.75" customHeight="1">
      <c r="A210" s="11">
        <v>3</v>
      </c>
      <c r="B210" s="60">
        <v>104</v>
      </c>
      <c r="C210" s="61">
        <v>2</v>
      </c>
      <c r="D210" s="62" t="s">
        <v>5</v>
      </c>
      <c r="E210" s="80">
        <v>26.57628993077784</v>
      </c>
      <c r="F210" s="80">
        <v>32.69396497345093</v>
      </c>
      <c r="G210" s="80">
        <v>1.706</v>
      </c>
      <c r="H210" s="78">
        <v>52</v>
      </c>
      <c r="J210" s="61">
        <v>3.3</v>
      </c>
      <c r="K210" s="11">
        <v>72</v>
      </c>
      <c r="L210" s="37">
        <v>9.2</v>
      </c>
      <c r="M210" s="37">
        <v>15</v>
      </c>
      <c r="N210" s="37" t="str">
        <f>IF(M210="V","V","H")</f>
        <v>H</v>
      </c>
      <c r="O210" s="11">
        <v>4.5</v>
      </c>
      <c r="P210" s="11">
        <v>-2</v>
      </c>
      <c r="Q210" s="11">
        <v>-2.5</v>
      </c>
      <c r="S210" s="11">
        <v>11</v>
      </c>
      <c r="U210" s="73">
        <f>L210/M210*O210-L210/M210*Q210+R210</f>
        <v>4.293333333333333</v>
      </c>
      <c r="V210" s="73">
        <f>L210/M210*P210-L210/M210*Q210+R210</f>
        <v>0.30666666666666664</v>
      </c>
      <c r="X210" s="73">
        <v>-99</v>
      </c>
    </row>
    <row r="211" spans="1:24" ht="15.75" customHeight="1">
      <c r="A211" s="11">
        <v>4</v>
      </c>
      <c r="B211" s="60">
        <v>110</v>
      </c>
      <c r="C211" s="61">
        <v>1</v>
      </c>
      <c r="D211" s="62" t="s">
        <v>5</v>
      </c>
      <c r="E211" s="80">
        <v>30.774676138863533</v>
      </c>
      <c r="F211" s="80">
        <v>33.03823320863365</v>
      </c>
      <c r="G211" s="80">
        <v>1.447</v>
      </c>
      <c r="H211" s="78">
        <v>187</v>
      </c>
      <c r="I211" s="11">
        <v>13</v>
      </c>
      <c r="J211" s="61">
        <v>14.9</v>
      </c>
      <c r="K211" s="11">
        <v>199</v>
      </c>
      <c r="L211" s="37">
        <v>1</v>
      </c>
      <c r="M211" s="37">
        <v>1</v>
      </c>
      <c r="N211" s="37" t="str">
        <f>IF(M211="V","V","H")</f>
        <v>H</v>
      </c>
      <c r="O211" s="11">
        <v>15</v>
      </c>
      <c r="P211" s="11">
        <v>7.75</v>
      </c>
      <c r="Q211" s="11">
        <v>-0.25</v>
      </c>
      <c r="R211" s="11">
        <v>1.3</v>
      </c>
      <c r="S211" s="11">
        <v>11</v>
      </c>
      <c r="U211" s="73">
        <f>O211-Q211+R211</f>
        <v>16.55</v>
      </c>
      <c r="V211" s="73">
        <f>P211-Q211+R211</f>
        <v>9.3</v>
      </c>
      <c r="X211" s="73">
        <v>-99</v>
      </c>
    </row>
    <row r="212" spans="1:24" ht="15.75" customHeight="1">
      <c r="A212" s="11">
        <v>4</v>
      </c>
      <c r="B212" s="60">
        <v>434</v>
      </c>
      <c r="C212" s="61">
        <v>4</v>
      </c>
      <c r="D212" s="62" t="s">
        <v>5</v>
      </c>
      <c r="E212" s="80">
        <v>33.26767040666226</v>
      </c>
      <c r="F212" s="80">
        <v>33.18133310633688</v>
      </c>
      <c r="G212" s="80">
        <v>1.105</v>
      </c>
      <c r="H212" s="78">
        <v>33</v>
      </c>
      <c r="J212" s="61">
        <v>4.5</v>
      </c>
      <c r="K212" s="11">
        <v>35</v>
      </c>
      <c r="L212" s="37">
        <v>1</v>
      </c>
      <c r="M212" s="37">
        <v>1</v>
      </c>
      <c r="N212" s="37" t="s">
        <v>69</v>
      </c>
      <c r="O212" s="11">
        <v>5.5</v>
      </c>
      <c r="P212" s="11">
        <v>0.75</v>
      </c>
      <c r="Q212" s="11">
        <v>-1.1</v>
      </c>
      <c r="S212" s="11">
        <v>11</v>
      </c>
      <c r="T212" s="11" t="s">
        <v>18</v>
      </c>
      <c r="U212" s="73">
        <f>O212-Q212+R212</f>
        <v>6.6</v>
      </c>
      <c r="V212" s="73">
        <f>P212-Q212+R212</f>
        <v>1.85</v>
      </c>
      <c r="X212" s="73">
        <v>-99</v>
      </c>
    </row>
    <row r="213" spans="1:24" ht="15.75" customHeight="1">
      <c r="A213" s="11">
        <v>4</v>
      </c>
      <c r="B213" s="60">
        <v>116</v>
      </c>
      <c r="C213" s="61">
        <v>2</v>
      </c>
      <c r="D213" s="62" t="s">
        <v>5</v>
      </c>
      <c r="E213" s="80">
        <v>34.619668562295765</v>
      </c>
      <c r="F213" s="80">
        <v>33.22738728273395</v>
      </c>
      <c r="G213" s="80">
        <v>1.187</v>
      </c>
      <c r="H213" s="78">
        <v>40</v>
      </c>
      <c r="J213" s="61">
        <v>3.5</v>
      </c>
      <c r="K213" s="11">
        <v>55</v>
      </c>
      <c r="L213" s="37">
        <v>7.5</v>
      </c>
      <c r="M213" s="37">
        <v>15</v>
      </c>
      <c r="N213" s="37" t="str">
        <f>IF(M213="V","V","H")</f>
        <v>H</v>
      </c>
      <c r="O213" s="11">
        <v>3.8</v>
      </c>
      <c r="P213" s="11">
        <v>-4</v>
      </c>
      <c r="Q213" s="11">
        <v>-5.75</v>
      </c>
      <c r="S213" s="11">
        <v>11</v>
      </c>
      <c r="T213" s="11" t="s">
        <v>18</v>
      </c>
      <c r="U213" s="73">
        <f>L213/M213*O213-L213/M213*Q213+R213</f>
        <v>4.775</v>
      </c>
      <c r="V213" s="73">
        <f>L213/M213*P213-L213/M213*Q213+R213</f>
        <v>0.875</v>
      </c>
      <c r="X213" s="73">
        <v>-99</v>
      </c>
    </row>
    <row r="214" spans="1:24" ht="15.75" customHeight="1">
      <c r="A214" s="11">
        <v>5</v>
      </c>
      <c r="B214" s="60">
        <v>292</v>
      </c>
      <c r="C214" s="61">
        <v>3</v>
      </c>
      <c r="D214" s="62" t="s">
        <v>5</v>
      </c>
      <c r="E214" s="80">
        <v>48.92765628898247</v>
      </c>
      <c r="F214" s="80">
        <v>33.53396062303399</v>
      </c>
      <c r="G214" s="80">
        <v>-3.0274</v>
      </c>
      <c r="H214" s="78">
        <v>155</v>
      </c>
      <c r="J214" s="61">
        <v>17.5</v>
      </c>
      <c r="K214" s="11">
        <v>166</v>
      </c>
      <c r="L214" s="37">
        <v>19.3</v>
      </c>
      <c r="M214" s="37" t="s">
        <v>19</v>
      </c>
      <c r="N214" s="37" t="str">
        <f>IF(M214="V","V","H")</f>
        <v>V</v>
      </c>
      <c r="O214" s="11">
        <v>20</v>
      </c>
      <c r="P214" s="11">
        <v>10</v>
      </c>
      <c r="S214" s="11">
        <v>11</v>
      </c>
      <c r="U214" s="73">
        <f>O214-Q214+R214</f>
        <v>20</v>
      </c>
      <c r="V214" s="73">
        <f>P214-Q214+R214</f>
        <v>10</v>
      </c>
      <c r="X214" s="73">
        <v>-99</v>
      </c>
    </row>
    <row r="215" spans="1:24" ht="15.75" customHeight="1">
      <c r="A215" s="11">
        <v>3</v>
      </c>
      <c r="B215" s="60">
        <v>106</v>
      </c>
      <c r="C215" s="61">
        <v>1</v>
      </c>
      <c r="D215" s="62" t="s">
        <v>5</v>
      </c>
      <c r="E215" s="80">
        <v>27.790652258748406</v>
      </c>
      <c r="F215" s="80">
        <v>33.63411363531559</v>
      </c>
      <c r="G215" s="80">
        <v>1.804</v>
      </c>
      <c r="H215" s="78">
        <v>127</v>
      </c>
      <c r="J215" s="61">
        <v>10.3</v>
      </c>
      <c r="K215" s="11">
        <v>138</v>
      </c>
      <c r="L215" s="37">
        <v>12.7</v>
      </c>
      <c r="M215" s="37" t="s">
        <v>19</v>
      </c>
      <c r="N215" s="37" t="str">
        <f>IF(M215="V","V","H")</f>
        <v>V</v>
      </c>
      <c r="O215" s="11">
        <v>14.6</v>
      </c>
      <c r="P215" s="11">
        <v>9.9</v>
      </c>
      <c r="S215" s="11">
        <v>11</v>
      </c>
      <c r="U215" s="73">
        <f>O215-Q215+R215</f>
        <v>14.6</v>
      </c>
      <c r="V215" s="73">
        <f>P215-Q215+R215</f>
        <v>9.9</v>
      </c>
      <c r="X215" s="73">
        <v>-99</v>
      </c>
    </row>
    <row r="216" spans="1:24" ht="15.75" customHeight="1">
      <c r="A216" s="11">
        <v>3</v>
      </c>
      <c r="B216" s="60">
        <v>103</v>
      </c>
      <c r="C216" s="61">
        <v>1</v>
      </c>
      <c r="D216" s="62" t="s">
        <v>5</v>
      </c>
      <c r="E216" s="80">
        <v>22.918647894885286</v>
      </c>
      <c r="F216" s="80">
        <v>33.74291840772327</v>
      </c>
      <c r="G216" s="80">
        <v>1.851</v>
      </c>
      <c r="H216" s="78">
        <v>172</v>
      </c>
      <c r="J216" s="61">
        <v>13.7</v>
      </c>
      <c r="K216" s="11">
        <v>195</v>
      </c>
      <c r="L216" s="37">
        <v>13.1</v>
      </c>
      <c r="M216" s="37" t="s">
        <v>19</v>
      </c>
      <c r="N216" s="37" t="str">
        <f>IF(M216="V","V","H")</f>
        <v>V</v>
      </c>
      <c r="O216" s="11">
        <v>15.8</v>
      </c>
      <c r="P216" s="11">
        <v>8.3</v>
      </c>
      <c r="S216" s="11">
        <v>11</v>
      </c>
      <c r="U216" s="73">
        <f>O216-Q216+R216</f>
        <v>15.8</v>
      </c>
      <c r="V216" s="73">
        <f>P216-Q216+R216</f>
        <v>8.3</v>
      </c>
      <c r="X216" s="73">
        <v>-99</v>
      </c>
    </row>
    <row r="217" spans="1:24" ht="15.75" customHeight="1">
      <c r="A217" s="11">
        <v>2</v>
      </c>
      <c r="B217" s="60">
        <v>90</v>
      </c>
      <c r="C217" s="61">
        <v>1</v>
      </c>
      <c r="D217" s="62" t="s">
        <v>5</v>
      </c>
      <c r="E217" s="80">
        <v>15.346622816313849</v>
      </c>
      <c r="F217" s="80">
        <v>34.36861498713318</v>
      </c>
      <c r="G217" s="80">
        <v>2.257</v>
      </c>
      <c r="H217" s="78">
        <v>195</v>
      </c>
      <c r="J217" s="61">
        <v>14.75</v>
      </c>
      <c r="K217" s="11">
        <v>213</v>
      </c>
      <c r="L217" s="37">
        <v>20.6</v>
      </c>
      <c r="M217" s="37" t="s">
        <v>19</v>
      </c>
      <c r="N217" s="37" t="str">
        <f>IF(M217="V","V","H")</f>
        <v>V</v>
      </c>
      <c r="O217" s="11">
        <v>18.1</v>
      </c>
      <c r="P217" s="11">
        <v>9.6</v>
      </c>
      <c r="S217" s="11">
        <v>11</v>
      </c>
      <c r="U217" s="73">
        <f>O217-Q217+R217</f>
        <v>18.1</v>
      </c>
      <c r="V217" s="73">
        <f>P217-Q217+R217</f>
        <v>9.6</v>
      </c>
      <c r="W217" s="73">
        <v>3.845</v>
      </c>
      <c r="X217" s="73">
        <v>3.03</v>
      </c>
    </row>
    <row r="218" spans="1:24" ht="15.75" customHeight="1">
      <c r="A218" s="11">
        <v>4</v>
      </c>
      <c r="B218" s="60">
        <v>117</v>
      </c>
      <c r="C218" s="61">
        <v>1</v>
      </c>
      <c r="D218" s="62" t="s">
        <v>5</v>
      </c>
      <c r="E218" s="80">
        <v>33.993616189574055</v>
      </c>
      <c r="F218" s="80">
        <v>34.534362197033964</v>
      </c>
      <c r="G218" s="80">
        <v>1.208</v>
      </c>
      <c r="H218" s="78">
        <v>152</v>
      </c>
      <c r="I218" s="11">
        <v>14</v>
      </c>
      <c r="J218" s="61">
        <v>13.3</v>
      </c>
      <c r="K218" s="11">
        <v>171</v>
      </c>
      <c r="L218" s="37">
        <v>1</v>
      </c>
      <c r="M218" s="37">
        <v>1</v>
      </c>
      <c r="N218" s="37" t="str">
        <f>IF(M218="V","V","H")</f>
        <v>H</v>
      </c>
      <c r="O218" s="11">
        <v>13.25</v>
      </c>
      <c r="P218" s="11">
        <v>5.9</v>
      </c>
      <c r="Q218" s="11">
        <v>-1.6</v>
      </c>
      <c r="S218" s="11">
        <v>11</v>
      </c>
      <c r="U218" s="73">
        <f>O218-Q218+R218</f>
        <v>14.85</v>
      </c>
      <c r="V218" s="73">
        <f>P218-Q218+R218</f>
        <v>7.5</v>
      </c>
      <c r="X218" s="73">
        <v>-99</v>
      </c>
    </row>
    <row r="219" spans="1:24" ht="15.75" customHeight="1">
      <c r="A219" s="11">
        <v>1</v>
      </c>
      <c r="B219" s="60">
        <v>190</v>
      </c>
      <c r="C219" s="61">
        <v>2</v>
      </c>
      <c r="D219" s="62" t="s">
        <v>5</v>
      </c>
      <c r="E219" s="80">
        <v>7.845913986608238</v>
      </c>
      <c r="F219" s="80">
        <v>34.58881442395425</v>
      </c>
      <c r="G219" s="80">
        <v>1.799</v>
      </c>
      <c r="H219" s="78">
        <v>32</v>
      </c>
      <c r="J219" s="61">
        <v>2.75</v>
      </c>
      <c r="K219" s="11">
        <v>46</v>
      </c>
      <c r="L219" s="37">
        <v>5.1</v>
      </c>
      <c r="M219" s="37">
        <v>20</v>
      </c>
      <c r="N219" s="37" t="str">
        <f>IF(M219="V","V","H")</f>
        <v>H</v>
      </c>
      <c r="O219" s="11">
        <v>11.2</v>
      </c>
      <c r="P219" s="11">
        <v>-2.75</v>
      </c>
      <c r="Q219" s="11">
        <v>-5.25</v>
      </c>
      <c r="S219" s="11">
        <v>11</v>
      </c>
      <c r="U219" s="73">
        <f>L219/M219*O219-L219/M219*Q219+R219</f>
        <v>4.19475</v>
      </c>
      <c r="V219" s="73">
        <f>L219/M219*P219-L219/M219*Q219+R219</f>
        <v>0.6375000000000001</v>
      </c>
      <c r="X219" s="73">
        <v>-99</v>
      </c>
    </row>
    <row r="220" spans="1:24" ht="15.75" customHeight="1">
      <c r="A220" s="11">
        <v>1</v>
      </c>
      <c r="B220" s="60">
        <v>191</v>
      </c>
      <c r="C220" s="61">
        <v>1</v>
      </c>
      <c r="D220" s="62" t="s">
        <v>5</v>
      </c>
      <c r="E220" s="80">
        <v>7.208610000022869</v>
      </c>
      <c r="F220" s="80">
        <v>34.68828888641771</v>
      </c>
      <c r="G220" s="80">
        <v>1.924</v>
      </c>
      <c r="H220" s="78">
        <v>185</v>
      </c>
      <c r="J220" s="61">
        <v>15.25</v>
      </c>
      <c r="K220" s="11">
        <v>201</v>
      </c>
      <c r="L220" s="37">
        <v>14.9</v>
      </c>
      <c r="M220" s="37" t="s">
        <v>19</v>
      </c>
      <c r="N220" s="37" t="str">
        <f>IF(M220="V","V","H")</f>
        <v>V</v>
      </c>
      <c r="O220" s="11">
        <v>17.1</v>
      </c>
      <c r="P220" s="11">
        <v>10.4</v>
      </c>
      <c r="S220" s="11">
        <v>11</v>
      </c>
      <c r="U220" s="73">
        <f>O220-Q220+R220</f>
        <v>17.1</v>
      </c>
      <c r="V220" s="73">
        <f>P220-Q220+R220</f>
        <v>10.4</v>
      </c>
      <c r="X220" s="73">
        <v>-99</v>
      </c>
    </row>
    <row r="221" spans="1:24" ht="15.75" customHeight="1">
      <c r="A221" s="11">
        <v>1</v>
      </c>
      <c r="B221" s="60">
        <v>184</v>
      </c>
      <c r="C221" s="61">
        <v>1</v>
      </c>
      <c r="D221" s="62" t="s">
        <v>5</v>
      </c>
      <c r="E221" s="80">
        <v>2.16160623737015</v>
      </c>
      <c r="F221" s="80">
        <v>34.78208664635522</v>
      </c>
      <c r="G221" s="80">
        <v>1.039</v>
      </c>
      <c r="H221" s="78">
        <v>164</v>
      </c>
      <c r="I221" s="11">
        <v>15</v>
      </c>
      <c r="J221" s="61">
        <v>15</v>
      </c>
      <c r="K221" s="11">
        <v>184</v>
      </c>
      <c r="L221" s="37">
        <v>14.9</v>
      </c>
      <c r="M221" s="37" t="s">
        <v>19</v>
      </c>
      <c r="N221" s="37" t="str">
        <f>IF(M221="V","V","H")</f>
        <v>V</v>
      </c>
      <c r="O221" s="11">
        <v>17.3</v>
      </c>
      <c r="P221" s="11">
        <v>11.4</v>
      </c>
      <c r="S221" s="11">
        <v>11</v>
      </c>
      <c r="U221" s="73">
        <f>O221-Q221+R221</f>
        <v>17.3</v>
      </c>
      <c r="V221" s="73">
        <f>P221-Q221+R221</f>
        <v>11.4</v>
      </c>
      <c r="X221" s="73">
        <v>-99</v>
      </c>
    </row>
    <row r="222" spans="1:24" ht="15.75" customHeight="1">
      <c r="A222" s="11">
        <v>1</v>
      </c>
      <c r="B222" s="60">
        <v>185</v>
      </c>
      <c r="C222" s="61">
        <v>1</v>
      </c>
      <c r="D222" s="62" t="s">
        <v>5</v>
      </c>
      <c r="E222" s="80">
        <v>4.421604993344562</v>
      </c>
      <c r="F222" s="80">
        <v>34.81317720752919</v>
      </c>
      <c r="G222" s="80">
        <v>1.317</v>
      </c>
      <c r="H222" s="78">
        <v>92</v>
      </c>
      <c r="J222" s="61">
        <v>13</v>
      </c>
      <c r="K222" s="11">
        <v>103</v>
      </c>
      <c r="L222" s="37">
        <v>14.9</v>
      </c>
      <c r="M222" s="37" t="s">
        <v>19</v>
      </c>
      <c r="N222" s="37" t="str">
        <f>IF(M222="V","V","H")</f>
        <v>V</v>
      </c>
      <c r="O222" s="11">
        <v>14.6</v>
      </c>
      <c r="P222" s="11">
        <v>8.7</v>
      </c>
      <c r="S222" s="11">
        <v>11</v>
      </c>
      <c r="U222" s="73">
        <f>O222-Q222+R222</f>
        <v>14.6</v>
      </c>
      <c r="V222" s="73">
        <f>P222-Q222+R222</f>
        <v>8.7</v>
      </c>
      <c r="X222" s="73">
        <v>-99</v>
      </c>
    </row>
    <row r="223" spans="1:24" ht="15.75" customHeight="1">
      <c r="A223" s="11">
        <v>1</v>
      </c>
      <c r="B223" s="60">
        <v>189</v>
      </c>
      <c r="C223" s="61">
        <v>1</v>
      </c>
      <c r="D223" s="62" t="s">
        <v>5</v>
      </c>
      <c r="E223" s="80">
        <v>9.616594610700052</v>
      </c>
      <c r="F223" s="80">
        <v>35.072385377864656</v>
      </c>
      <c r="G223" s="80">
        <v>2.045</v>
      </c>
      <c r="H223" s="78">
        <v>183</v>
      </c>
      <c r="J223" s="61">
        <v>14.75</v>
      </c>
      <c r="K223" s="11">
        <v>200</v>
      </c>
      <c r="L223" s="37">
        <v>15.5</v>
      </c>
      <c r="M223" s="37" t="s">
        <v>19</v>
      </c>
      <c r="N223" s="37" t="str">
        <f>IF(M223="V","V","H")</f>
        <v>V</v>
      </c>
      <c r="O223" s="11">
        <v>16.9</v>
      </c>
      <c r="P223" s="11">
        <v>8.4</v>
      </c>
      <c r="S223" s="11">
        <v>11</v>
      </c>
      <c r="T223" s="11" t="s">
        <v>73</v>
      </c>
      <c r="U223" s="73">
        <f>O223-Q223+R223</f>
        <v>16.9</v>
      </c>
      <c r="V223" s="73">
        <f>P223-Q223+R223</f>
        <v>8.4</v>
      </c>
      <c r="W223" s="73">
        <v>3.065</v>
      </c>
      <c r="X223" s="73">
        <v>2.995</v>
      </c>
    </row>
    <row r="224" spans="1:24" ht="15.75" customHeight="1">
      <c r="A224" s="11">
        <v>2</v>
      </c>
      <c r="B224" s="60">
        <v>89</v>
      </c>
      <c r="C224" s="61">
        <v>1</v>
      </c>
      <c r="D224" s="62" t="s">
        <v>5</v>
      </c>
      <c r="E224" s="80">
        <v>17.095588834424415</v>
      </c>
      <c r="F224" s="80">
        <v>35.21668507120316</v>
      </c>
      <c r="G224" s="80">
        <v>2.277</v>
      </c>
      <c r="H224" s="78">
        <v>183</v>
      </c>
      <c r="J224" s="61">
        <v>15.5</v>
      </c>
      <c r="K224" s="11">
        <v>199</v>
      </c>
      <c r="L224" s="37">
        <v>16.6</v>
      </c>
      <c r="M224" s="37" t="s">
        <v>19</v>
      </c>
      <c r="N224" s="37" t="str">
        <f>IF(M224="V","V","H")</f>
        <v>V</v>
      </c>
      <c r="O224" s="11">
        <v>17.7</v>
      </c>
      <c r="P224" s="11">
        <v>9.5</v>
      </c>
      <c r="S224" s="11">
        <v>11</v>
      </c>
      <c r="U224" s="73">
        <f>O224-Q224+R224</f>
        <v>17.7</v>
      </c>
      <c r="V224" s="73">
        <f>P224-Q224+R224</f>
        <v>9.5</v>
      </c>
      <c r="X224" s="73">
        <v>-99</v>
      </c>
    </row>
    <row r="225" spans="1:24" ht="15.75" customHeight="1">
      <c r="A225" s="11">
        <v>3</v>
      </c>
      <c r="B225" s="60">
        <v>107</v>
      </c>
      <c r="C225" s="61">
        <v>1</v>
      </c>
      <c r="D225" s="62" t="s">
        <v>5</v>
      </c>
      <c r="E225" s="80">
        <v>26.56458758461104</v>
      </c>
      <c r="F225" s="80">
        <v>35.248064506572966</v>
      </c>
      <c r="G225" s="80">
        <v>1.851</v>
      </c>
      <c r="H225" s="78">
        <v>122</v>
      </c>
      <c r="J225" s="61">
        <v>11.7</v>
      </c>
      <c r="K225" s="11">
        <v>131</v>
      </c>
      <c r="L225" s="37">
        <v>13.5</v>
      </c>
      <c r="M225" s="37" t="s">
        <v>19</v>
      </c>
      <c r="N225" s="37" t="str">
        <f>IF(M225="V","V","H")</f>
        <v>V</v>
      </c>
      <c r="O225" s="11">
        <v>13.9</v>
      </c>
      <c r="P225" s="11">
        <v>10.6</v>
      </c>
      <c r="S225" s="11">
        <v>11</v>
      </c>
      <c r="U225" s="73">
        <f>O225-Q225+R225</f>
        <v>13.9</v>
      </c>
      <c r="V225" s="73">
        <f>P225-Q225+R225</f>
        <v>10.6</v>
      </c>
      <c r="X225" s="73">
        <v>-99</v>
      </c>
    </row>
    <row r="226" spans="1:24" ht="15.75" customHeight="1">
      <c r="A226" s="11">
        <v>2</v>
      </c>
      <c r="B226" s="60">
        <v>416</v>
      </c>
      <c r="C226" s="61">
        <v>2</v>
      </c>
      <c r="D226" s="62" t="s">
        <v>5</v>
      </c>
      <c r="E226" s="80">
        <v>13.271586393143593</v>
      </c>
      <c r="F226" s="80">
        <v>35.2775318384</v>
      </c>
      <c r="G226" s="80">
        <v>2.18</v>
      </c>
      <c r="H226" s="78">
        <v>34</v>
      </c>
      <c r="J226" s="61">
        <v>3.25</v>
      </c>
      <c r="K226" s="11">
        <v>47</v>
      </c>
      <c r="L226" s="37">
        <v>5.2</v>
      </c>
      <c r="M226" s="37">
        <v>20</v>
      </c>
      <c r="N226" s="37" t="str">
        <f>IF(M226="V","V","H")</f>
        <v>H</v>
      </c>
      <c r="O226" s="11">
        <v>11.5</v>
      </c>
      <c r="P226" s="11">
        <v>0.5</v>
      </c>
      <c r="Q226" s="11">
        <v>-2.75</v>
      </c>
      <c r="S226" s="11">
        <v>11</v>
      </c>
      <c r="U226" s="73">
        <f>L226/M226*O226-L226/M226*Q226+R226</f>
        <v>3.705</v>
      </c>
      <c r="V226" s="73">
        <f>L226/M226*P226-L226/M226*Q226+R226</f>
        <v>0.8450000000000001</v>
      </c>
      <c r="X226" s="73">
        <v>-99</v>
      </c>
    </row>
    <row r="227" spans="1:24" ht="15.75" customHeight="1">
      <c r="A227" s="11">
        <v>2</v>
      </c>
      <c r="B227" s="60">
        <v>415</v>
      </c>
      <c r="C227" s="61">
        <v>2</v>
      </c>
      <c r="D227" s="62" t="s">
        <v>5</v>
      </c>
      <c r="E227" s="80">
        <v>13.765585951962386</v>
      </c>
      <c r="F227" s="80">
        <v>35.28855163362667</v>
      </c>
      <c r="G227" s="80">
        <v>2.153</v>
      </c>
      <c r="H227" s="78">
        <v>28</v>
      </c>
      <c r="J227" s="61">
        <v>3</v>
      </c>
      <c r="K227" s="11">
        <v>43</v>
      </c>
      <c r="L227" s="37">
        <v>5.3</v>
      </c>
      <c r="M227" s="37">
        <v>20</v>
      </c>
      <c r="N227" s="37" t="str">
        <f>IF(M227="V","V","H")</f>
        <v>H</v>
      </c>
      <c r="O227" s="11">
        <v>10.5</v>
      </c>
      <c r="P227" s="11">
        <v>0.5</v>
      </c>
      <c r="Q227" s="11">
        <v>-3</v>
      </c>
      <c r="S227" s="11">
        <v>11</v>
      </c>
      <c r="U227" s="73">
        <f>L227/M227*O227-L227/M227*Q227+R227</f>
        <v>3.5775</v>
      </c>
      <c r="V227" s="73">
        <f>L227/M227*P227-L227/M227*Q227+R227</f>
        <v>0.9275</v>
      </c>
      <c r="X227" s="73">
        <v>-99</v>
      </c>
    </row>
    <row r="228" spans="1:24" ht="15.75" customHeight="1">
      <c r="A228" s="11">
        <v>5</v>
      </c>
      <c r="B228" s="60">
        <v>291</v>
      </c>
      <c r="C228" s="61">
        <v>4</v>
      </c>
      <c r="D228" s="62" t="s">
        <v>5</v>
      </c>
      <c r="E228" s="80">
        <v>48.00258071520251</v>
      </c>
      <c r="F228" s="80">
        <v>35.4199235555424</v>
      </c>
      <c r="G228" s="80">
        <v>-3.0134</v>
      </c>
      <c r="H228" s="78">
        <v>76</v>
      </c>
      <c r="J228" s="61">
        <v>10</v>
      </c>
      <c r="K228" s="11">
        <v>84</v>
      </c>
      <c r="L228" s="37">
        <v>10.8</v>
      </c>
      <c r="M228" s="37" t="s">
        <v>19</v>
      </c>
      <c r="N228" s="37" t="str">
        <f>IF(M228="V","V","H")</f>
        <v>V</v>
      </c>
      <c r="O228" s="11">
        <v>11.6</v>
      </c>
      <c r="P228" s="11">
        <v>3.7</v>
      </c>
      <c r="S228" s="11">
        <v>11</v>
      </c>
      <c r="U228" s="73">
        <f>O228-Q228+R228</f>
        <v>11.6</v>
      </c>
      <c r="V228" s="73">
        <f>P228-Q228+R228</f>
        <v>3.7</v>
      </c>
      <c r="X228" s="73">
        <v>-99</v>
      </c>
    </row>
    <row r="229" spans="1:24" ht="15.75" customHeight="1">
      <c r="A229" s="11">
        <v>3</v>
      </c>
      <c r="B229" s="60">
        <v>96</v>
      </c>
      <c r="C229" s="61">
        <v>1</v>
      </c>
      <c r="D229" s="62" t="s">
        <v>5</v>
      </c>
      <c r="E229" s="80">
        <v>20.527574365919993</v>
      </c>
      <c r="F229" s="80">
        <v>35.577822595707346</v>
      </c>
      <c r="G229" s="80">
        <v>2.11</v>
      </c>
      <c r="H229" s="78">
        <v>141</v>
      </c>
      <c r="J229" s="61">
        <v>14</v>
      </c>
      <c r="K229" s="11">
        <v>153</v>
      </c>
      <c r="L229" s="37">
        <v>15.2</v>
      </c>
      <c r="M229" s="37" t="s">
        <v>19</v>
      </c>
      <c r="N229" s="37" t="str">
        <f>IF(M229="V","V","H")</f>
        <v>V</v>
      </c>
      <c r="O229" s="11">
        <v>16.1</v>
      </c>
      <c r="P229" s="11">
        <v>8.6</v>
      </c>
      <c r="S229" s="11">
        <v>11</v>
      </c>
      <c r="T229" s="11" t="s">
        <v>18</v>
      </c>
      <c r="U229" s="73">
        <f>O229-Q229+R229</f>
        <v>16.1</v>
      </c>
      <c r="V229" s="73">
        <f>P229-Q229+R229</f>
        <v>8.6</v>
      </c>
      <c r="X229" s="73">
        <v>-99</v>
      </c>
    </row>
    <row r="230" spans="1:24" ht="15.75" customHeight="1">
      <c r="A230" s="11">
        <v>4</v>
      </c>
      <c r="B230" s="60">
        <v>119</v>
      </c>
      <c r="C230" s="61">
        <v>4</v>
      </c>
      <c r="D230" s="62" t="s">
        <v>5</v>
      </c>
      <c r="E230" s="80">
        <v>32.267541738434346</v>
      </c>
      <c r="F230" s="80">
        <v>36.39229303243197</v>
      </c>
      <c r="G230" s="80">
        <v>1.005</v>
      </c>
      <c r="H230" s="78">
        <v>91</v>
      </c>
      <c r="J230" s="61">
        <v>10.1</v>
      </c>
      <c r="K230" s="11">
        <v>100</v>
      </c>
      <c r="L230" s="37">
        <v>1</v>
      </c>
      <c r="M230" s="37">
        <v>1</v>
      </c>
      <c r="N230" s="37" t="str">
        <f>IF(M230="V","V","H")</f>
        <v>H</v>
      </c>
      <c r="O230" s="11">
        <v>11</v>
      </c>
      <c r="P230" s="11">
        <v>1.25</v>
      </c>
      <c r="Q230" s="11">
        <v>-0.3</v>
      </c>
      <c r="R230" s="11">
        <v>1.3</v>
      </c>
      <c r="S230" s="11">
        <v>11</v>
      </c>
      <c r="U230" s="73">
        <f>O230-Q230+R230</f>
        <v>12.600000000000001</v>
      </c>
      <c r="V230" s="73">
        <f>P230-Q230+R230</f>
        <v>2.85</v>
      </c>
      <c r="X230" s="73">
        <v>-99</v>
      </c>
    </row>
    <row r="231" spans="1:24" ht="15.75" customHeight="1">
      <c r="A231" s="11">
        <v>2</v>
      </c>
      <c r="B231" s="60">
        <v>418</v>
      </c>
      <c r="C231" s="61">
        <v>2</v>
      </c>
      <c r="D231" s="62" t="s">
        <v>5</v>
      </c>
      <c r="E231" s="80">
        <v>10.387539431863868</v>
      </c>
      <c r="F231" s="80">
        <v>36.44941627175219</v>
      </c>
      <c r="G231" s="80">
        <v>2.181</v>
      </c>
      <c r="H231" s="78">
        <v>40</v>
      </c>
      <c r="J231" s="61">
        <v>3.5</v>
      </c>
      <c r="K231" s="11">
        <v>52</v>
      </c>
      <c r="L231" s="37">
        <v>5.7</v>
      </c>
      <c r="M231" s="37" t="s">
        <v>19</v>
      </c>
      <c r="N231" s="37" t="str">
        <f>IF(M231="V","V","H")</f>
        <v>V</v>
      </c>
      <c r="O231" s="11">
        <v>4.6</v>
      </c>
      <c r="P231" s="11">
        <v>1.2</v>
      </c>
      <c r="S231" s="11">
        <v>11</v>
      </c>
      <c r="U231" s="73">
        <f>O231-Q231+R231</f>
        <v>4.6</v>
      </c>
      <c r="V231" s="73">
        <f>P231-Q231+R231</f>
        <v>1.2</v>
      </c>
      <c r="X231" s="73">
        <v>-99</v>
      </c>
    </row>
    <row r="232" spans="1:24" ht="15.75" customHeight="1">
      <c r="A232" s="11">
        <v>4</v>
      </c>
      <c r="B232" s="60">
        <v>118</v>
      </c>
      <c r="C232" s="61">
        <v>4</v>
      </c>
      <c r="D232" s="62" t="s">
        <v>5</v>
      </c>
      <c r="E232" s="80">
        <v>33.169533963872745</v>
      </c>
      <c r="F232" s="80">
        <v>36.58632917661312</v>
      </c>
      <c r="G232" s="80">
        <v>1.129</v>
      </c>
      <c r="H232" s="78">
        <v>35</v>
      </c>
      <c r="J232" s="61">
        <v>5.2</v>
      </c>
      <c r="K232" s="11">
        <v>40</v>
      </c>
      <c r="L232" s="37">
        <v>1</v>
      </c>
      <c r="M232" s="37">
        <v>1</v>
      </c>
      <c r="N232" s="37" t="str">
        <f>IF(M232="V","V","H")</f>
        <v>H</v>
      </c>
      <c r="O232" s="11">
        <v>4.75</v>
      </c>
      <c r="P232" s="11">
        <v>0.75</v>
      </c>
      <c r="Q232" s="11">
        <v>-1.6</v>
      </c>
      <c r="R232" s="11">
        <v>1.3</v>
      </c>
      <c r="S232" s="11">
        <v>11</v>
      </c>
      <c r="T232" s="11" t="s">
        <v>18</v>
      </c>
      <c r="U232" s="73">
        <f>O232-Q232+R232</f>
        <v>7.6499999999999995</v>
      </c>
      <c r="V232" s="73">
        <f>P232-Q232+R232</f>
        <v>3.6500000000000004</v>
      </c>
      <c r="X232" s="73">
        <v>-99</v>
      </c>
    </row>
    <row r="233" spans="1:24" ht="15.75" customHeight="1">
      <c r="A233" s="11">
        <v>3</v>
      </c>
      <c r="B233" s="60">
        <v>109</v>
      </c>
      <c r="C233" s="61">
        <v>1</v>
      </c>
      <c r="D233" s="62" t="s">
        <v>5</v>
      </c>
      <c r="E233" s="80">
        <v>29.029532444486147</v>
      </c>
      <c r="F233" s="80">
        <v>36.624163281289114</v>
      </c>
      <c r="G233" s="80">
        <v>1.871</v>
      </c>
      <c r="H233" s="78">
        <v>151</v>
      </c>
      <c r="J233" s="61">
        <v>13.4</v>
      </c>
      <c r="K233" s="11">
        <v>163</v>
      </c>
      <c r="L233" s="37">
        <v>15</v>
      </c>
      <c r="M233" s="37" t="s">
        <v>19</v>
      </c>
      <c r="N233" s="37" t="str">
        <f>IF(M233="V","V","H")</f>
        <v>V</v>
      </c>
      <c r="O233" s="11">
        <v>15</v>
      </c>
      <c r="P233" s="11">
        <v>8.2</v>
      </c>
      <c r="S233" s="11">
        <v>11</v>
      </c>
      <c r="U233" s="73">
        <f>O233-Q233+R233</f>
        <v>15</v>
      </c>
      <c r="V233" s="73">
        <f>P233-Q233+R233</f>
        <v>8.2</v>
      </c>
      <c r="W233" s="73">
        <v>3.15</v>
      </c>
      <c r="X233" s="73">
        <v>2.37</v>
      </c>
    </row>
    <row r="234" spans="1:24" ht="15.75" customHeight="1">
      <c r="A234" s="11">
        <v>1</v>
      </c>
      <c r="B234" s="60">
        <v>198</v>
      </c>
      <c r="C234" s="61">
        <v>1</v>
      </c>
      <c r="D234" s="62" t="s">
        <v>5</v>
      </c>
      <c r="E234" s="80">
        <v>7.942528694711232</v>
      </c>
      <c r="F234" s="80">
        <v>36.71731829714268</v>
      </c>
      <c r="G234" s="80">
        <v>2.098</v>
      </c>
      <c r="H234" s="78">
        <v>194</v>
      </c>
      <c r="J234" s="61">
        <v>15.75</v>
      </c>
      <c r="K234" s="11">
        <v>204</v>
      </c>
      <c r="L234" s="37">
        <v>19.4</v>
      </c>
      <c r="M234" s="37" t="s">
        <v>19</v>
      </c>
      <c r="N234" s="37" t="str">
        <f>IF(M234="V","V","H")</f>
        <v>V</v>
      </c>
      <c r="O234" s="11">
        <v>17.8</v>
      </c>
      <c r="P234" s="11">
        <v>10.5</v>
      </c>
      <c r="S234" s="11">
        <v>11</v>
      </c>
      <c r="U234" s="73">
        <f>O234-Q234+R234</f>
        <v>17.8</v>
      </c>
      <c r="V234" s="73">
        <f>P234-Q234+R234</f>
        <v>10.5</v>
      </c>
      <c r="X234" s="73">
        <v>-99</v>
      </c>
    </row>
    <row r="235" spans="1:24" ht="15.75" customHeight="1">
      <c r="A235" s="11">
        <v>1</v>
      </c>
      <c r="B235" s="60">
        <v>199</v>
      </c>
      <c r="C235" s="61">
        <v>1</v>
      </c>
      <c r="D235" s="62" t="s">
        <v>5</v>
      </c>
      <c r="E235" s="80">
        <v>9.997523604002843</v>
      </c>
      <c r="F235" s="80">
        <v>36.84440064361756</v>
      </c>
      <c r="G235" s="80">
        <v>2.145</v>
      </c>
      <c r="H235" s="78">
        <v>132</v>
      </c>
      <c r="J235" s="61">
        <v>13.5</v>
      </c>
      <c r="K235" s="11">
        <v>144</v>
      </c>
      <c r="L235" s="37">
        <v>13.7</v>
      </c>
      <c r="M235" s="37" t="s">
        <v>19</v>
      </c>
      <c r="N235" s="37" t="str">
        <f>IF(M235="V","V","H")</f>
        <v>V</v>
      </c>
      <c r="O235" s="11">
        <v>15.9</v>
      </c>
      <c r="P235" s="11">
        <v>9.2</v>
      </c>
      <c r="S235" s="11">
        <v>11</v>
      </c>
      <c r="U235" s="73">
        <f>O235-Q235+R235</f>
        <v>15.9</v>
      </c>
      <c r="V235" s="73">
        <f>P235-Q235+R235</f>
        <v>9.2</v>
      </c>
      <c r="X235" s="73">
        <v>-99</v>
      </c>
    </row>
    <row r="236" spans="1:24" ht="15.75" customHeight="1">
      <c r="A236" s="11">
        <v>5</v>
      </c>
      <c r="B236" s="60">
        <v>290</v>
      </c>
      <c r="C236" s="61">
        <v>3</v>
      </c>
      <c r="D236" s="62" t="s">
        <v>5</v>
      </c>
      <c r="E236" s="80">
        <v>49.2065225707405</v>
      </c>
      <c r="F236" s="80">
        <v>36.87097180025508</v>
      </c>
      <c r="G236" s="80">
        <v>-3.0714</v>
      </c>
      <c r="H236" s="78">
        <v>50</v>
      </c>
      <c r="J236" s="61">
        <v>8.25</v>
      </c>
      <c r="K236" s="11">
        <v>54</v>
      </c>
      <c r="L236" s="37">
        <v>9.3</v>
      </c>
      <c r="M236" s="37" t="s">
        <v>19</v>
      </c>
      <c r="N236" s="37" t="str">
        <f>IF(M236="V","V","H")</f>
        <v>V</v>
      </c>
      <c r="O236" s="11">
        <v>9.2</v>
      </c>
      <c r="P236" s="11">
        <v>3.9</v>
      </c>
      <c r="S236" s="11">
        <v>11</v>
      </c>
      <c r="U236" s="73">
        <f>O236-Q236+R236</f>
        <v>9.2</v>
      </c>
      <c r="V236" s="73">
        <f>P236-Q236+R236</f>
        <v>3.9</v>
      </c>
      <c r="X236" s="73">
        <v>-99</v>
      </c>
    </row>
    <row r="237" spans="1:24" ht="15.75" customHeight="1">
      <c r="A237" s="11">
        <v>4</v>
      </c>
      <c r="B237" s="60">
        <v>122</v>
      </c>
      <c r="C237" s="61">
        <v>1</v>
      </c>
      <c r="D237" s="62" t="s">
        <v>5</v>
      </c>
      <c r="E237" s="80">
        <v>34.930519576852554</v>
      </c>
      <c r="F237" s="80">
        <v>36.94539974193162</v>
      </c>
      <c r="G237" s="80">
        <v>1.174</v>
      </c>
      <c r="H237" s="78">
        <v>144</v>
      </c>
      <c r="J237" s="61">
        <v>12</v>
      </c>
      <c r="K237" s="11">
        <v>164</v>
      </c>
      <c r="L237" s="37">
        <v>1</v>
      </c>
      <c r="M237" s="37">
        <v>1</v>
      </c>
      <c r="N237" s="37" t="str">
        <f>IF(M237="V","V","H")</f>
        <v>H</v>
      </c>
      <c r="O237" s="11">
        <v>13.25</v>
      </c>
      <c r="P237" s="11">
        <v>3.25</v>
      </c>
      <c r="Q237" s="11">
        <v>-1.25</v>
      </c>
      <c r="R237" s="11">
        <v>1.3</v>
      </c>
      <c r="S237" s="11">
        <v>11</v>
      </c>
      <c r="U237" s="73">
        <f>O237-Q237+R237</f>
        <v>15.8</v>
      </c>
      <c r="V237" s="73">
        <f>P237-Q237+R237</f>
        <v>5.8</v>
      </c>
      <c r="X237" s="73">
        <v>-99</v>
      </c>
    </row>
    <row r="238" spans="1:24" ht="15.75" customHeight="1">
      <c r="A238" s="11">
        <v>1</v>
      </c>
      <c r="B238" s="60">
        <v>193</v>
      </c>
      <c r="C238" s="61">
        <v>3</v>
      </c>
      <c r="D238" s="62" t="s">
        <v>5</v>
      </c>
      <c r="E238" s="80">
        <v>5.64351443116461</v>
      </c>
      <c r="F238" s="80">
        <v>37.073226172876254</v>
      </c>
      <c r="G238" s="80">
        <v>1.774</v>
      </c>
      <c r="H238" s="78">
        <v>30</v>
      </c>
      <c r="J238" s="61">
        <v>5.75</v>
      </c>
      <c r="K238" s="11">
        <v>41</v>
      </c>
      <c r="L238" s="37">
        <v>7.7</v>
      </c>
      <c r="M238" s="37" t="s">
        <v>19</v>
      </c>
      <c r="N238" s="37" t="str">
        <f>IF(M238="V","V","H")</f>
        <v>V</v>
      </c>
      <c r="O238" s="11">
        <v>7.3</v>
      </c>
      <c r="P238" s="11">
        <v>2.8</v>
      </c>
      <c r="S238" s="11">
        <v>11</v>
      </c>
      <c r="U238" s="73">
        <f>O238-Q238+R238</f>
        <v>7.3</v>
      </c>
      <c r="V238" s="73">
        <f>P238-Q238+R238</f>
        <v>2.8</v>
      </c>
      <c r="X238" s="73">
        <v>-99</v>
      </c>
    </row>
    <row r="239" spans="1:24" ht="15.75" customHeight="1">
      <c r="A239" s="11">
        <v>3</v>
      </c>
      <c r="B239" s="60">
        <v>100</v>
      </c>
      <c r="C239" s="61">
        <v>1</v>
      </c>
      <c r="D239" s="62" t="s">
        <v>5</v>
      </c>
      <c r="E239" s="80">
        <v>22.38750011225788</v>
      </c>
      <c r="F239" s="80">
        <v>37.43089712688775</v>
      </c>
      <c r="G239" s="80">
        <v>1.842</v>
      </c>
      <c r="H239" s="78">
        <v>137</v>
      </c>
      <c r="J239" s="61">
        <v>13.3</v>
      </c>
      <c r="K239" s="11">
        <v>149</v>
      </c>
      <c r="L239" s="37">
        <v>16.9</v>
      </c>
      <c r="M239" s="37" t="s">
        <v>19</v>
      </c>
      <c r="N239" s="37" t="str">
        <f>IF(M239="V","V","H")</f>
        <v>V</v>
      </c>
      <c r="O239" s="11">
        <v>14.7</v>
      </c>
      <c r="P239" s="11">
        <v>8.5</v>
      </c>
      <c r="S239" s="11">
        <v>11</v>
      </c>
      <c r="U239" s="73">
        <f>O239-Q239+R239</f>
        <v>14.7</v>
      </c>
      <c r="V239" s="73">
        <f>P239-Q239+R239</f>
        <v>8.5</v>
      </c>
      <c r="X239" s="73">
        <v>-99</v>
      </c>
    </row>
    <row r="240" spans="1:24" ht="15.75" customHeight="1">
      <c r="A240" s="11">
        <v>2</v>
      </c>
      <c r="B240" s="60">
        <v>97</v>
      </c>
      <c r="C240" s="61">
        <v>1</v>
      </c>
      <c r="D240" s="62" t="s">
        <v>5</v>
      </c>
      <c r="E240" s="80">
        <v>18.361484607886656</v>
      </c>
      <c r="F240" s="80">
        <v>37.81773579941482</v>
      </c>
      <c r="G240" s="80">
        <v>2.207</v>
      </c>
      <c r="H240" s="78">
        <v>150</v>
      </c>
      <c r="J240" s="61">
        <v>14.25</v>
      </c>
      <c r="K240" s="11">
        <v>165</v>
      </c>
      <c r="L240" s="37">
        <v>17.9</v>
      </c>
      <c r="M240" s="37" t="s">
        <v>19</v>
      </c>
      <c r="N240" s="37" t="str">
        <f>IF(M240="V","V","H")</f>
        <v>V</v>
      </c>
      <c r="O240" s="11">
        <v>15.9</v>
      </c>
      <c r="P240" s="11">
        <v>10</v>
      </c>
      <c r="S240" s="11">
        <v>11</v>
      </c>
      <c r="U240" s="73">
        <f>O240-Q240+R240</f>
        <v>15.9</v>
      </c>
      <c r="V240" s="73">
        <f>P240-Q240+R240</f>
        <v>10</v>
      </c>
      <c r="X240" s="73">
        <v>-99</v>
      </c>
    </row>
    <row r="241" spans="1:24" ht="15.75" customHeight="1">
      <c r="A241" s="11">
        <v>2</v>
      </c>
      <c r="B241" s="60">
        <v>419</v>
      </c>
      <c r="C241" s="61">
        <v>3</v>
      </c>
      <c r="D241" s="62" t="s">
        <v>5</v>
      </c>
      <c r="E241" s="80">
        <v>13.639480243903105</v>
      </c>
      <c r="F241" s="80">
        <v>37.92654658252155</v>
      </c>
      <c r="G241" s="80">
        <v>2.256</v>
      </c>
      <c r="H241" s="78">
        <v>33</v>
      </c>
      <c r="J241" s="61">
        <v>4.5</v>
      </c>
      <c r="K241" s="11">
        <v>40</v>
      </c>
      <c r="L241" s="37">
        <v>7.1</v>
      </c>
      <c r="M241" s="37" t="s">
        <v>19</v>
      </c>
      <c r="N241" s="37" t="str">
        <f>IF(M241="V","V","H")</f>
        <v>V</v>
      </c>
      <c r="O241" s="11">
        <v>5.5</v>
      </c>
      <c r="P241" s="11">
        <v>2.7</v>
      </c>
      <c r="S241" s="11">
        <v>11</v>
      </c>
      <c r="U241" s="73">
        <f>O241-Q241+R241</f>
        <v>5.5</v>
      </c>
      <c r="V241" s="73">
        <f>P241-Q241+R241</f>
        <v>2.7</v>
      </c>
      <c r="X241" s="73">
        <v>-99</v>
      </c>
    </row>
    <row r="242" spans="1:24" ht="15.75" customHeight="1">
      <c r="A242" s="11">
        <v>2</v>
      </c>
      <c r="B242" s="60">
        <v>88</v>
      </c>
      <c r="C242" s="61">
        <v>2</v>
      </c>
      <c r="D242" s="62" t="s">
        <v>5</v>
      </c>
      <c r="E242" s="80">
        <v>15.193478840159026</v>
      </c>
      <c r="F242" s="80">
        <v>37.96160885333549</v>
      </c>
      <c r="G242" s="80">
        <v>2.111</v>
      </c>
      <c r="H242" s="78">
        <v>50</v>
      </c>
      <c r="J242" s="61">
        <v>4.25</v>
      </c>
      <c r="K242" s="11">
        <v>63</v>
      </c>
      <c r="L242" s="37">
        <v>6.8</v>
      </c>
      <c r="M242" s="37" t="s">
        <v>19</v>
      </c>
      <c r="N242" s="37" t="str">
        <f>IF(M242="V","V","H")</f>
        <v>V</v>
      </c>
      <c r="O242" s="11">
        <v>4.4</v>
      </c>
      <c r="P242" s="11">
        <v>1.1</v>
      </c>
      <c r="S242" s="11">
        <v>11</v>
      </c>
      <c r="U242" s="73">
        <f>O242-Q242+R242</f>
        <v>4.4</v>
      </c>
      <c r="V242" s="73">
        <f>P242-Q242+R242</f>
        <v>1.1</v>
      </c>
      <c r="X242" s="73">
        <v>-99</v>
      </c>
    </row>
    <row r="243" spans="1:24" ht="15.75" customHeight="1">
      <c r="A243" s="11">
        <v>1</v>
      </c>
      <c r="B243" s="60">
        <v>194</v>
      </c>
      <c r="C243" s="61">
        <v>1</v>
      </c>
      <c r="D243" s="62" t="s">
        <v>5</v>
      </c>
      <c r="E243" s="80">
        <v>2.68347428207148</v>
      </c>
      <c r="F243" s="80">
        <v>38.07510756094408</v>
      </c>
      <c r="G243" s="80">
        <v>1.353</v>
      </c>
      <c r="H243" s="78">
        <v>168</v>
      </c>
      <c r="J243" s="61">
        <v>15.9</v>
      </c>
      <c r="K243" s="11">
        <v>183</v>
      </c>
      <c r="L243" s="37">
        <v>13.2</v>
      </c>
      <c r="M243" s="37" t="s">
        <v>19</v>
      </c>
      <c r="N243" s="37" t="str">
        <f>IF(M243="V","V","H")</f>
        <v>V</v>
      </c>
      <c r="O243" s="11">
        <v>18.3</v>
      </c>
      <c r="P243" s="11">
        <v>12.3</v>
      </c>
      <c r="S243" s="11">
        <v>11</v>
      </c>
      <c r="U243" s="73">
        <f>O243-Q243+R243</f>
        <v>18.3</v>
      </c>
      <c r="V243" s="73">
        <f>P243-Q243+R243</f>
        <v>12.3</v>
      </c>
      <c r="X243" s="73">
        <v>-99</v>
      </c>
    </row>
    <row r="244" spans="1:24" ht="15.75" customHeight="1">
      <c r="A244" s="11">
        <v>5</v>
      </c>
      <c r="B244" s="60">
        <v>289</v>
      </c>
      <c r="C244" s="61">
        <v>1</v>
      </c>
      <c r="D244" s="62" t="s">
        <v>5</v>
      </c>
      <c r="E244" s="80">
        <v>46.763470880690136</v>
      </c>
      <c r="F244" s="80">
        <v>38.1608739049677</v>
      </c>
      <c r="G244" s="80">
        <v>-1.5364</v>
      </c>
      <c r="H244" s="78">
        <v>114</v>
      </c>
      <c r="J244" s="61">
        <v>11.5</v>
      </c>
      <c r="K244" s="11">
        <v>126</v>
      </c>
      <c r="L244" s="37">
        <v>15.5</v>
      </c>
      <c r="M244" s="37" t="s">
        <v>19</v>
      </c>
      <c r="N244" s="37" t="str">
        <f>IF(M244="V","V","H")</f>
        <v>V</v>
      </c>
      <c r="O244" s="11">
        <v>13.4</v>
      </c>
      <c r="P244" s="11">
        <v>5.7</v>
      </c>
      <c r="S244" s="11">
        <v>11</v>
      </c>
      <c r="U244" s="73">
        <f>O244-Q244+R244</f>
        <v>13.4</v>
      </c>
      <c r="V244" s="73">
        <f>P244-Q244+R244</f>
        <v>5.7</v>
      </c>
      <c r="X244" s="73">
        <v>-99</v>
      </c>
    </row>
    <row r="245" spans="1:24" ht="15.75" customHeight="1">
      <c r="A245" s="11">
        <v>3</v>
      </c>
      <c r="B245" s="60">
        <v>108</v>
      </c>
      <c r="C245" s="61">
        <v>1</v>
      </c>
      <c r="D245" s="62" t="s">
        <v>5</v>
      </c>
      <c r="E245" s="80">
        <v>29.08165047453787</v>
      </c>
      <c r="F245" s="80">
        <v>38.66976537137006</v>
      </c>
      <c r="G245" s="80">
        <v>2.069</v>
      </c>
      <c r="H245" s="78">
        <v>121</v>
      </c>
      <c r="J245" s="61">
        <v>12.4</v>
      </c>
      <c r="K245" s="11">
        <v>140</v>
      </c>
      <c r="L245" s="37">
        <v>15.1</v>
      </c>
      <c r="M245" s="37" t="s">
        <v>19</v>
      </c>
      <c r="N245" s="37" t="str">
        <f>IF(M245="V","V","H")</f>
        <v>V</v>
      </c>
      <c r="O245" s="11">
        <v>14.5</v>
      </c>
      <c r="P245" s="11">
        <v>7.4</v>
      </c>
      <c r="S245" s="11">
        <v>11</v>
      </c>
      <c r="U245" s="73">
        <f>O245-Q245+R245</f>
        <v>14.5</v>
      </c>
      <c r="V245" s="73">
        <f>P245-Q245+R245</f>
        <v>7.4</v>
      </c>
      <c r="X245" s="73">
        <v>-99</v>
      </c>
    </row>
    <row r="246" spans="1:24" ht="15.75" customHeight="1">
      <c r="A246" s="11">
        <v>2</v>
      </c>
      <c r="B246" s="60">
        <v>86</v>
      </c>
      <c r="C246" s="61">
        <v>1</v>
      </c>
      <c r="D246" s="62" t="s">
        <v>5</v>
      </c>
      <c r="E246" s="80">
        <v>12.529448307946712</v>
      </c>
      <c r="F246" s="80">
        <v>38.72350210270878</v>
      </c>
      <c r="G246" s="80">
        <v>2.25</v>
      </c>
      <c r="H246" s="78">
        <v>148</v>
      </c>
      <c r="J246" s="61">
        <v>14.8</v>
      </c>
      <c r="K246" s="11">
        <v>170</v>
      </c>
      <c r="L246" s="37">
        <v>15.1</v>
      </c>
      <c r="M246" s="37" t="s">
        <v>19</v>
      </c>
      <c r="N246" s="37" t="str">
        <f>IF(M246="V","V","H")</f>
        <v>V</v>
      </c>
      <c r="O246" s="11">
        <v>16.8</v>
      </c>
      <c r="P246" s="11">
        <v>10.3</v>
      </c>
      <c r="S246" s="11">
        <v>11</v>
      </c>
      <c r="U246" s="73">
        <f>O246-Q246+R246</f>
        <v>16.8</v>
      </c>
      <c r="V246" s="73">
        <f>P246-Q246+R246</f>
        <v>10.3</v>
      </c>
      <c r="X246" s="73">
        <v>-99</v>
      </c>
    </row>
    <row r="247" spans="1:24" ht="15.75" customHeight="1">
      <c r="A247" s="11">
        <v>4</v>
      </c>
      <c r="B247" s="60">
        <v>120</v>
      </c>
      <c r="C247" s="61">
        <v>1</v>
      </c>
      <c r="D247" s="62" t="s">
        <v>5</v>
      </c>
      <c r="E247" s="80">
        <v>32.07844789153842</v>
      </c>
      <c r="F247" s="80">
        <v>38.7342854570709</v>
      </c>
      <c r="G247" s="80">
        <v>1.632</v>
      </c>
      <c r="H247" s="78">
        <v>139</v>
      </c>
      <c r="J247" s="61">
        <v>12.9</v>
      </c>
      <c r="K247" s="11">
        <v>149</v>
      </c>
      <c r="L247" s="37">
        <v>1</v>
      </c>
      <c r="M247" s="37">
        <v>1</v>
      </c>
      <c r="N247" s="37" t="str">
        <f>IF(M247="V","V","H")</f>
        <v>H</v>
      </c>
      <c r="O247" s="11">
        <v>12.7</v>
      </c>
      <c r="P247" s="11">
        <v>5</v>
      </c>
      <c r="Q247" s="11">
        <v>-1.6</v>
      </c>
      <c r="R247" s="11">
        <v>1.3</v>
      </c>
      <c r="S247" s="11">
        <v>11</v>
      </c>
      <c r="U247" s="73">
        <f>O247-Q247+R247</f>
        <v>15.6</v>
      </c>
      <c r="V247" s="73">
        <f>P247-Q247+R247</f>
        <v>7.8999999999999995</v>
      </c>
      <c r="X247" s="73">
        <v>-99</v>
      </c>
    </row>
    <row r="248" spans="1:24" ht="15.75" customHeight="1">
      <c r="A248" s="11">
        <v>2</v>
      </c>
      <c r="B248" s="60">
        <v>445</v>
      </c>
      <c r="C248" s="61">
        <v>4</v>
      </c>
      <c r="D248" s="62" t="s">
        <v>5</v>
      </c>
      <c r="E248" s="80">
        <v>15.707445300045718</v>
      </c>
      <c r="F248" s="80">
        <v>38.79862944932555</v>
      </c>
      <c r="G248" s="80">
        <v>1.95</v>
      </c>
      <c r="H248" s="78">
        <v>37</v>
      </c>
      <c r="J248" s="61">
        <v>5.5</v>
      </c>
      <c r="K248" s="11">
        <v>41</v>
      </c>
      <c r="L248" s="37">
        <v>7.7</v>
      </c>
      <c r="M248" s="37" t="s">
        <v>19</v>
      </c>
      <c r="N248" s="37" t="str">
        <f>IF(M248="V","V","H")</f>
        <v>V</v>
      </c>
      <c r="O248" s="11">
        <v>6.3</v>
      </c>
      <c r="P248" s="11">
        <v>2.4</v>
      </c>
      <c r="S248" s="11">
        <v>11</v>
      </c>
      <c r="U248" s="73">
        <f>O248-Q248+R248</f>
        <v>6.3</v>
      </c>
      <c r="V248" s="73">
        <f>P248-Q248+R248</f>
        <v>2.4</v>
      </c>
      <c r="X248" s="73">
        <v>-99</v>
      </c>
    </row>
    <row r="249" spans="1:24" ht="15.75" customHeight="1">
      <c r="A249" s="11">
        <v>3</v>
      </c>
      <c r="B249" s="60">
        <v>424</v>
      </c>
      <c r="C249" s="61">
        <v>2</v>
      </c>
      <c r="D249" s="62" t="s">
        <v>5</v>
      </c>
      <c r="E249" s="80">
        <v>22.124442169330294</v>
      </c>
      <c r="F249" s="80">
        <v>38.87688658696783</v>
      </c>
      <c r="G249" s="80">
        <v>2.094</v>
      </c>
      <c r="H249" s="78">
        <v>44</v>
      </c>
      <c r="J249" s="61">
        <v>3.7</v>
      </c>
      <c r="K249" s="11">
        <v>64</v>
      </c>
      <c r="L249" s="37">
        <v>8.3</v>
      </c>
      <c r="M249" s="37">
        <v>15</v>
      </c>
      <c r="N249" s="37" t="str">
        <f>IF(M249="V","V","H")</f>
        <v>H</v>
      </c>
      <c r="O249" s="11">
        <v>7</v>
      </c>
      <c r="P249" s="11">
        <v>-1.5</v>
      </c>
      <c r="Q249" s="11">
        <v>-2</v>
      </c>
      <c r="S249" s="11">
        <v>11</v>
      </c>
      <c r="U249" s="73">
        <f>L249/M249*O249-L249/M249*Q249+R249</f>
        <v>4.98</v>
      </c>
      <c r="V249" s="73">
        <f>L249/M249*P249-L249/M249*Q249+R249</f>
        <v>0.2766666666666666</v>
      </c>
      <c r="X249" s="73">
        <v>-99</v>
      </c>
    </row>
    <row r="250" spans="1:24" ht="15.75" customHeight="1">
      <c r="A250" s="11">
        <v>5</v>
      </c>
      <c r="B250" s="60">
        <v>288</v>
      </c>
      <c r="C250" s="61">
        <v>1</v>
      </c>
      <c r="D250" s="62" t="s">
        <v>5</v>
      </c>
      <c r="E250" s="80">
        <v>48.50543008668075</v>
      </c>
      <c r="F250" s="80">
        <v>39.17894370840191</v>
      </c>
      <c r="G250" s="80">
        <v>-2.0414</v>
      </c>
      <c r="H250" s="78">
        <v>221</v>
      </c>
      <c r="J250" s="61">
        <v>15.5</v>
      </c>
      <c r="K250" s="11">
        <v>245</v>
      </c>
      <c r="L250" s="37">
        <v>20.8</v>
      </c>
      <c r="M250" s="37" t="s">
        <v>19</v>
      </c>
      <c r="N250" s="37" t="str">
        <f>IF(M250="V","V","H")</f>
        <v>V</v>
      </c>
      <c r="O250" s="11">
        <v>18.4</v>
      </c>
      <c r="P250" s="11">
        <v>7.5</v>
      </c>
      <c r="S250" s="11">
        <v>11</v>
      </c>
      <c r="U250" s="73">
        <f>O250-Q250+R250</f>
        <v>18.4</v>
      </c>
      <c r="V250" s="73">
        <f>P250-Q250+R250</f>
        <v>7.5</v>
      </c>
      <c r="W250" s="73">
        <v>5.39</v>
      </c>
      <c r="X250" s="73">
        <v>4.805</v>
      </c>
    </row>
    <row r="251" spans="1:24" ht="15.75" customHeight="1">
      <c r="A251" s="11">
        <v>5</v>
      </c>
      <c r="B251" s="60">
        <v>285</v>
      </c>
      <c r="C251" s="61">
        <v>3</v>
      </c>
      <c r="D251" s="62" t="s">
        <v>5</v>
      </c>
      <c r="E251" s="80">
        <v>43.513425682842644</v>
      </c>
      <c r="F251" s="80">
        <v>39.28874367224956</v>
      </c>
      <c r="G251" s="80">
        <v>0.694</v>
      </c>
      <c r="H251" s="78">
        <v>71</v>
      </c>
      <c r="J251" s="61">
        <v>8.75</v>
      </c>
      <c r="K251" s="11">
        <v>87</v>
      </c>
      <c r="L251" s="37">
        <v>1</v>
      </c>
      <c r="M251" s="37">
        <v>1</v>
      </c>
      <c r="N251" s="37" t="str">
        <f>IF(M251="V","V","H")</f>
        <v>H</v>
      </c>
      <c r="O251" s="11">
        <v>8.5</v>
      </c>
      <c r="P251" s="11">
        <v>1.25</v>
      </c>
      <c r="Q251" s="11">
        <v>-0.75</v>
      </c>
      <c r="R251" s="11">
        <v>1.3</v>
      </c>
      <c r="S251" s="11">
        <v>11</v>
      </c>
      <c r="U251" s="73">
        <f>O251-Q251+R251</f>
        <v>10.55</v>
      </c>
      <c r="V251" s="73">
        <f>P251-Q251+R251</f>
        <v>3.3</v>
      </c>
      <c r="X251" s="73">
        <v>-99</v>
      </c>
    </row>
    <row r="252" spans="1:24" ht="15.75" customHeight="1">
      <c r="A252" s="11">
        <v>1</v>
      </c>
      <c r="B252" s="60">
        <v>201</v>
      </c>
      <c r="C252" s="61">
        <v>2</v>
      </c>
      <c r="D252" s="62" t="s">
        <v>5</v>
      </c>
      <c r="E252" s="80">
        <v>8.324419059254062</v>
      </c>
      <c r="F252" s="80">
        <v>39.453333602192956</v>
      </c>
      <c r="G252" s="80">
        <v>2.139</v>
      </c>
      <c r="H252" s="78">
        <v>44</v>
      </c>
      <c r="J252" s="61">
        <v>3.8</v>
      </c>
      <c r="K252" s="11">
        <v>58</v>
      </c>
      <c r="L252" s="37">
        <v>4.9</v>
      </c>
      <c r="M252" s="37">
        <v>20</v>
      </c>
      <c r="N252" s="37" t="str">
        <f>IF(M252="V","V","H")</f>
        <v>H</v>
      </c>
      <c r="O252" s="11">
        <v>14.25</v>
      </c>
      <c r="P252" s="11">
        <v>-2.25</v>
      </c>
      <c r="Q252" s="11">
        <v>-4.25</v>
      </c>
      <c r="S252" s="11">
        <v>11</v>
      </c>
      <c r="U252" s="73">
        <f>L252/M252*O252-L252/M252*Q252+R252</f>
        <v>4.532500000000001</v>
      </c>
      <c r="V252" s="73">
        <f>L252/M252*P252-L252/M252*Q252+R252</f>
        <v>0.49</v>
      </c>
      <c r="X252" s="73">
        <v>-99</v>
      </c>
    </row>
    <row r="253" spans="1:24" ht="15.75" customHeight="1">
      <c r="A253" s="11">
        <v>1</v>
      </c>
      <c r="B253" s="60">
        <v>197</v>
      </c>
      <c r="C253" s="61">
        <v>1</v>
      </c>
      <c r="D253" s="62" t="s">
        <v>5</v>
      </c>
      <c r="E253" s="80">
        <v>5.497416937743408</v>
      </c>
      <c r="F253" s="80">
        <v>39.50622032050917</v>
      </c>
      <c r="G253" s="80">
        <v>1.915</v>
      </c>
      <c r="H253" s="78">
        <v>224</v>
      </c>
      <c r="J253" s="61">
        <v>16.4</v>
      </c>
      <c r="K253" s="11">
        <v>241</v>
      </c>
      <c r="L253" s="37">
        <v>15.9</v>
      </c>
      <c r="M253" s="37" t="s">
        <v>19</v>
      </c>
      <c r="N253" s="37" t="str">
        <f>IF(M253="V","V","H")</f>
        <v>V</v>
      </c>
      <c r="O253" s="11">
        <v>18.6</v>
      </c>
      <c r="P253" s="11">
        <v>11</v>
      </c>
      <c r="S253" s="11">
        <v>11</v>
      </c>
      <c r="U253" s="73">
        <f>O253-Q253+R253</f>
        <v>18.6</v>
      </c>
      <c r="V253" s="73">
        <f>P253-Q253+R253</f>
        <v>11</v>
      </c>
      <c r="X253" s="73">
        <v>-99</v>
      </c>
    </row>
    <row r="254" spans="1:24" ht="15.75" customHeight="1">
      <c r="A254" s="11">
        <v>2</v>
      </c>
      <c r="B254" s="60">
        <v>444</v>
      </c>
      <c r="C254" s="61">
        <v>3</v>
      </c>
      <c r="D254" s="62" t="s">
        <v>5</v>
      </c>
      <c r="E254" s="80">
        <v>13.372416891349593</v>
      </c>
      <c r="F254" s="80">
        <v>39.50753588220793</v>
      </c>
      <c r="G254" s="80">
        <v>2.209</v>
      </c>
      <c r="H254" s="78">
        <v>28</v>
      </c>
      <c r="J254" s="61">
        <v>5.5</v>
      </c>
      <c r="K254" s="11">
        <v>32</v>
      </c>
      <c r="L254" s="37">
        <v>6.8</v>
      </c>
      <c r="M254" s="37" t="s">
        <v>19</v>
      </c>
      <c r="N254" s="37" t="str">
        <f>IF(M254="V","V","H")</f>
        <v>V</v>
      </c>
      <c r="O254" s="11">
        <v>5.5</v>
      </c>
      <c r="P254" s="11">
        <v>2.3</v>
      </c>
      <c r="S254" s="11">
        <v>11</v>
      </c>
      <c r="U254" s="73">
        <f>O254-Q254+R254</f>
        <v>5.5</v>
      </c>
      <c r="V254" s="73">
        <f>P254-Q254+R254</f>
        <v>2.3</v>
      </c>
      <c r="X254" s="73">
        <v>-99</v>
      </c>
    </row>
    <row r="255" spans="1:24" ht="15.75" customHeight="1">
      <c r="A255" s="11">
        <v>3</v>
      </c>
      <c r="B255" s="60">
        <v>99</v>
      </c>
      <c r="C255" s="61">
        <v>1</v>
      </c>
      <c r="D255" s="62" t="s">
        <v>5</v>
      </c>
      <c r="E255" s="80">
        <v>21.670412837483475</v>
      </c>
      <c r="F255" s="80">
        <v>39.60886839399771</v>
      </c>
      <c r="G255" s="80">
        <v>2.123</v>
      </c>
      <c r="H255" s="78">
        <v>152</v>
      </c>
      <c r="J255" s="61">
        <v>13.7</v>
      </c>
      <c r="K255" s="11">
        <v>171</v>
      </c>
      <c r="L255" s="37">
        <v>13.6</v>
      </c>
      <c r="M255" s="37" t="s">
        <v>19</v>
      </c>
      <c r="N255" s="37" t="str">
        <f>IF(M255="V","V","H")</f>
        <v>V</v>
      </c>
      <c r="O255" s="11">
        <v>15.8</v>
      </c>
      <c r="P255" s="11">
        <v>9.3</v>
      </c>
      <c r="S255" s="11">
        <v>11</v>
      </c>
      <c r="U255" s="73">
        <f>O255-Q255+R255</f>
        <v>15.8</v>
      </c>
      <c r="V255" s="73">
        <f>P255-Q255+R255</f>
        <v>9.3</v>
      </c>
      <c r="X255" s="73">
        <v>-99</v>
      </c>
    </row>
    <row r="256" spans="1:24" ht="15.75" customHeight="1">
      <c r="A256" s="11">
        <v>4</v>
      </c>
      <c r="B256" s="60">
        <v>121</v>
      </c>
      <c r="C256" s="61">
        <v>4</v>
      </c>
      <c r="D256" s="62" t="s">
        <v>5</v>
      </c>
      <c r="E256" s="80">
        <v>35.06141034231017</v>
      </c>
      <c r="F256" s="80">
        <v>39.67140498908686</v>
      </c>
      <c r="G256" s="80">
        <v>1.353</v>
      </c>
      <c r="H256" s="78">
        <v>104</v>
      </c>
      <c r="J256" s="61">
        <v>9.2</v>
      </c>
      <c r="K256" s="11">
        <v>113</v>
      </c>
      <c r="L256" s="37">
        <v>1</v>
      </c>
      <c r="M256" s="37">
        <v>1</v>
      </c>
      <c r="N256" s="37" t="str">
        <f>IF(M256="V","V","H")</f>
        <v>H</v>
      </c>
      <c r="O256" s="11">
        <v>8.9</v>
      </c>
      <c r="P256" s="11">
        <v>0</v>
      </c>
      <c r="Q256" s="11">
        <v>-1.25</v>
      </c>
      <c r="R256" s="11">
        <v>1.3</v>
      </c>
      <c r="S256" s="11">
        <v>11</v>
      </c>
      <c r="U256" s="73">
        <f>O256-Q256+R256</f>
        <v>11.450000000000001</v>
      </c>
      <c r="V256" s="73">
        <f>P256-Q256+R256</f>
        <v>2.55</v>
      </c>
      <c r="X256" s="73">
        <v>-99</v>
      </c>
    </row>
    <row r="257" spans="1:24" ht="15.75" customHeight="1">
      <c r="A257" s="11">
        <v>5</v>
      </c>
      <c r="B257" s="60">
        <v>272</v>
      </c>
      <c r="C257" s="61">
        <v>2</v>
      </c>
      <c r="D257" s="62" t="s">
        <v>5</v>
      </c>
      <c r="E257" s="80">
        <v>41.42666877121233</v>
      </c>
      <c r="F257" s="80">
        <v>40.70896005427136</v>
      </c>
      <c r="G257" s="80">
        <v>1.19</v>
      </c>
      <c r="H257" s="78">
        <v>36</v>
      </c>
      <c r="J257" s="61">
        <v>3</v>
      </c>
      <c r="K257" s="11">
        <v>54</v>
      </c>
      <c r="L257" s="37">
        <v>7.5</v>
      </c>
      <c r="M257" s="37">
        <v>15</v>
      </c>
      <c r="N257" s="37" t="str">
        <f>IF(M257="V","V","H")</f>
        <v>H</v>
      </c>
      <c r="O257" s="11">
        <v>3.3</v>
      </c>
      <c r="P257" s="11">
        <v>-3.25</v>
      </c>
      <c r="Q257" s="11">
        <v>-4.5</v>
      </c>
      <c r="S257" s="11">
        <v>11</v>
      </c>
      <c r="U257" s="73">
        <f>L257/M257*O257-L257/M257*Q257+R257</f>
        <v>3.9</v>
      </c>
      <c r="V257" s="73">
        <f>L257/M257*P257-L257/M257*Q257+R257</f>
        <v>0.625</v>
      </c>
      <c r="X257" s="73">
        <v>-99</v>
      </c>
    </row>
    <row r="258" spans="1:24" ht="15.75" customHeight="1">
      <c r="A258" s="11">
        <v>2</v>
      </c>
      <c r="B258" s="60">
        <v>220</v>
      </c>
      <c r="C258" s="61">
        <v>5</v>
      </c>
      <c r="D258" s="62" t="s">
        <v>5</v>
      </c>
      <c r="E258" s="80">
        <v>13.673368204445714</v>
      </c>
      <c r="F258" s="80">
        <v>40.72254794270188</v>
      </c>
      <c r="G258" s="80">
        <v>2.103</v>
      </c>
      <c r="H258" s="78">
        <v>30</v>
      </c>
      <c r="J258" s="61">
        <v>4.2</v>
      </c>
      <c r="K258" s="11">
        <v>39</v>
      </c>
      <c r="L258" s="37">
        <v>7.8</v>
      </c>
      <c r="M258" s="37" t="s">
        <v>19</v>
      </c>
      <c r="N258" s="37" t="str">
        <f>IF(M258="V","V","H")</f>
        <v>V</v>
      </c>
      <c r="O258" s="11">
        <v>5.6</v>
      </c>
      <c r="P258" s="11">
        <v>2.2</v>
      </c>
      <c r="S258" s="11">
        <v>11</v>
      </c>
      <c r="U258" s="73">
        <f>O258-Q258+R258</f>
        <v>5.6</v>
      </c>
      <c r="V258" s="73">
        <f>P258-Q258+R258</f>
        <v>2.2</v>
      </c>
      <c r="X258" s="73">
        <v>-99</v>
      </c>
    </row>
    <row r="259" spans="1:24" ht="15.75" customHeight="1">
      <c r="A259" s="11">
        <v>2</v>
      </c>
      <c r="B259" s="60">
        <v>219</v>
      </c>
      <c r="C259" s="61">
        <v>1</v>
      </c>
      <c r="D259" s="62" t="s">
        <v>5</v>
      </c>
      <c r="E259" s="80">
        <v>13.304363035540792</v>
      </c>
      <c r="F259" s="80">
        <v>40.85153315627867</v>
      </c>
      <c r="G259" s="80">
        <v>2.104</v>
      </c>
      <c r="H259" s="78">
        <v>210</v>
      </c>
      <c r="J259" s="61">
        <v>16.5</v>
      </c>
      <c r="K259" s="11">
        <v>230</v>
      </c>
      <c r="L259" s="37">
        <v>17.9</v>
      </c>
      <c r="M259" s="37" t="s">
        <v>19</v>
      </c>
      <c r="N259" s="37" t="str">
        <f aca="true" t="shared" si="2" ref="N259:N290">IF(M259="V","V","H")</f>
        <v>V</v>
      </c>
      <c r="O259" s="11">
        <v>18.9</v>
      </c>
      <c r="P259" s="11">
        <v>10</v>
      </c>
      <c r="S259" s="11">
        <v>11</v>
      </c>
      <c r="U259" s="73">
        <f>O259-Q259+R259</f>
        <v>18.9</v>
      </c>
      <c r="V259" s="73">
        <f>P259-Q259+R259</f>
        <v>10</v>
      </c>
      <c r="X259" s="73">
        <v>-99</v>
      </c>
    </row>
    <row r="260" spans="1:24" ht="15.75" customHeight="1">
      <c r="A260" s="11">
        <v>2</v>
      </c>
      <c r="B260" s="60">
        <v>235</v>
      </c>
      <c r="C260" s="61">
        <v>1</v>
      </c>
      <c r="D260" s="62" t="s">
        <v>5</v>
      </c>
      <c r="E260" s="80">
        <v>16.773358224196453</v>
      </c>
      <c r="F260" s="80">
        <v>40.971672163615445</v>
      </c>
      <c r="G260" s="80">
        <v>2.202</v>
      </c>
      <c r="H260" s="78">
        <v>120</v>
      </c>
      <c r="J260" s="61">
        <v>13.25</v>
      </c>
      <c r="K260" s="11">
        <v>137</v>
      </c>
      <c r="L260" s="37">
        <v>13.2</v>
      </c>
      <c r="M260" s="37" t="s">
        <v>19</v>
      </c>
      <c r="N260" s="37" t="str">
        <f t="shared" si="2"/>
        <v>V</v>
      </c>
      <c r="O260" s="11">
        <v>14.4</v>
      </c>
      <c r="P260" s="11">
        <v>9</v>
      </c>
      <c r="S260" s="11">
        <v>11</v>
      </c>
      <c r="U260" s="73">
        <f>O260-Q260+R260</f>
        <v>14.4</v>
      </c>
      <c r="V260" s="73">
        <f>P260-Q260+R260</f>
        <v>9</v>
      </c>
      <c r="X260" s="73">
        <v>-99</v>
      </c>
    </row>
    <row r="261" spans="1:24" ht="15.75" customHeight="1">
      <c r="A261" s="11">
        <v>3</v>
      </c>
      <c r="B261" s="60">
        <v>250</v>
      </c>
      <c r="C261" s="61">
        <v>1</v>
      </c>
      <c r="D261" s="62" t="s">
        <v>5</v>
      </c>
      <c r="E261" s="80">
        <v>24.77235681527797</v>
      </c>
      <c r="F261" s="80">
        <v>41.00699269413146</v>
      </c>
      <c r="G261" s="80">
        <v>2.205</v>
      </c>
      <c r="H261" s="78">
        <v>163</v>
      </c>
      <c r="J261" s="61">
        <v>16</v>
      </c>
      <c r="K261" s="11">
        <v>182</v>
      </c>
      <c r="L261" s="37">
        <v>14.5</v>
      </c>
      <c r="M261" s="37" t="s">
        <v>19</v>
      </c>
      <c r="N261" s="37" t="str">
        <f t="shared" si="2"/>
        <v>V</v>
      </c>
      <c r="O261" s="11">
        <v>17.4</v>
      </c>
      <c r="P261" s="11">
        <v>7.9</v>
      </c>
      <c r="S261" s="11">
        <v>11</v>
      </c>
      <c r="U261" s="73">
        <f>O261-Q261+R261</f>
        <v>17.4</v>
      </c>
      <c r="V261" s="73">
        <f>P261-Q261+R261</f>
        <v>7.9</v>
      </c>
      <c r="X261" s="73">
        <v>-99</v>
      </c>
    </row>
    <row r="262" spans="1:24" ht="15.75" customHeight="1">
      <c r="A262" s="11">
        <v>1</v>
      </c>
      <c r="B262" s="60">
        <v>196</v>
      </c>
      <c r="C262" s="61">
        <v>1</v>
      </c>
      <c r="D262" s="62" t="s">
        <v>5</v>
      </c>
      <c r="E262" s="80">
        <v>0.6613442121676398</v>
      </c>
      <c r="F262" s="80">
        <v>41.32102653411495</v>
      </c>
      <c r="G262" s="80">
        <v>1.194</v>
      </c>
      <c r="H262" s="78">
        <v>100</v>
      </c>
      <c r="J262" s="61">
        <v>12.9</v>
      </c>
      <c r="K262" s="11">
        <v>106</v>
      </c>
      <c r="L262" s="37">
        <v>14.5</v>
      </c>
      <c r="M262" s="37" t="s">
        <v>19</v>
      </c>
      <c r="N262" s="37" t="str">
        <f t="shared" si="2"/>
        <v>V</v>
      </c>
      <c r="O262" s="11">
        <v>14</v>
      </c>
      <c r="P262" s="11">
        <v>10.7</v>
      </c>
      <c r="S262" s="11">
        <v>11</v>
      </c>
      <c r="U262" s="73">
        <f>O262-Q262+R262</f>
        <v>14</v>
      </c>
      <c r="V262" s="73">
        <f>P262-Q262+R262</f>
        <v>10.7</v>
      </c>
      <c r="X262" s="73">
        <v>-99</v>
      </c>
    </row>
    <row r="263" spans="1:24" ht="15.75" customHeight="1">
      <c r="A263" s="11">
        <v>3</v>
      </c>
      <c r="B263" s="60">
        <v>236</v>
      </c>
      <c r="C263" s="61">
        <v>1</v>
      </c>
      <c r="D263" s="62" t="s">
        <v>5</v>
      </c>
      <c r="E263" s="80">
        <v>20.439331894391394</v>
      </c>
      <c r="F263" s="80">
        <v>41.6288190645725</v>
      </c>
      <c r="G263" s="80">
        <v>2.344</v>
      </c>
      <c r="H263" s="78">
        <v>149</v>
      </c>
      <c r="J263" s="61">
        <v>14.1</v>
      </c>
      <c r="K263" s="11">
        <v>160</v>
      </c>
      <c r="L263" s="37">
        <v>13.3</v>
      </c>
      <c r="M263" s="37" t="s">
        <v>19</v>
      </c>
      <c r="N263" s="37" t="str">
        <f t="shared" si="2"/>
        <v>V</v>
      </c>
      <c r="O263" s="11">
        <v>15.7</v>
      </c>
      <c r="P263" s="11">
        <v>9.4</v>
      </c>
      <c r="S263" s="11">
        <v>11</v>
      </c>
      <c r="U263" s="73">
        <f>O263-Q263+R263</f>
        <v>15.7</v>
      </c>
      <c r="V263" s="73">
        <f>P263-Q263+R263</f>
        <v>9.4</v>
      </c>
      <c r="X263" s="73">
        <v>-99</v>
      </c>
    </row>
    <row r="264" spans="1:24" ht="15.75" customHeight="1">
      <c r="A264" s="11">
        <v>4</v>
      </c>
      <c r="B264" s="60">
        <v>269</v>
      </c>
      <c r="C264" s="61">
        <v>1</v>
      </c>
      <c r="D264" s="62" t="s">
        <v>5</v>
      </c>
      <c r="E264" s="80">
        <v>38.15330755687416</v>
      </c>
      <c r="F264" s="80">
        <v>42.236528887570394</v>
      </c>
      <c r="G264" s="80">
        <v>1.247</v>
      </c>
      <c r="H264" s="78">
        <v>153</v>
      </c>
      <c r="J264" s="61">
        <v>14.5</v>
      </c>
      <c r="K264" s="11">
        <v>170</v>
      </c>
      <c r="L264" s="37">
        <v>1</v>
      </c>
      <c r="M264" s="37">
        <v>1</v>
      </c>
      <c r="N264" s="37" t="str">
        <f t="shared" si="2"/>
        <v>H</v>
      </c>
      <c r="O264" s="11">
        <v>14.25</v>
      </c>
      <c r="P264" s="11">
        <v>4.3</v>
      </c>
      <c r="Q264" s="11">
        <v>-2.3</v>
      </c>
      <c r="S264" s="11">
        <v>11</v>
      </c>
      <c r="U264" s="73">
        <f>O264-Q264+R264</f>
        <v>16.55</v>
      </c>
      <c r="V264" s="73">
        <f>P264-Q264+R264</f>
        <v>6.6</v>
      </c>
      <c r="X264" s="73">
        <v>-99</v>
      </c>
    </row>
    <row r="265" spans="1:24" ht="15.75" customHeight="1">
      <c r="A265" s="11">
        <v>3</v>
      </c>
      <c r="B265" s="60">
        <v>248</v>
      </c>
      <c r="C265" s="61">
        <v>1</v>
      </c>
      <c r="D265" s="62" t="s">
        <v>5</v>
      </c>
      <c r="E265" s="80">
        <v>27.581300793307697</v>
      </c>
      <c r="F265" s="80">
        <v>42.405105253366415</v>
      </c>
      <c r="G265" s="80">
        <v>2.236</v>
      </c>
      <c r="H265" s="78">
        <v>150</v>
      </c>
      <c r="I265" s="11">
        <v>11</v>
      </c>
      <c r="J265" s="61">
        <v>11.8</v>
      </c>
      <c r="K265" s="11">
        <v>166</v>
      </c>
      <c r="L265" s="37">
        <v>17</v>
      </c>
      <c r="M265" s="37" t="s">
        <v>19</v>
      </c>
      <c r="N265" s="37" t="str">
        <f t="shared" si="2"/>
        <v>V</v>
      </c>
      <c r="O265" s="11">
        <v>13.5</v>
      </c>
      <c r="P265" s="11">
        <v>6.9</v>
      </c>
      <c r="S265" s="11">
        <v>11</v>
      </c>
      <c r="U265" s="73">
        <f>O265-Q265+R265</f>
        <v>13.5</v>
      </c>
      <c r="V265" s="73">
        <f>P265-Q265+R265</f>
        <v>6.9</v>
      </c>
      <c r="X265" s="73">
        <v>-99</v>
      </c>
    </row>
    <row r="266" spans="1:24" ht="15.75" customHeight="1">
      <c r="A266" s="11">
        <v>4</v>
      </c>
      <c r="B266" s="60">
        <v>268</v>
      </c>
      <c r="C266" s="61">
        <v>1</v>
      </c>
      <c r="D266" s="62" t="s">
        <v>5</v>
      </c>
      <c r="E266" s="80">
        <v>35.6013003460842</v>
      </c>
      <c r="F266" s="80">
        <v>42.41642662539956</v>
      </c>
      <c r="G266" s="80">
        <v>1.727</v>
      </c>
      <c r="H266" s="78">
        <v>206</v>
      </c>
      <c r="J266" s="61">
        <v>15.2</v>
      </c>
      <c r="K266" s="11">
        <v>225</v>
      </c>
      <c r="L266" s="37">
        <v>1</v>
      </c>
      <c r="M266" s="37">
        <v>1</v>
      </c>
      <c r="N266" s="37" t="str">
        <f t="shared" si="2"/>
        <v>H</v>
      </c>
      <c r="O266" s="11">
        <v>15.4</v>
      </c>
      <c r="P266" s="11">
        <v>5.75</v>
      </c>
      <c r="Q266" s="11">
        <v>-0.75</v>
      </c>
      <c r="S266" s="11">
        <v>11</v>
      </c>
      <c r="U266" s="73">
        <f>O266-Q266+R266</f>
        <v>16.15</v>
      </c>
      <c r="V266" s="73">
        <f>P266-Q266+R266</f>
        <v>6.5</v>
      </c>
      <c r="W266" s="73">
        <v>5.54</v>
      </c>
      <c r="X266" s="73">
        <v>4.275</v>
      </c>
    </row>
    <row r="267" spans="1:24" ht="15.75" customHeight="1">
      <c r="A267" s="11">
        <v>2</v>
      </c>
      <c r="B267" s="60">
        <v>218</v>
      </c>
      <c r="C267" s="61">
        <v>2</v>
      </c>
      <c r="D267" s="62" t="s">
        <v>5</v>
      </c>
      <c r="E267" s="80">
        <v>12.007296478108067</v>
      </c>
      <c r="F267" s="80">
        <v>42.5124811824341</v>
      </c>
      <c r="G267" s="80">
        <v>2.11</v>
      </c>
      <c r="H267" s="78">
        <v>46</v>
      </c>
      <c r="J267" s="61">
        <v>4.7</v>
      </c>
      <c r="K267" s="11">
        <v>56</v>
      </c>
      <c r="L267" s="37">
        <v>6.6</v>
      </c>
      <c r="M267" s="37" t="s">
        <v>19</v>
      </c>
      <c r="N267" s="37" t="str">
        <f t="shared" si="2"/>
        <v>V</v>
      </c>
      <c r="O267" s="11">
        <v>4.8</v>
      </c>
      <c r="P267" s="11">
        <v>1.3</v>
      </c>
      <c r="S267" s="11">
        <v>11</v>
      </c>
      <c r="U267" s="73">
        <f>O267-Q267+R267</f>
        <v>4.8</v>
      </c>
      <c r="V267" s="73">
        <f>P267-Q267+R267</f>
        <v>1.3</v>
      </c>
      <c r="X267" s="73">
        <v>-99</v>
      </c>
    </row>
    <row r="268" spans="1:24" ht="15.75" customHeight="1">
      <c r="A268" s="11">
        <v>3</v>
      </c>
      <c r="B268" s="60">
        <v>238</v>
      </c>
      <c r="C268" s="61">
        <v>3</v>
      </c>
      <c r="D268" s="62" t="s">
        <v>5</v>
      </c>
      <c r="E268" s="80">
        <v>21.675282966308885</v>
      </c>
      <c r="F268" s="80">
        <v>42.84986859175229</v>
      </c>
      <c r="G268" s="80">
        <v>2.299</v>
      </c>
      <c r="H268" s="78">
        <v>33</v>
      </c>
      <c r="J268" s="61">
        <v>5.7</v>
      </c>
      <c r="K268" s="11">
        <v>42</v>
      </c>
      <c r="L268" s="37">
        <v>7.1</v>
      </c>
      <c r="M268" s="37" t="s">
        <v>19</v>
      </c>
      <c r="N268" s="37" t="str">
        <f t="shared" si="2"/>
        <v>V</v>
      </c>
      <c r="O268" s="11">
        <v>6.1</v>
      </c>
      <c r="P268" s="11">
        <v>2.7</v>
      </c>
      <c r="S268" s="11">
        <v>11</v>
      </c>
      <c r="U268" s="73">
        <f>O268-Q268+R268</f>
        <v>6.1</v>
      </c>
      <c r="V268" s="73">
        <f>P268-Q268+R268</f>
        <v>2.7</v>
      </c>
      <c r="X268" s="73">
        <v>-99</v>
      </c>
    </row>
    <row r="269" spans="1:24" ht="15.75" customHeight="1">
      <c r="A269" s="11">
        <v>2</v>
      </c>
      <c r="B269" s="60">
        <v>221</v>
      </c>
      <c r="C269" s="61">
        <v>1</v>
      </c>
      <c r="D269" s="62" t="s">
        <v>5</v>
      </c>
      <c r="E269" s="80">
        <v>13.89128285234433</v>
      </c>
      <c r="F269" s="80">
        <v>42.85255667654106</v>
      </c>
      <c r="G269" s="80">
        <v>2.355</v>
      </c>
      <c r="H269" s="78">
        <v>146</v>
      </c>
      <c r="J269" s="61">
        <v>13.1</v>
      </c>
      <c r="K269" s="11">
        <v>156</v>
      </c>
      <c r="L269" s="37">
        <v>15</v>
      </c>
      <c r="M269" s="37" t="s">
        <v>19</v>
      </c>
      <c r="N269" s="37" t="str">
        <f t="shared" si="2"/>
        <v>V</v>
      </c>
      <c r="O269" s="11">
        <v>15.9</v>
      </c>
      <c r="P269" s="11">
        <v>9.9</v>
      </c>
      <c r="S269" s="11">
        <v>11</v>
      </c>
      <c r="U269" s="73">
        <f>O269-Q269+R269</f>
        <v>15.9</v>
      </c>
      <c r="V269" s="73">
        <f>P269-Q269+R269</f>
        <v>9.9</v>
      </c>
      <c r="W269" s="73">
        <v>2.515</v>
      </c>
      <c r="X269" s="73">
        <v>1.755</v>
      </c>
    </row>
    <row r="270" spans="1:24" ht="15.75" customHeight="1">
      <c r="A270" s="11">
        <v>5</v>
      </c>
      <c r="B270" s="60">
        <v>274</v>
      </c>
      <c r="C270" s="61">
        <v>1</v>
      </c>
      <c r="D270" s="62" t="s">
        <v>5</v>
      </c>
      <c r="E270" s="80">
        <v>41.745277139853165</v>
      </c>
      <c r="F270" s="80">
        <v>42.99567282316737</v>
      </c>
      <c r="G270" s="80">
        <v>1.132</v>
      </c>
      <c r="H270" s="78">
        <v>177</v>
      </c>
      <c r="J270" s="61">
        <v>13.85</v>
      </c>
      <c r="K270" s="11">
        <v>194</v>
      </c>
      <c r="L270" s="37">
        <v>1</v>
      </c>
      <c r="M270" s="37">
        <v>1</v>
      </c>
      <c r="N270" s="37" t="str">
        <f t="shared" si="2"/>
        <v>H</v>
      </c>
      <c r="O270" s="11">
        <v>12.4</v>
      </c>
      <c r="P270" s="11">
        <v>3.25</v>
      </c>
      <c r="Q270" s="11">
        <v>-3.1</v>
      </c>
      <c r="S270" s="11">
        <v>11</v>
      </c>
      <c r="U270" s="73">
        <f>O270-Q270+R270</f>
        <v>15.5</v>
      </c>
      <c r="V270" s="73">
        <f>P270-Q270+R270</f>
        <v>6.35</v>
      </c>
      <c r="X270" s="73">
        <v>-99</v>
      </c>
    </row>
    <row r="271" spans="1:24" ht="15.75" customHeight="1">
      <c r="A271" s="11">
        <v>1</v>
      </c>
      <c r="B271" s="60">
        <v>205</v>
      </c>
      <c r="C271" s="61">
        <v>1</v>
      </c>
      <c r="D271" s="62" t="s">
        <v>5</v>
      </c>
      <c r="E271" s="80">
        <v>5.104274965347617</v>
      </c>
      <c r="F271" s="80">
        <v>43.04920456963317</v>
      </c>
      <c r="G271" s="80">
        <v>1.886</v>
      </c>
      <c r="H271" s="78">
        <v>134</v>
      </c>
      <c r="J271" s="61">
        <v>13.6</v>
      </c>
      <c r="K271" s="11">
        <v>141</v>
      </c>
      <c r="L271" s="37">
        <v>13.2</v>
      </c>
      <c r="M271" s="37" t="s">
        <v>19</v>
      </c>
      <c r="N271" s="37" t="str">
        <f t="shared" si="2"/>
        <v>V</v>
      </c>
      <c r="O271" s="11">
        <v>15.2</v>
      </c>
      <c r="P271" s="11">
        <v>10.2</v>
      </c>
      <c r="S271" s="11">
        <v>11</v>
      </c>
      <c r="U271" s="73">
        <f>O271-Q271+R271</f>
        <v>15.2</v>
      </c>
      <c r="V271" s="73">
        <f>P271-Q271+R271</f>
        <v>10.2</v>
      </c>
      <c r="X271" s="73">
        <v>-99</v>
      </c>
    </row>
    <row r="272" spans="1:24" ht="15.75" customHeight="1">
      <c r="A272" s="11">
        <v>2</v>
      </c>
      <c r="B272" s="60">
        <v>217</v>
      </c>
      <c r="C272" s="61">
        <v>1</v>
      </c>
      <c r="D272" s="62" t="s">
        <v>5</v>
      </c>
      <c r="E272" s="80">
        <v>11.22327199515675</v>
      </c>
      <c r="F272" s="80">
        <v>43.12344976602324</v>
      </c>
      <c r="G272" s="80">
        <v>2.207</v>
      </c>
      <c r="H272" s="78">
        <v>167</v>
      </c>
      <c r="J272" s="61">
        <v>14.6</v>
      </c>
      <c r="K272" s="11">
        <v>187</v>
      </c>
      <c r="L272" s="37">
        <v>15.3</v>
      </c>
      <c r="M272" s="37" t="s">
        <v>19</v>
      </c>
      <c r="N272" s="37" t="str">
        <f t="shared" si="2"/>
        <v>V</v>
      </c>
      <c r="O272" s="11">
        <v>16.6</v>
      </c>
      <c r="P272" s="11">
        <v>10</v>
      </c>
      <c r="S272" s="11">
        <v>11</v>
      </c>
      <c r="U272" s="73">
        <f>O272-Q272+R272</f>
        <v>16.6</v>
      </c>
      <c r="V272" s="73">
        <f>P272-Q272+R272</f>
        <v>10</v>
      </c>
      <c r="X272" s="73">
        <v>-99</v>
      </c>
    </row>
    <row r="273" spans="1:24" ht="15.75" customHeight="1">
      <c r="A273" s="11">
        <v>4</v>
      </c>
      <c r="B273" s="60">
        <v>267</v>
      </c>
      <c r="C273" s="61">
        <v>3</v>
      </c>
      <c r="D273" s="62" t="s">
        <v>5</v>
      </c>
      <c r="E273" s="80">
        <v>34.244260876916655</v>
      </c>
      <c r="F273" s="80">
        <v>43.4013722478181</v>
      </c>
      <c r="G273" s="80">
        <v>1.7</v>
      </c>
      <c r="H273" s="78">
        <v>35</v>
      </c>
      <c r="J273" s="61">
        <v>6</v>
      </c>
      <c r="K273" s="11">
        <v>45</v>
      </c>
      <c r="L273" s="37">
        <v>7.5</v>
      </c>
      <c r="M273" s="37">
        <v>15</v>
      </c>
      <c r="N273" s="37" t="str">
        <f t="shared" si="2"/>
        <v>H</v>
      </c>
      <c r="O273" s="11">
        <v>9.75</v>
      </c>
      <c r="P273" s="11">
        <v>1.25</v>
      </c>
      <c r="Q273" s="11">
        <v>-1.25</v>
      </c>
      <c r="R273" s="11">
        <v>1.3</v>
      </c>
      <c r="S273" s="11">
        <v>11</v>
      </c>
      <c r="U273" s="73">
        <f>L273/M273*O273-L273/M273*Q273+R273</f>
        <v>6.8</v>
      </c>
      <c r="V273" s="73">
        <f>L273/M273*P273-L273/M273*Q273+R273</f>
        <v>2.55</v>
      </c>
      <c r="X273" s="73">
        <v>-99</v>
      </c>
    </row>
    <row r="274" spans="1:24" ht="15.75" customHeight="1">
      <c r="A274" s="11">
        <v>2</v>
      </c>
      <c r="B274" s="60">
        <v>234</v>
      </c>
      <c r="C274" s="61">
        <v>1</v>
      </c>
      <c r="D274" s="62" t="s">
        <v>5</v>
      </c>
      <c r="E274" s="80">
        <v>17.898260529398186</v>
      </c>
      <c r="F274" s="80">
        <v>43.40971724190088</v>
      </c>
      <c r="G274" s="80">
        <v>2.27</v>
      </c>
      <c r="H274" s="78">
        <v>131</v>
      </c>
      <c r="J274" s="61">
        <v>14.75</v>
      </c>
      <c r="K274" s="11">
        <v>146</v>
      </c>
      <c r="L274" s="37">
        <v>14.8</v>
      </c>
      <c r="M274" s="37" t="s">
        <v>19</v>
      </c>
      <c r="N274" s="37" t="str">
        <f t="shared" si="2"/>
        <v>V</v>
      </c>
      <c r="O274" s="11">
        <v>16.8</v>
      </c>
      <c r="P274" s="11">
        <v>9.8</v>
      </c>
      <c r="S274" s="11">
        <v>11</v>
      </c>
      <c r="U274" s="73">
        <f>O274-Q274+R274</f>
        <v>16.8</v>
      </c>
      <c r="V274" s="73">
        <f>P274-Q274+R274</f>
        <v>9.8</v>
      </c>
      <c r="X274" s="73">
        <v>-99</v>
      </c>
    </row>
    <row r="275" spans="1:24" ht="15.75" customHeight="1">
      <c r="A275" s="11">
        <v>5</v>
      </c>
      <c r="B275" s="60">
        <v>275</v>
      </c>
      <c r="C275" s="61">
        <v>2</v>
      </c>
      <c r="D275" s="62" t="s">
        <v>5</v>
      </c>
      <c r="E275" s="80">
        <v>41.97425401851367</v>
      </c>
      <c r="F275" s="80">
        <v>43.572681999037975</v>
      </c>
      <c r="G275" s="80">
        <v>1.013</v>
      </c>
      <c r="H275" s="78">
        <v>26</v>
      </c>
      <c r="J275" s="61">
        <v>4.25</v>
      </c>
      <c r="K275" s="11">
        <v>42</v>
      </c>
      <c r="L275" s="37">
        <v>5</v>
      </c>
      <c r="M275" s="37">
        <v>20</v>
      </c>
      <c r="N275" s="37" t="str">
        <f t="shared" si="2"/>
        <v>H</v>
      </c>
      <c r="O275" s="11">
        <v>9.25</v>
      </c>
      <c r="P275" s="11">
        <v>-2.5</v>
      </c>
      <c r="Q275" s="11">
        <v>-5.5</v>
      </c>
      <c r="S275" s="11">
        <v>11</v>
      </c>
      <c r="U275" s="73">
        <f>L275/M275*O275-L275/M275*Q275+R275</f>
        <v>3.6875</v>
      </c>
      <c r="V275" s="73">
        <f>L275/M275*P275-L275/M275*Q275+R275</f>
        <v>0.75</v>
      </c>
      <c r="X275" s="73">
        <v>-99</v>
      </c>
    </row>
    <row r="276" spans="1:24" ht="15.75" customHeight="1">
      <c r="A276" s="11">
        <v>3</v>
      </c>
      <c r="B276" s="60">
        <v>239</v>
      </c>
      <c r="C276" s="61">
        <v>1</v>
      </c>
      <c r="D276" s="62" t="s">
        <v>5</v>
      </c>
      <c r="E276" s="80">
        <v>21.89225243178354</v>
      </c>
      <c r="F276" s="80">
        <v>43.611877286618466</v>
      </c>
      <c r="G276" s="80">
        <v>2.472</v>
      </c>
      <c r="H276" s="78">
        <v>163</v>
      </c>
      <c r="J276" s="61">
        <v>15.2</v>
      </c>
      <c r="K276" s="11">
        <v>186</v>
      </c>
      <c r="L276" s="37">
        <v>16.4</v>
      </c>
      <c r="M276" s="37" t="s">
        <v>19</v>
      </c>
      <c r="N276" s="37" t="str">
        <f t="shared" si="2"/>
        <v>V</v>
      </c>
      <c r="O276" s="11">
        <v>17</v>
      </c>
      <c r="P276" s="11">
        <v>8.5</v>
      </c>
      <c r="S276" s="11">
        <v>11</v>
      </c>
      <c r="U276" s="73">
        <f>O276-Q276+R276</f>
        <v>17</v>
      </c>
      <c r="V276" s="73">
        <f>P276-Q276+R276</f>
        <v>8.5</v>
      </c>
      <c r="X276" s="73">
        <v>-99</v>
      </c>
    </row>
    <row r="277" spans="1:24" ht="15.75" customHeight="1">
      <c r="A277" s="11">
        <v>3</v>
      </c>
      <c r="B277" s="60">
        <v>240</v>
      </c>
      <c r="C277" s="61">
        <v>3</v>
      </c>
      <c r="D277" s="62" t="s">
        <v>5</v>
      </c>
      <c r="E277" s="80">
        <v>21.410235241571264</v>
      </c>
      <c r="F277" s="80">
        <v>44.040857971894454</v>
      </c>
      <c r="G277" s="80">
        <v>2.248</v>
      </c>
      <c r="H277" s="78">
        <v>37</v>
      </c>
      <c r="J277" s="61">
        <v>5</v>
      </c>
      <c r="K277" s="11">
        <v>54</v>
      </c>
      <c r="L277" s="37">
        <v>7.9</v>
      </c>
      <c r="M277" s="37" t="s">
        <v>19</v>
      </c>
      <c r="N277" s="37" t="str">
        <f t="shared" si="2"/>
        <v>V</v>
      </c>
      <c r="O277" s="11">
        <v>6.7</v>
      </c>
      <c r="P277" s="11">
        <v>2.4</v>
      </c>
      <c r="S277" s="11">
        <v>11</v>
      </c>
      <c r="U277" s="73">
        <f>O277-Q277+R277</f>
        <v>6.7</v>
      </c>
      <c r="V277" s="73">
        <f>P277-Q277+R277</f>
        <v>2.4</v>
      </c>
      <c r="X277" s="73">
        <v>-99</v>
      </c>
    </row>
    <row r="278" spans="1:24" ht="15.75" customHeight="1">
      <c r="A278" s="11">
        <v>3</v>
      </c>
      <c r="B278" s="60">
        <v>258</v>
      </c>
      <c r="C278" s="61">
        <v>1</v>
      </c>
      <c r="D278" s="62" t="s">
        <v>5</v>
      </c>
      <c r="E278" s="80">
        <v>29.575232710522354</v>
      </c>
      <c r="F278" s="80">
        <v>44.10418515422826</v>
      </c>
      <c r="G278" s="80">
        <v>2.533</v>
      </c>
      <c r="H278" s="78">
        <v>165</v>
      </c>
      <c r="J278" s="61">
        <v>13.2</v>
      </c>
      <c r="K278" s="11">
        <v>185</v>
      </c>
      <c r="L278" s="37">
        <v>15.6</v>
      </c>
      <c r="M278" s="37" t="s">
        <v>19</v>
      </c>
      <c r="N278" s="37" t="str">
        <f t="shared" si="2"/>
        <v>V</v>
      </c>
      <c r="O278" s="11">
        <v>15.6</v>
      </c>
      <c r="P278" s="11">
        <v>7.9</v>
      </c>
      <c r="S278" s="11">
        <v>11</v>
      </c>
      <c r="U278" s="73">
        <f>O278-Q278+R278</f>
        <v>15.6</v>
      </c>
      <c r="V278" s="73">
        <f>P278-Q278+R278</f>
        <v>7.9</v>
      </c>
      <c r="W278" s="73">
        <v>3.925</v>
      </c>
      <c r="X278" s="73">
        <v>2.685</v>
      </c>
    </row>
    <row r="279" spans="1:24" ht="15.75" customHeight="1">
      <c r="A279" s="11">
        <v>4</v>
      </c>
      <c r="B279" s="60">
        <v>257</v>
      </c>
      <c r="C279" s="61">
        <v>1</v>
      </c>
      <c r="D279" s="62" t="s">
        <v>5</v>
      </c>
      <c r="E279" s="80">
        <v>31.82922337209354</v>
      </c>
      <c r="F279" s="80">
        <v>44.337275474812095</v>
      </c>
      <c r="G279" s="80">
        <v>2.328</v>
      </c>
      <c r="H279" s="78">
        <v>131</v>
      </c>
      <c r="J279" s="61">
        <v>10.7</v>
      </c>
      <c r="K279" s="11">
        <v>145</v>
      </c>
      <c r="L279" s="37">
        <v>1</v>
      </c>
      <c r="M279" s="37">
        <v>1</v>
      </c>
      <c r="N279" s="37" t="str">
        <f t="shared" si="2"/>
        <v>H</v>
      </c>
      <c r="O279" s="11">
        <v>12.25</v>
      </c>
      <c r="P279" s="11">
        <v>6</v>
      </c>
      <c r="Q279" s="11">
        <v>0.5</v>
      </c>
      <c r="R279" s="11">
        <v>1.3</v>
      </c>
      <c r="S279" s="11">
        <v>11</v>
      </c>
      <c r="U279" s="73">
        <f>O279-Q279+R279</f>
        <v>13.05</v>
      </c>
      <c r="V279" s="73">
        <f>P279-Q279+R279</f>
        <v>6.8</v>
      </c>
      <c r="X279" s="73">
        <v>-99</v>
      </c>
    </row>
    <row r="280" spans="1:24" ht="15.75" customHeight="1">
      <c r="A280" s="11">
        <v>4</v>
      </c>
      <c r="B280" s="60">
        <v>256</v>
      </c>
      <c r="C280" s="61">
        <v>2</v>
      </c>
      <c r="D280" s="62" t="s">
        <v>5</v>
      </c>
      <c r="E280" s="80">
        <v>32.50322084705883</v>
      </c>
      <c r="F280" s="80">
        <v>44.40030248283586</v>
      </c>
      <c r="G280" s="80">
        <v>2.156</v>
      </c>
      <c r="H280" s="78">
        <v>32</v>
      </c>
      <c r="J280" s="61">
        <v>2.7</v>
      </c>
      <c r="K280" s="11">
        <v>43</v>
      </c>
      <c r="L280" s="37">
        <v>7.5</v>
      </c>
      <c r="M280" s="37">
        <v>15</v>
      </c>
      <c r="N280" s="37" t="str">
        <f t="shared" si="2"/>
        <v>H</v>
      </c>
      <c r="O280" s="11">
        <v>7.75</v>
      </c>
      <c r="P280" s="11">
        <v>0.5</v>
      </c>
      <c r="Q280" s="11">
        <v>-0.4</v>
      </c>
      <c r="S280" s="11">
        <v>11</v>
      </c>
      <c r="U280" s="73">
        <f>L280/M280*O280-L280/M280*Q280+R280</f>
        <v>4.075</v>
      </c>
      <c r="V280" s="73">
        <f>L280/M280*P280-L280/M280*Q280+R280</f>
        <v>0.45</v>
      </c>
      <c r="X280" s="73">
        <v>-99</v>
      </c>
    </row>
    <row r="281" spans="1:24" ht="15.75" customHeight="1">
      <c r="A281" s="11">
        <v>4</v>
      </c>
      <c r="B281" s="60">
        <v>266</v>
      </c>
      <c r="C281" s="61">
        <v>3</v>
      </c>
      <c r="D281" s="62" t="s">
        <v>5</v>
      </c>
      <c r="E281" s="80">
        <v>38.208217075773796</v>
      </c>
      <c r="F281" s="80">
        <v>44.494531089680535</v>
      </c>
      <c r="G281" s="80">
        <v>1.205</v>
      </c>
      <c r="H281" s="78">
        <v>37</v>
      </c>
      <c r="J281" s="61">
        <v>5.5</v>
      </c>
      <c r="K281" s="11">
        <v>50</v>
      </c>
      <c r="L281" s="37">
        <v>7.5</v>
      </c>
      <c r="M281" s="37">
        <v>15</v>
      </c>
      <c r="N281" s="37" t="str">
        <f t="shared" si="2"/>
        <v>H</v>
      </c>
      <c r="O281" s="11">
        <v>10</v>
      </c>
      <c r="P281" s="11">
        <v>1</v>
      </c>
      <c r="Q281" s="11">
        <v>-3.8</v>
      </c>
      <c r="S281" s="11">
        <v>11</v>
      </c>
      <c r="U281" s="73">
        <f>L281/M281*O281-L281/M281*Q281+R281</f>
        <v>6.9</v>
      </c>
      <c r="V281" s="73">
        <f>L281/M281*P281-L281/M281*Q281+R281</f>
        <v>2.4</v>
      </c>
      <c r="X281" s="73">
        <v>-99</v>
      </c>
    </row>
    <row r="282" spans="1:24" ht="15.75" customHeight="1">
      <c r="A282" s="11">
        <v>3</v>
      </c>
      <c r="B282" s="60">
        <v>247</v>
      </c>
      <c r="C282" s="61">
        <v>1</v>
      </c>
      <c r="D282" s="62" t="s">
        <v>5</v>
      </c>
      <c r="E282" s="80">
        <v>27.28620778799474</v>
      </c>
      <c r="F282" s="80">
        <v>44.726093430461546</v>
      </c>
      <c r="G282" s="80">
        <v>2.469</v>
      </c>
      <c r="H282" s="78">
        <v>119</v>
      </c>
      <c r="J282" s="61">
        <v>11.8</v>
      </c>
      <c r="K282" s="11">
        <v>128</v>
      </c>
      <c r="L282" s="37">
        <v>11.2</v>
      </c>
      <c r="M282" s="37" t="s">
        <v>19</v>
      </c>
      <c r="N282" s="37" t="str">
        <f t="shared" si="2"/>
        <v>V</v>
      </c>
      <c r="O282" s="11">
        <v>13.7</v>
      </c>
      <c r="P282" s="11">
        <v>9</v>
      </c>
      <c r="S282" s="11">
        <v>11</v>
      </c>
      <c r="U282" s="73">
        <f>O282-Q282+R282</f>
        <v>13.7</v>
      </c>
      <c r="V282" s="73">
        <f>P282-Q282+R282</f>
        <v>9</v>
      </c>
      <c r="X282" s="73">
        <v>-99</v>
      </c>
    </row>
    <row r="283" spans="1:24" ht="15.75" customHeight="1">
      <c r="A283" s="11">
        <v>2</v>
      </c>
      <c r="B283" s="60">
        <v>222</v>
      </c>
      <c r="C283" s="61">
        <v>3</v>
      </c>
      <c r="D283" s="62" t="s">
        <v>5</v>
      </c>
      <c r="E283" s="80">
        <v>14.840206716061253</v>
      </c>
      <c r="F283" s="80">
        <v>44.7525947027049</v>
      </c>
      <c r="G283" s="80">
        <v>2.215</v>
      </c>
      <c r="H283" s="78">
        <v>30</v>
      </c>
      <c r="J283" s="61">
        <v>3.9</v>
      </c>
      <c r="K283" s="11">
        <v>36</v>
      </c>
      <c r="L283" s="37">
        <v>8</v>
      </c>
      <c r="M283" s="37" t="s">
        <v>19</v>
      </c>
      <c r="N283" s="37" t="str">
        <f t="shared" si="2"/>
        <v>V</v>
      </c>
      <c r="O283" s="11">
        <v>5.8</v>
      </c>
      <c r="P283" s="11">
        <v>2.4</v>
      </c>
      <c r="S283" s="11">
        <v>11</v>
      </c>
      <c r="U283" s="73">
        <f>O283-Q283+R283</f>
        <v>5.8</v>
      </c>
      <c r="V283" s="73">
        <f>P283-Q283+R283</f>
        <v>2.4</v>
      </c>
      <c r="X283" s="73">
        <v>-99</v>
      </c>
    </row>
    <row r="284" spans="1:24" ht="15.75" customHeight="1">
      <c r="A284" s="11">
        <v>2</v>
      </c>
      <c r="B284" s="60">
        <v>241</v>
      </c>
      <c r="C284" s="61">
        <v>3</v>
      </c>
      <c r="D284" s="62" t="s">
        <v>5</v>
      </c>
      <c r="E284" s="80">
        <v>19.925205109125653</v>
      </c>
      <c r="F284" s="80">
        <v>44.79279846537022</v>
      </c>
      <c r="G284" s="80">
        <v>2.375</v>
      </c>
      <c r="H284" s="78">
        <v>113</v>
      </c>
      <c r="J284" s="61">
        <v>14.75</v>
      </c>
      <c r="K284" s="11">
        <v>132</v>
      </c>
      <c r="L284" s="37">
        <v>14.6</v>
      </c>
      <c r="M284" s="37" t="s">
        <v>19</v>
      </c>
      <c r="N284" s="37" t="str">
        <f t="shared" si="2"/>
        <v>V</v>
      </c>
      <c r="O284" s="11">
        <v>15.5</v>
      </c>
      <c r="P284" s="11">
        <v>8.5</v>
      </c>
      <c r="S284" s="11">
        <v>11</v>
      </c>
      <c r="U284" s="73">
        <f>O284-Q284+R284</f>
        <v>15.5</v>
      </c>
      <c r="V284" s="73">
        <f>P284-Q284+R284</f>
        <v>8.5</v>
      </c>
      <c r="X284" s="73">
        <v>-99</v>
      </c>
    </row>
    <row r="285" spans="1:24" ht="15.75" customHeight="1">
      <c r="A285" s="11">
        <v>2</v>
      </c>
      <c r="B285" s="60">
        <v>223</v>
      </c>
      <c r="C285" s="61">
        <v>1</v>
      </c>
      <c r="D285" s="62" t="s">
        <v>5</v>
      </c>
      <c r="E285" s="80">
        <v>15.244199262470092</v>
      </c>
      <c r="F285" s="80">
        <v>44.938610891371646</v>
      </c>
      <c r="G285" s="80">
        <v>2.306</v>
      </c>
      <c r="H285" s="78">
        <v>95</v>
      </c>
      <c r="J285" s="61">
        <v>11.3</v>
      </c>
      <c r="K285" s="11">
        <v>102</v>
      </c>
      <c r="L285" s="37">
        <v>14.1</v>
      </c>
      <c r="M285" s="37" t="s">
        <v>19</v>
      </c>
      <c r="N285" s="37" t="str">
        <f t="shared" si="2"/>
        <v>V</v>
      </c>
      <c r="O285" s="11">
        <v>13.1</v>
      </c>
      <c r="P285" s="11">
        <v>9.1</v>
      </c>
      <c r="S285" s="11">
        <v>11</v>
      </c>
      <c r="U285" s="73">
        <f>O285-Q285+R285</f>
        <v>13.1</v>
      </c>
      <c r="V285" s="73">
        <f>P285-Q285+R285</f>
        <v>9.1</v>
      </c>
      <c r="X285" s="73">
        <v>-99</v>
      </c>
    </row>
    <row r="286" spans="1:24" ht="15.75" customHeight="1">
      <c r="A286" s="11">
        <v>5</v>
      </c>
      <c r="B286" s="60">
        <v>277</v>
      </c>
      <c r="C286" s="61">
        <v>1</v>
      </c>
      <c r="D286" s="62" t="s">
        <v>5</v>
      </c>
      <c r="E286" s="80">
        <v>40.00919343224496</v>
      </c>
      <c r="F286" s="80">
        <v>45.08460325766665</v>
      </c>
      <c r="G286" s="80">
        <v>1.092</v>
      </c>
      <c r="H286" s="78">
        <v>175</v>
      </c>
      <c r="J286" s="61">
        <v>14.5</v>
      </c>
      <c r="K286" s="11">
        <v>190</v>
      </c>
      <c r="L286" s="37">
        <v>14.9</v>
      </c>
      <c r="M286" s="37" t="s">
        <v>19</v>
      </c>
      <c r="N286" s="37" t="str">
        <f t="shared" si="2"/>
        <v>V</v>
      </c>
      <c r="O286" s="11">
        <v>16.5</v>
      </c>
      <c r="P286" s="11">
        <v>9.2</v>
      </c>
      <c r="S286" s="11">
        <v>11</v>
      </c>
      <c r="U286" s="73">
        <f>O286-Q286+R286</f>
        <v>16.5</v>
      </c>
      <c r="V286" s="73">
        <f>P286-Q286+R286</f>
        <v>9.2</v>
      </c>
      <c r="X286" s="73">
        <v>-99</v>
      </c>
    </row>
    <row r="287" spans="1:24" ht="15.75" customHeight="1">
      <c r="A287" s="11">
        <v>1</v>
      </c>
      <c r="B287" s="60">
        <v>207</v>
      </c>
      <c r="C287" s="61">
        <v>1</v>
      </c>
      <c r="D287" s="62" t="s">
        <v>5</v>
      </c>
      <c r="E287" s="80">
        <v>2.791192259985839</v>
      </c>
      <c r="F287" s="80">
        <v>45.11311188299689</v>
      </c>
      <c r="G287" s="80">
        <v>1.679</v>
      </c>
      <c r="H287" s="78">
        <v>182</v>
      </c>
      <c r="J287" s="61">
        <v>15.6</v>
      </c>
      <c r="K287" s="11">
        <v>196</v>
      </c>
      <c r="L287" s="37">
        <v>15.7</v>
      </c>
      <c r="M287" s="37" t="s">
        <v>19</v>
      </c>
      <c r="N287" s="37" t="str">
        <f t="shared" si="2"/>
        <v>V</v>
      </c>
      <c r="O287" s="11">
        <v>17.7</v>
      </c>
      <c r="P287" s="11">
        <v>10.3</v>
      </c>
      <c r="S287" s="11">
        <v>11</v>
      </c>
      <c r="U287" s="73">
        <f>O287-Q287+R287</f>
        <v>17.7</v>
      </c>
      <c r="V287" s="73">
        <f>P287-Q287+R287</f>
        <v>10.3</v>
      </c>
      <c r="X287" s="73">
        <v>-99</v>
      </c>
    </row>
    <row r="288" spans="1:24" ht="15.75" customHeight="1">
      <c r="A288" s="11">
        <v>2</v>
      </c>
      <c r="B288" s="60">
        <v>216</v>
      </c>
      <c r="C288" s="61">
        <v>1</v>
      </c>
      <c r="D288" s="62" t="s">
        <v>5</v>
      </c>
      <c r="E288" s="80">
        <v>10.161483057699021</v>
      </c>
      <c r="F288" s="80">
        <v>45.3429072205135</v>
      </c>
      <c r="G288" s="80">
        <v>2.025</v>
      </c>
      <c r="H288" s="78">
        <v>161</v>
      </c>
      <c r="J288" s="61">
        <v>14.5</v>
      </c>
      <c r="K288" s="11">
        <v>170</v>
      </c>
      <c r="L288" s="37">
        <v>15</v>
      </c>
      <c r="M288" s="37" t="s">
        <v>19</v>
      </c>
      <c r="N288" s="37" t="str">
        <f t="shared" si="2"/>
        <v>V</v>
      </c>
      <c r="O288" s="11">
        <v>16.2</v>
      </c>
      <c r="P288" s="11">
        <v>11.2</v>
      </c>
      <c r="S288" s="11">
        <v>11</v>
      </c>
      <c r="U288" s="73">
        <f>O288-Q288+R288</f>
        <v>16.2</v>
      </c>
      <c r="V288" s="73">
        <f>P288-Q288+R288</f>
        <v>11.2</v>
      </c>
      <c r="X288" s="73">
        <v>-99</v>
      </c>
    </row>
    <row r="289" spans="1:24" ht="15.75" customHeight="1">
      <c r="A289" s="11">
        <v>2</v>
      </c>
      <c r="B289" s="60">
        <v>242</v>
      </c>
      <c r="C289" s="61">
        <v>3</v>
      </c>
      <c r="D289" s="62" t="s">
        <v>5</v>
      </c>
      <c r="E289" s="80">
        <v>19.69218210837106</v>
      </c>
      <c r="F289" s="80">
        <v>45.36678912829021</v>
      </c>
      <c r="G289" s="80">
        <v>2.534</v>
      </c>
      <c r="H289" s="78">
        <v>35</v>
      </c>
      <c r="J289" s="61">
        <v>6</v>
      </c>
      <c r="K289" s="11">
        <v>42</v>
      </c>
      <c r="L289" s="37">
        <v>8.7</v>
      </c>
      <c r="M289" s="37" t="s">
        <v>19</v>
      </c>
      <c r="N289" s="37" t="str">
        <f t="shared" si="2"/>
        <v>V</v>
      </c>
      <c r="O289" s="11">
        <v>6.4</v>
      </c>
      <c r="P289" s="11">
        <v>2.9</v>
      </c>
      <c r="S289" s="11">
        <v>11</v>
      </c>
      <c r="U289" s="73">
        <f>O289-Q289+R289</f>
        <v>6.4</v>
      </c>
      <c r="V289" s="73">
        <f>P289-Q289+R289</f>
        <v>2.9</v>
      </c>
      <c r="X289" s="73">
        <v>-99</v>
      </c>
    </row>
    <row r="290" spans="1:24" ht="15.75" customHeight="1">
      <c r="A290" s="11">
        <v>1</v>
      </c>
      <c r="B290" s="60">
        <v>215</v>
      </c>
      <c r="C290" s="61">
        <v>1</v>
      </c>
      <c r="D290" s="62" t="s">
        <v>5</v>
      </c>
      <c r="E290" s="80">
        <v>7.95516644990535</v>
      </c>
      <c r="F290" s="80">
        <v>45.75731881081211</v>
      </c>
      <c r="G290" s="80">
        <v>1.969</v>
      </c>
      <c r="H290" s="78">
        <v>175</v>
      </c>
      <c r="I290" s="11">
        <v>12</v>
      </c>
      <c r="J290" s="61">
        <v>14.5</v>
      </c>
      <c r="K290" s="11">
        <v>189</v>
      </c>
      <c r="L290" s="37">
        <v>15.6</v>
      </c>
      <c r="M290" s="37" t="s">
        <v>19</v>
      </c>
      <c r="N290" s="37" t="str">
        <f t="shared" si="2"/>
        <v>V</v>
      </c>
      <c r="O290" s="11">
        <v>16.7</v>
      </c>
      <c r="P290" s="11">
        <v>10.6</v>
      </c>
      <c r="S290" s="11">
        <v>11</v>
      </c>
      <c r="U290" s="73">
        <f>O290-Q290+R290</f>
        <v>16.7</v>
      </c>
      <c r="V290" s="73">
        <f>P290-Q290+R290</f>
        <v>10.6</v>
      </c>
      <c r="X290" s="73">
        <v>-99</v>
      </c>
    </row>
    <row r="291" spans="1:24" ht="15.75" customHeight="1">
      <c r="A291" s="11">
        <v>1</v>
      </c>
      <c r="B291" s="60">
        <v>213</v>
      </c>
      <c r="C291" s="61">
        <v>1</v>
      </c>
      <c r="D291" s="62" t="s">
        <v>5</v>
      </c>
      <c r="E291" s="80">
        <v>5.3861648491148095</v>
      </c>
      <c r="F291" s="80">
        <v>45.79721586754111</v>
      </c>
      <c r="G291" s="80">
        <v>1.795</v>
      </c>
      <c r="H291" s="78">
        <v>185</v>
      </c>
      <c r="I291" s="11">
        <v>17</v>
      </c>
      <c r="J291" s="61">
        <v>14.6</v>
      </c>
      <c r="K291" s="11">
        <v>201</v>
      </c>
      <c r="L291" s="37">
        <v>16.1</v>
      </c>
      <c r="M291" s="37" t="s">
        <v>19</v>
      </c>
      <c r="N291" s="37" t="str">
        <f aca="true" t="shared" si="3" ref="N291:N296">IF(M291="V","V","H")</f>
        <v>V</v>
      </c>
      <c r="O291" s="11">
        <v>17.5</v>
      </c>
      <c r="P291" s="11">
        <v>10.5</v>
      </c>
      <c r="S291" s="11">
        <v>11</v>
      </c>
      <c r="U291" s="73">
        <f>O291-Q291+R291</f>
        <v>17.5</v>
      </c>
      <c r="V291" s="73">
        <f>P291-Q291+R291</f>
        <v>10.5</v>
      </c>
      <c r="X291" s="73">
        <v>-99</v>
      </c>
    </row>
    <row r="292" spans="1:24" ht="15.75" customHeight="1">
      <c r="A292" s="11">
        <v>1</v>
      </c>
      <c r="B292" s="60">
        <v>214</v>
      </c>
      <c r="C292" s="61">
        <v>3</v>
      </c>
      <c r="D292" s="62" t="s">
        <v>5</v>
      </c>
      <c r="E292" s="80">
        <v>7.434163084332175</v>
      </c>
      <c r="F292" s="80">
        <v>45.84129793358335</v>
      </c>
      <c r="G292" s="80">
        <v>1.996</v>
      </c>
      <c r="H292" s="78">
        <v>35</v>
      </c>
      <c r="J292" s="61">
        <v>4.8</v>
      </c>
      <c r="K292" s="11">
        <v>47</v>
      </c>
      <c r="L292" s="37">
        <v>5.3</v>
      </c>
      <c r="M292" s="37" t="s">
        <v>19</v>
      </c>
      <c r="N292" s="37" t="str">
        <f t="shared" si="3"/>
        <v>V</v>
      </c>
      <c r="O292" s="11">
        <v>5.5</v>
      </c>
      <c r="P292" s="11">
        <v>2.3</v>
      </c>
      <c r="S292" s="11">
        <v>11</v>
      </c>
      <c r="U292" s="73">
        <f>O292-Q292+R292</f>
        <v>5.5</v>
      </c>
      <c r="V292" s="73">
        <f>P292-Q292+R292</f>
        <v>2.3</v>
      </c>
      <c r="X292" s="73">
        <v>-99</v>
      </c>
    </row>
    <row r="293" spans="1:24" ht="15.75" customHeight="1">
      <c r="A293" s="11">
        <v>1</v>
      </c>
      <c r="B293" s="60">
        <v>208</v>
      </c>
      <c r="C293" s="61">
        <v>3</v>
      </c>
      <c r="D293" s="62" t="s">
        <v>5</v>
      </c>
      <c r="E293" s="80">
        <v>0.40216004455700993</v>
      </c>
      <c r="F293" s="80">
        <v>45.91701615195135</v>
      </c>
      <c r="G293" s="80">
        <v>1.436</v>
      </c>
      <c r="H293" s="78">
        <v>40</v>
      </c>
      <c r="J293" s="61">
        <v>7.6</v>
      </c>
      <c r="K293" s="11">
        <v>47</v>
      </c>
      <c r="L293" s="37">
        <v>10.2</v>
      </c>
      <c r="M293" s="37" t="s">
        <v>19</v>
      </c>
      <c r="N293" s="37" t="str">
        <f t="shared" si="3"/>
        <v>V</v>
      </c>
      <c r="O293" s="11">
        <v>8.1</v>
      </c>
      <c r="P293" s="11">
        <v>4.1</v>
      </c>
      <c r="S293" s="11">
        <v>11</v>
      </c>
      <c r="U293" s="73">
        <f>O293-Q293+R293</f>
        <v>8.1</v>
      </c>
      <c r="V293" s="73">
        <f>P293-Q293+R293</f>
        <v>4.1</v>
      </c>
      <c r="X293" s="73">
        <v>-99</v>
      </c>
    </row>
    <row r="294" spans="1:24" ht="15.75" customHeight="1">
      <c r="A294" s="11">
        <v>4</v>
      </c>
      <c r="B294" s="60">
        <v>265</v>
      </c>
      <c r="C294" s="61">
        <v>3</v>
      </c>
      <c r="D294" s="62" t="s">
        <v>5</v>
      </c>
      <c r="E294" s="80">
        <v>37.32115119922446</v>
      </c>
      <c r="F294" s="80">
        <v>46.13849554509365</v>
      </c>
      <c r="G294" s="80">
        <v>1.189</v>
      </c>
      <c r="H294" s="78">
        <v>29</v>
      </c>
      <c r="J294" s="61">
        <v>4.5</v>
      </c>
      <c r="K294" s="11">
        <v>41</v>
      </c>
      <c r="L294" s="37">
        <v>7.5</v>
      </c>
      <c r="M294" s="37">
        <v>15</v>
      </c>
      <c r="N294" s="37" t="str">
        <f t="shared" si="3"/>
        <v>H</v>
      </c>
      <c r="O294" s="11">
        <v>8.6</v>
      </c>
      <c r="P294" s="11">
        <v>0.9</v>
      </c>
      <c r="Q294" s="11">
        <v>-3</v>
      </c>
      <c r="S294" s="11">
        <v>11</v>
      </c>
      <c r="U294" s="73">
        <f>L294/M294*O294-L294/M294*Q294+R294</f>
        <v>5.8</v>
      </c>
      <c r="V294" s="73">
        <f>L294/M294*P294-L294/M294*Q294+R294</f>
        <v>1.95</v>
      </c>
      <c r="X294" s="73">
        <v>-99</v>
      </c>
    </row>
    <row r="295" spans="1:24" ht="15.75" customHeight="1">
      <c r="A295" s="11">
        <v>5</v>
      </c>
      <c r="B295" s="60">
        <v>284</v>
      </c>
      <c r="C295" s="61">
        <v>1</v>
      </c>
      <c r="D295" s="62" t="s">
        <v>5</v>
      </c>
      <c r="E295" s="80">
        <v>44.00915087328435</v>
      </c>
      <c r="F295" s="80">
        <v>46.14676354212173</v>
      </c>
      <c r="G295" s="80">
        <v>0.404</v>
      </c>
      <c r="H295" s="78">
        <v>141</v>
      </c>
      <c r="J295" s="61">
        <v>12.75</v>
      </c>
      <c r="K295" s="11">
        <v>153</v>
      </c>
      <c r="L295" s="37">
        <v>13.6</v>
      </c>
      <c r="M295" s="37" t="s">
        <v>19</v>
      </c>
      <c r="N295" s="37" t="str">
        <f t="shared" si="3"/>
        <v>V</v>
      </c>
      <c r="O295" s="11">
        <v>14.1</v>
      </c>
      <c r="P295" s="11">
        <v>4.1</v>
      </c>
      <c r="S295" s="11">
        <v>11</v>
      </c>
      <c r="U295" s="73">
        <f>O295-Q295+R295</f>
        <v>14.1</v>
      </c>
      <c r="V295" s="73">
        <f>P295-Q295+R295</f>
        <v>4.1</v>
      </c>
      <c r="X295" s="73">
        <v>-99</v>
      </c>
    </row>
    <row r="296" spans="1:24" ht="15.75" customHeight="1">
      <c r="A296" s="11">
        <v>2</v>
      </c>
      <c r="B296" s="60">
        <v>232</v>
      </c>
      <c r="C296" s="61">
        <v>1</v>
      </c>
      <c r="D296" s="62" t="s">
        <v>5</v>
      </c>
      <c r="E296" s="80">
        <v>18.795134263926872</v>
      </c>
      <c r="F296" s="80">
        <v>46.560753183351345</v>
      </c>
      <c r="G296" s="80">
        <v>2.675</v>
      </c>
      <c r="H296" s="78">
        <v>106</v>
      </c>
      <c r="J296" s="61">
        <v>12.25</v>
      </c>
      <c r="K296" s="11">
        <v>119</v>
      </c>
      <c r="L296" s="37">
        <v>12.5</v>
      </c>
      <c r="M296" s="37" t="s">
        <v>19</v>
      </c>
      <c r="N296" s="37" t="str">
        <f t="shared" si="3"/>
        <v>V</v>
      </c>
      <c r="O296" s="11">
        <v>14.2</v>
      </c>
      <c r="P296" s="11">
        <v>7.1</v>
      </c>
      <c r="S296" s="11">
        <v>11</v>
      </c>
      <c r="U296" s="73">
        <f>O296-Q296+R296</f>
        <v>14.2</v>
      </c>
      <c r="V296" s="73">
        <f>P296-Q296+R296</f>
        <v>7.1</v>
      </c>
      <c r="X296" s="73">
        <v>-99</v>
      </c>
    </row>
    <row r="297" spans="1:24" ht="15.75" customHeight="1">
      <c r="A297" s="11">
        <v>3</v>
      </c>
      <c r="B297" s="60">
        <v>245</v>
      </c>
      <c r="C297" s="61">
        <v>1</v>
      </c>
      <c r="D297" s="62" t="s">
        <v>5</v>
      </c>
      <c r="E297" s="80">
        <v>24.590129851428358</v>
      </c>
      <c r="F297" s="80">
        <v>46.67098539660258</v>
      </c>
      <c r="G297" s="80">
        <v>2.746</v>
      </c>
      <c r="H297" s="78">
        <v>122</v>
      </c>
      <c r="J297" s="61">
        <v>11.8</v>
      </c>
      <c r="K297" s="11">
        <v>130</v>
      </c>
      <c r="L297" s="37">
        <v>11.2</v>
      </c>
      <c r="M297" s="37" t="s">
        <v>19</v>
      </c>
      <c r="N297" s="37" t="str">
        <f>IF(M297="V","V","H")</f>
        <v>V</v>
      </c>
      <c r="O297" s="11">
        <v>13.2</v>
      </c>
      <c r="P297" s="11">
        <v>10.3</v>
      </c>
      <c r="S297" s="11">
        <v>11</v>
      </c>
      <c r="U297" s="73">
        <f>O297-Q297+R297</f>
        <v>13.2</v>
      </c>
      <c r="V297" s="73">
        <f>P297-Q297+R297</f>
        <v>10.3</v>
      </c>
      <c r="X297" s="73">
        <v>-99</v>
      </c>
    </row>
    <row r="298" spans="1:24" ht="15.75" customHeight="1">
      <c r="A298" s="11">
        <v>4</v>
      </c>
      <c r="B298" s="60">
        <v>259</v>
      </c>
      <c r="C298" s="61">
        <v>1</v>
      </c>
      <c r="D298" s="62" t="s">
        <v>5</v>
      </c>
      <c r="E298" s="80">
        <v>30.552116302533232</v>
      </c>
      <c r="F298" s="80">
        <v>47.00922430158238</v>
      </c>
      <c r="G298" s="80">
        <v>2.482</v>
      </c>
      <c r="H298" s="78">
        <v>134</v>
      </c>
      <c r="J298" s="61">
        <v>12.4</v>
      </c>
      <c r="K298" s="11">
        <v>147</v>
      </c>
      <c r="L298" s="37">
        <v>14.2</v>
      </c>
      <c r="M298" s="37" t="s">
        <v>19</v>
      </c>
      <c r="N298" s="37" t="str">
        <f>IF(M298="V","V","H")</f>
        <v>V</v>
      </c>
      <c r="O298" s="11">
        <v>14.3</v>
      </c>
      <c r="P298" s="11">
        <v>7.5</v>
      </c>
      <c r="S298" s="11">
        <v>11</v>
      </c>
      <c r="U298" s="73">
        <f>O298-Q298+R298</f>
        <v>14.3</v>
      </c>
      <c r="V298" s="73">
        <f>P298-Q298+R298</f>
        <v>7.5</v>
      </c>
      <c r="X298" s="73">
        <v>-99</v>
      </c>
    </row>
    <row r="299" spans="1:24" ht="15.75" customHeight="1">
      <c r="A299" s="11">
        <v>3</v>
      </c>
      <c r="B299" s="60">
        <v>246</v>
      </c>
      <c r="C299" s="61">
        <v>1</v>
      </c>
      <c r="D299" s="62" t="s">
        <v>5</v>
      </c>
      <c r="E299" s="80">
        <v>27.218114902713506</v>
      </c>
      <c r="F299" s="80">
        <v>47.044090703750285</v>
      </c>
      <c r="G299" s="80">
        <v>2.819</v>
      </c>
      <c r="H299" s="78">
        <v>143</v>
      </c>
      <c r="J299" s="61">
        <v>12</v>
      </c>
      <c r="K299" s="11">
        <v>156</v>
      </c>
      <c r="L299" s="37">
        <v>10.1</v>
      </c>
      <c r="M299" s="37" t="s">
        <v>19</v>
      </c>
      <c r="N299" s="37" t="str">
        <f>IF(M299="V","V","H")</f>
        <v>V</v>
      </c>
      <c r="O299" s="11">
        <v>13.2</v>
      </c>
      <c r="P299" s="11">
        <v>8.5</v>
      </c>
      <c r="S299" s="11">
        <v>11</v>
      </c>
      <c r="T299" s="11" t="s">
        <v>23</v>
      </c>
      <c r="U299" s="73">
        <f>O299-Q299+R299</f>
        <v>13.2</v>
      </c>
      <c r="V299" s="73">
        <f>P299-Q299+R299</f>
        <v>8.5</v>
      </c>
      <c r="X299" s="73">
        <v>-99</v>
      </c>
    </row>
    <row r="300" spans="1:24" ht="15.75" customHeight="1">
      <c r="A300" s="11">
        <v>5</v>
      </c>
      <c r="B300" s="60">
        <v>279</v>
      </c>
      <c r="C300" s="61">
        <v>1</v>
      </c>
      <c r="D300" s="62" t="s">
        <v>5</v>
      </c>
      <c r="E300" s="80">
        <v>40.47911268814386</v>
      </c>
      <c r="F300" s="80">
        <v>47.09962208957255</v>
      </c>
      <c r="G300" s="80">
        <v>1.098</v>
      </c>
      <c r="H300" s="78">
        <v>199</v>
      </c>
      <c r="J300" s="61">
        <v>14</v>
      </c>
      <c r="K300" s="11">
        <v>211</v>
      </c>
      <c r="L300" s="37">
        <v>13.9</v>
      </c>
      <c r="M300" s="37" t="s">
        <v>19</v>
      </c>
      <c r="N300" s="37" t="str">
        <f>IF(M300="V","V","H")</f>
        <v>V</v>
      </c>
      <c r="O300" s="11">
        <v>15.9</v>
      </c>
      <c r="P300" s="11">
        <v>8</v>
      </c>
      <c r="S300" s="11">
        <v>11</v>
      </c>
      <c r="U300" s="73">
        <f>O300-Q300+R300</f>
        <v>15.9</v>
      </c>
      <c r="V300" s="73">
        <f>P300-Q300+R300</f>
        <v>8</v>
      </c>
      <c r="X300" s="73">
        <v>-99</v>
      </c>
    </row>
    <row r="301" spans="1:24" ht="15.75" customHeight="1">
      <c r="A301" s="11">
        <v>2</v>
      </c>
      <c r="B301" s="60">
        <v>224</v>
      </c>
      <c r="C301" s="61">
        <v>1</v>
      </c>
      <c r="D301" s="62" t="s">
        <v>5</v>
      </c>
      <c r="E301" s="80">
        <v>13.35410669922228</v>
      </c>
      <c r="F301" s="80">
        <v>47.248535154709145</v>
      </c>
      <c r="G301" s="80">
        <v>2.334</v>
      </c>
      <c r="H301" s="78">
        <v>123</v>
      </c>
      <c r="J301" s="61">
        <v>12.2</v>
      </c>
      <c r="K301" s="11">
        <v>136</v>
      </c>
      <c r="L301" s="37">
        <v>1</v>
      </c>
      <c r="M301" s="37">
        <v>1</v>
      </c>
      <c r="N301" s="37" t="str">
        <f>IF(M301="V","V","H")</f>
        <v>H</v>
      </c>
      <c r="O301" s="11">
        <v>11.2</v>
      </c>
      <c r="P301" s="11">
        <v>5.4</v>
      </c>
      <c r="Q301" s="11">
        <v>-3</v>
      </c>
      <c r="S301" s="11">
        <v>11</v>
      </c>
      <c r="U301" s="73">
        <f>O301-Q301+R301</f>
        <v>14.2</v>
      </c>
      <c r="V301" s="73">
        <f>P301-Q301+R301</f>
        <v>8.4</v>
      </c>
      <c r="X301" s="73">
        <v>-99</v>
      </c>
    </row>
    <row r="302" spans="1:24" ht="15.75" customHeight="1">
      <c r="A302" s="11">
        <v>5</v>
      </c>
      <c r="B302" s="60">
        <v>287</v>
      </c>
      <c r="C302" s="61">
        <v>1</v>
      </c>
      <c r="D302" s="62" t="s">
        <v>5</v>
      </c>
      <c r="E302" s="80">
        <v>49.40710562842243</v>
      </c>
      <c r="F302" s="80">
        <v>47.27597984623807</v>
      </c>
      <c r="G302" s="80">
        <v>-1.8124</v>
      </c>
      <c r="H302" s="78">
        <v>180</v>
      </c>
      <c r="J302" s="61">
        <v>13.75</v>
      </c>
      <c r="K302" s="11">
        <v>195</v>
      </c>
      <c r="L302" s="37">
        <v>16.9</v>
      </c>
      <c r="M302" s="37" t="s">
        <v>19</v>
      </c>
      <c r="N302" s="37" t="str">
        <f>IF(M302="V","V","H")</f>
        <v>V</v>
      </c>
      <c r="O302" s="11">
        <v>15.6</v>
      </c>
      <c r="P302" s="11">
        <v>6</v>
      </c>
      <c r="S302" s="11">
        <v>11</v>
      </c>
      <c r="U302" s="73">
        <f>O302-Q302+R302</f>
        <v>15.6</v>
      </c>
      <c r="V302" s="73">
        <f>P302-Q302+R302</f>
        <v>6</v>
      </c>
      <c r="X302" s="73">
        <v>-99</v>
      </c>
    </row>
    <row r="303" spans="1:24" ht="15.75" customHeight="1">
      <c r="A303" s="11">
        <v>2</v>
      </c>
      <c r="B303" s="60">
        <v>229</v>
      </c>
      <c r="C303" s="61">
        <v>1</v>
      </c>
      <c r="D303" s="62" t="s">
        <v>5</v>
      </c>
      <c r="E303" s="80">
        <v>16.453101086748458</v>
      </c>
      <c r="F303" s="80">
        <v>47.3886593356389</v>
      </c>
      <c r="G303" s="80">
        <v>2.603</v>
      </c>
      <c r="H303" s="78">
        <v>190</v>
      </c>
      <c r="J303" s="61">
        <v>15.3</v>
      </c>
      <c r="K303" s="11">
        <v>204</v>
      </c>
      <c r="L303" s="37">
        <v>1</v>
      </c>
      <c r="M303" s="37">
        <v>1</v>
      </c>
      <c r="N303" s="37" t="str">
        <f>IF(M303="V","V","H")</f>
        <v>H</v>
      </c>
      <c r="O303" s="11">
        <v>14.4</v>
      </c>
      <c r="P303" s="11">
        <v>5.25</v>
      </c>
      <c r="Q303" s="11">
        <v>-3</v>
      </c>
      <c r="S303" s="11">
        <v>11</v>
      </c>
      <c r="U303" s="73">
        <f>O303-Q303+R303</f>
        <v>17.4</v>
      </c>
      <c r="V303" s="73">
        <f>P303-Q303+R303</f>
        <v>8.25</v>
      </c>
      <c r="X303" s="73">
        <v>-99</v>
      </c>
    </row>
    <row r="304" spans="1:24" ht="15.75" customHeight="1">
      <c r="A304" s="11">
        <v>3</v>
      </c>
      <c r="B304" s="60">
        <v>244</v>
      </c>
      <c r="C304" s="61">
        <v>3</v>
      </c>
      <c r="D304" s="62" t="s">
        <v>5</v>
      </c>
      <c r="E304" s="80">
        <v>21.779090703998772</v>
      </c>
      <c r="F304" s="80">
        <v>47.64787275531819</v>
      </c>
      <c r="G304" s="80">
        <v>2.596</v>
      </c>
      <c r="H304" s="78">
        <v>37</v>
      </c>
      <c r="J304" s="61">
        <v>5.5</v>
      </c>
      <c r="K304" s="11">
        <v>45</v>
      </c>
      <c r="L304" s="37">
        <v>7.6</v>
      </c>
      <c r="M304" s="37" t="s">
        <v>19</v>
      </c>
      <c r="N304" s="37" t="str">
        <f>IF(M304="V","V","H")</f>
        <v>V</v>
      </c>
      <c r="O304" s="11">
        <v>6.3</v>
      </c>
      <c r="P304" s="11">
        <v>2.2</v>
      </c>
      <c r="S304" s="11">
        <v>11</v>
      </c>
      <c r="T304" s="11" t="s">
        <v>18</v>
      </c>
      <c r="U304" s="73">
        <f>O304-Q304+R304</f>
        <v>6.3</v>
      </c>
      <c r="V304" s="73">
        <f>P304-Q304+R304</f>
        <v>2.2</v>
      </c>
      <c r="X304" s="73">
        <v>-99</v>
      </c>
    </row>
    <row r="305" spans="1:24" ht="15.75" customHeight="1">
      <c r="A305" s="11">
        <v>2</v>
      </c>
      <c r="B305" s="60">
        <v>230</v>
      </c>
      <c r="C305" s="61">
        <v>2</v>
      </c>
      <c r="D305" s="62" t="s">
        <v>5</v>
      </c>
      <c r="E305" s="80">
        <v>17.558077083136475</v>
      </c>
      <c r="F305" s="80">
        <v>47.987703613974254</v>
      </c>
      <c r="G305" s="80">
        <v>2.728</v>
      </c>
      <c r="H305" s="78">
        <v>37</v>
      </c>
      <c r="J305" s="61">
        <v>3.5</v>
      </c>
      <c r="K305" s="11">
        <v>46</v>
      </c>
      <c r="L305" s="37">
        <v>10</v>
      </c>
      <c r="M305" s="37">
        <v>20</v>
      </c>
      <c r="N305" s="37" t="str">
        <f>IF(M305="V","V","H")</f>
        <v>H</v>
      </c>
      <c r="O305" s="11">
        <v>6.75</v>
      </c>
      <c r="P305" s="11">
        <v>2</v>
      </c>
      <c r="Q305" s="11">
        <v>-1.5</v>
      </c>
      <c r="S305" s="11">
        <v>11</v>
      </c>
      <c r="U305" s="73">
        <f>L305/M305*O305-L305/M305*Q305+R305</f>
        <v>4.125</v>
      </c>
      <c r="V305" s="73">
        <f>L305/M305*P305-L305/M305*Q305+R305</f>
        <v>1.75</v>
      </c>
      <c r="X305" s="73">
        <v>-99</v>
      </c>
    </row>
    <row r="306" spans="1:24" ht="15.75" customHeight="1">
      <c r="A306" s="11">
        <v>2</v>
      </c>
      <c r="B306" s="60">
        <v>225</v>
      </c>
      <c r="C306" s="61">
        <v>2</v>
      </c>
      <c r="D306" s="62" t="s">
        <v>5</v>
      </c>
      <c r="E306" s="80">
        <v>11.51507500427913</v>
      </c>
      <c r="F306" s="80">
        <v>48.03946146290387</v>
      </c>
      <c r="G306" s="80">
        <v>2.169</v>
      </c>
      <c r="H306" s="78">
        <v>44</v>
      </c>
      <c r="J306" s="61">
        <v>4.2</v>
      </c>
      <c r="K306" s="11">
        <v>57</v>
      </c>
      <c r="L306" s="37">
        <v>5.1</v>
      </c>
      <c r="M306" s="37" t="s">
        <v>19</v>
      </c>
      <c r="N306" s="37" t="str">
        <f>IF(M306="V","V","H")</f>
        <v>V</v>
      </c>
      <c r="O306" s="11">
        <v>5.4</v>
      </c>
      <c r="P306" s="11">
        <v>1.6</v>
      </c>
      <c r="S306" s="11">
        <v>11</v>
      </c>
      <c r="U306" s="73">
        <f>O306-Q306+R306</f>
        <v>5.4</v>
      </c>
      <c r="V306" s="73">
        <f>P306-Q306+R306</f>
        <v>1.6</v>
      </c>
      <c r="X306" s="73">
        <v>-99</v>
      </c>
    </row>
    <row r="307" spans="1:24" ht="15.75" customHeight="1">
      <c r="A307" s="11">
        <v>3</v>
      </c>
      <c r="B307" s="60">
        <v>243</v>
      </c>
      <c r="C307" s="61">
        <v>1</v>
      </c>
      <c r="D307" s="62" t="s">
        <v>5</v>
      </c>
      <c r="E307" s="80">
        <v>20.801059288863655</v>
      </c>
      <c r="F307" s="80">
        <v>48.43183356493102</v>
      </c>
      <c r="G307" s="80">
        <v>2.708</v>
      </c>
      <c r="H307" s="78">
        <v>122</v>
      </c>
      <c r="J307" s="61">
        <v>11.5</v>
      </c>
      <c r="K307" s="11">
        <v>137</v>
      </c>
      <c r="L307" s="37">
        <v>12.4</v>
      </c>
      <c r="M307" s="37" t="s">
        <v>19</v>
      </c>
      <c r="N307" s="37" t="str">
        <f>IF(M307="V","V","H")</f>
        <v>V</v>
      </c>
      <c r="O307" s="11">
        <v>13.4</v>
      </c>
      <c r="P307" s="11">
        <v>7.6</v>
      </c>
      <c r="S307" s="11">
        <v>11</v>
      </c>
      <c r="T307" s="11" t="s">
        <v>18</v>
      </c>
      <c r="U307" s="73">
        <f>O307-Q307+R307</f>
        <v>13.4</v>
      </c>
      <c r="V307" s="73">
        <f>P307-Q307+R307</f>
        <v>7.6</v>
      </c>
      <c r="X307" s="73">
        <v>-99</v>
      </c>
    </row>
    <row r="308" spans="1:24" ht="15.75" customHeight="1">
      <c r="A308" s="11">
        <v>4</v>
      </c>
      <c r="B308" s="60">
        <v>261</v>
      </c>
      <c r="C308" s="61">
        <v>1</v>
      </c>
      <c r="D308" s="62" t="s">
        <v>5</v>
      </c>
      <c r="E308" s="80">
        <v>32.16505118533197</v>
      </c>
      <c r="F308" s="80">
        <v>48.63428893532807</v>
      </c>
      <c r="G308" s="80">
        <v>2.369</v>
      </c>
      <c r="H308" s="78">
        <v>189</v>
      </c>
      <c r="I308" s="11">
        <v>11</v>
      </c>
      <c r="J308" s="61">
        <v>12.25</v>
      </c>
      <c r="K308" s="11">
        <v>205</v>
      </c>
      <c r="L308" s="37">
        <v>15</v>
      </c>
      <c r="M308" s="37" t="s">
        <v>19</v>
      </c>
      <c r="N308" s="37" t="str">
        <f>IF(M308="V","V","H")</f>
        <v>V</v>
      </c>
      <c r="O308" s="11">
        <v>14.2</v>
      </c>
      <c r="P308" s="11">
        <v>8.4</v>
      </c>
      <c r="S308" s="11">
        <v>11</v>
      </c>
      <c r="U308" s="73">
        <f>O308-Q308+R308</f>
        <v>14.2</v>
      </c>
      <c r="V308" s="73">
        <f>P308-Q308+R308</f>
        <v>8.4</v>
      </c>
      <c r="X308" s="73">
        <v>-99</v>
      </c>
    </row>
    <row r="309" spans="1:24" ht="15.75" customHeight="1">
      <c r="A309" s="11">
        <v>1</v>
      </c>
      <c r="B309" s="60">
        <v>212</v>
      </c>
      <c r="C309" s="61">
        <v>1</v>
      </c>
      <c r="D309" s="62" t="s">
        <v>5</v>
      </c>
      <c r="E309" s="80">
        <v>6.488035457915406</v>
      </c>
      <c r="F309" s="80">
        <v>49.02626002355098</v>
      </c>
      <c r="G309" s="80">
        <v>1.759</v>
      </c>
      <c r="H309" s="78">
        <v>149</v>
      </c>
      <c r="J309" s="61">
        <v>14.6</v>
      </c>
      <c r="K309" s="11">
        <v>166</v>
      </c>
      <c r="L309" s="37">
        <v>13.4</v>
      </c>
      <c r="M309" s="37" t="s">
        <v>19</v>
      </c>
      <c r="N309" s="37" t="str">
        <f>IF(M309="V","V","H")</f>
        <v>V</v>
      </c>
      <c r="O309" s="11">
        <v>16.4</v>
      </c>
      <c r="P309" s="11">
        <v>9.8</v>
      </c>
      <c r="S309" s="11">
        <v>11</v>
      </c>
      <c r="U309" s="73">
        <f>O309-Q309+R309</f>
        <v>16.4</v>
      </c>
      <c r="V309" s="73">
        <f>P309-Q309+R309</f>
        <v>9.8</v>
      </c>
      <c r="X309" s="73">
        <v>-99</v>
      </c>
    </row>
    <row r="310" spans="1:24" ht="15.75" customHeight="1">
      <c r="A310" s="11">
        <v>5</v>
      </c>
      <c r="B310" s="60">
        <v>283</v>
      </c>
      <c r="C310" s="61">
        <v>3</v>
      </c>
      <c r="D310" s="62" t="s">
        <v>5</v>
      </c>
      <c r="E310" s="80">
        <v>46.49003153888086</v>
      </c>
      <c r="F310" s="80">
        <v>49.12486295669294</v>
      </c>
      <c r="G310" s="80">
        <v>-0.6584</v>
      </c>
      <c r="H310" s="78">
        <v>44</v>
      </c>
      <c r="J310" s="61">
        <v>5.75</v>
      </c>
      <c r="K310" s="11">
        <v>51</v>
      </c>
      <c r="L310" s="37">
        <v>9.6</v>
      </c>
      <c r="M310" s="37" t="s">
        <v>19</v>
      </c>
      <c r="N310" s="37" t="str">
        <f aca="true" t="shared" si="4" ref="N310:N329">IF(M310="V","V","H")</f>
        <v>V</v>
      </c>
      <c r="O310" s="11">
        <v>7.1</v>
      </c>
      <c r="P310" s="11">
        <v>1.9</v>
      </c>
      <c r="S310" s="11">
        <v>11</v>
      </c>
      <c r="U310" s="73">
        <f>O310-Q310+R310</f>
        <v>7.1</v>
      </c>
      <c r="V310" s="73">
        <f>P310-Q310+R310</f>
        <v>1.9</v>
      </c>
      <c r="X310" s="73">
        <v>-99</v>
      </c>
    </row>
    <row r="311" spans="1:24" ht="15.75" customHeight="1">
      <c r="A311" s="11">
        <v>2</v>
      </c>
      <c r="B311" s="60">
        <v>226</v>
      </c>
      <c r="C311" s="61">
        <v>1</v>
      </c>
      <c r="D311" s="62" t="s">
        <v>5</v>
      </c>
      <c r="E311" s="80">
        <v>10.079030686544446</v>
      </c>
      <c r="F311" s="80">
        <v>49.14540391959044</v>
      </c>
      <c r="G311" s="80">
        <v>2.091</v>
      </c>
      <c r="H311" s="78">
        <v>146</v>
      </c>
      <c r="J311" s="61">
        <v>13.2</v>
      </c>
      <c r="K311" s="11">
        <v>155</v>
      </c>
      <c r="L311" s="37">
        <v>10.6</v>
      </c>
      <c r="M311" s="37" t="s">
        <v>19</v>
      </c>
      <c r="N311" s="37" t="str">
        <f t="shared" si="4"/>
        <v>V</v>
      </c>
      <c r="O311" s="11">
        <v>15</v>
      </c>
      <c r="P311" s="11">
        <v>11.9</v>
      </c>
      <c r="S311" s="11">
        <v>11</v>
      </c>
      <c r="U311" s="73">
        <f>O311-Q311+R311</f>
        <v>15</v>
      </c>
      <c r="V311" s="73">
        <f>P311-Q311+R311</f>
        <v>11.9</v>
      </c>
      <c r="X311" s="73">
        <v>-99</v>
      </c>
    </row>
    <row r="312" spans="1:24" ht="15.75" customHeight="1">
      <c r="A312" s="11">
        <v>2</v>
      </c>
      <c r="B312" s="60">
        <v>227</v>
      </c>
      <c r="C312" s="61">
        <v>1</v>
      </c>
      <c r="D312" s="62" t="s">
        <v>5</v>
      </c>
      <c r="E312" s="80">
        <v>13.542024592922463</v>
      </c>
      <c r="F312" s="80">
        <v>49.29754268647356</v>
      </c>
      <c r="G312" s="80">
        <v>2.621</v>
      </c>
      <c r="H312" s="78">
        <v>165</v>
      </c>
      <c r="J312" s="61">
        <v>14.4</v>
      </c>
      <c r="K312" s="11">
        <v>182</v>
      </c>
      <c r="L312" s="37">
        <v>10.7</v>
      </c>
      <c r="M312" s="37" t="s">
        <v>19</v>
      </c>
      <c r="N312" s="37" t="str">
        <f t="shared" si="4"/>
        <v>V</v>
      </c>
      <c r="O312" s="11">
        <v>16.3</v>
      </c>
      <c r="P312" s="11">
        <v>7.8</v>
      </c>
      <c r="S312" s="11">
        <v>11</v>
      </c>
      <c r="U312" s="73">
        <f>O312-Q312+R312</f>
        <v>16.3</v>
      </c>
      <c r="V312" s="73">
        <f>P312-Q312+R312</f>
        <v>7.8</v>
      </c>
      <c r="W312" s="73">
        <v>4.175</v>
      </c>
      <c r="X312" s="73">
        <v>2.445</v>
      </c>
    </row>
    <row r="313" spans="1:24" ht="15.75" customHeight="1">
      <c r="A313" s="11">
        <v>1</v>
      </c>
      <c r="B313" s="60">
        <v>211</v>
      </c>
      <c r="C313" s="61">
        <v>1</v>
      </c>
      <c r="D313" s="62" t="s">
        <v>5</v>
      </c>
      <c r="E313" s="80">
        <v>4.514013965240477</v>
      </c>
      <c r="F313" s="80">
        <v>49.56258092232096</v>
      </c>
      <c r="G313" s="80">
        <v>1.713</v>
      </c>
      <c r="H313" s="78">
        <v>124</v>
      </c>
      <c r="J313" s="61">
        <v>14.9</v>
      </c>
      <c r="K313" s="11">
        <v>137</v>
      </c>
      <c r="L313" s="37">
        <v>17.4</v>
      </c>
      <c r="M313" s="37" t="s">
        <v>19</v>
      </c>
      <c r="N313" s="37" t="str">
        <f t="shared" si="4"/>
        <v>V</v>
      </c>
      <c r="O313" s="11">
        <v>16.8</v>
      </c>
      <c r="P313" s="11">
        <v>10.7</v>
      </c>
      <c r="S313" s="11">
        <v>11</v>
      </c>
      <c r="U313" s="73">
        <f>O313-Q313+R313</f>
        <v>16.8</v>
      </c>
      <c r="V313" s="73">
        <f>P313-Q313+R313</f>
        <v>10.7</v>
      </c>
      <c r="X313" s="73">
        <v>-99</v>
      </c>
    </row>
    <row r="314" spans="1:24" ht="15.75" customHeight="1">
      <c r="A314" s="11">
        <v>4</v>
      </c>
      <c r="B314" s="60">
        <v>264</v>
      </c>
      <c r="C314" s="61">
        <v>1</v>
      </c>
      <c r="D314" s="62" t="s">
        <v>5</v>
      </c>
      <c r="E314" s="80">
        <v>34.9890049006821</v>
      </c>
      <c r="F314" s="80">
        <v>49.789402095828024</v>
      </c>
      <c r="G314" s="80">
        <v>1.814</v>
      </c>
      <c r="H314" s="78">
        <v>122</v>
      </c>
      <c r="J314" s="61">
        <v>12</v>
      </c>
      <c r="K314" s="11">
        <v>136</v>
      </c>
      <c r="L314" s="37">
        <v>16</v>
      </c>
      <c r="M314" s="37" t="s">
        <v>19</v>
      </c>
      <c r="N314" s="37" t="str">
        <f t="shared" si="4"/>
        <v>V</v>
      </c>
      <c r="O314" s="11">
        <v>13.7</v>
      </c>
      <c r="P314" s="11">
        <v>8.1</v>
      </c>
      <c r="S314" s="11">
        <v>11</v>
      </c>
      <c r="U314" s="73">
        <f>O314-Q314+R314</f>
        <v>13.7</v>
      </c>
      <c r="V314" s="73">
        <f>P314-Q314+R314</f>
        <v>8.1</v>
      </c>
      <c r="X314" s="73">
        <v>-99</v>
      </c>
    </row>
    <row r="315" spans="1:24" ht="15.75" customHeight="1">
      <c r="A315" s="11">
        <v>4</v>
      </c>
      <c r="B315" s="60">
        <v>363</v>
      </c>
      <c r="C315" s="61">
        <v>7</v>
      </c>
      <c r="D315" s="62" t="s">
        <v>5</v>
      </c>
      <c r="E315" s="80">
        <v>32.79496967974719</v>
      </c>
      <c r="F315" s="80">
        <v>0.7573141385597044</v>
      </c>
      <c r="G315" s="80">
        <v>-0.8494</v>
      </c>
      <c r="H315" s="78">
        <v>26</v>
      </c>
      <c r="J315" s="61">
        <v>4.5</v>
      </c>
      <c r="K315" s="11">
        <v>44</v>
      </c>
      <c r="L315" s="37">
        <v>1</v>
      </c>
      <c r="M315" s="37">
        <v>1</v>
      </c>
      <c r="N315" s="37" t="str">
        <f t="shared" si="4"/>
        <v>H</v>
      </c>
      <c r="O315" s="11">
        <v>5.2</v>
      </c>
      <c r="S315" s="11">
        <v>12</v>
      </c>
      <c r="T315" s="11" t="s">
        <v>91</v>
      </c>
      <c r="U315" s="73">
        <f>O315-Q315+R315</f>
        <v>5.2</v>
      </c>
      <c r="X315" s="73">
        <v>-99</v>
      </c>
    </row>
    <row r="316" spans="1:24" ht="15.75" customHeight="1">
      <c r="A316" s="11">
        <v>1</v>
      </c>
      <c r="B316" s="60">
        <v>202</v>
      </c>
      <c r="C316" s="61">
        <v>1</v>
      </c>
      <c r="D316" s="62" t="s">
        <v>5</v>
      </c>
      <c r="E316" s="80">
        <v>8.83538880499197</v>
      </c>
      <c r="F316" s="80">
        <v>40.20835407803486</v>
      </c>
      <c r="G316" s="80">
        <v>2.192</v>
      </c>
      <c r="H316" s="78">
        <v>173</v>
      </c>
      <c r="J316" s="61">
        <v>14.8</v>
      </c>
      <c r="K316" s="11">
        <v>186</v>
      </c>
      <c r="L316" s="37">
        <v>14.5</v>
      </c>
      <c r="M316" s="37" t="s">
        <v>19</v>
      </c>
      <c r="N316" s="37" t="str">
        <f t="shared" si="4"/>
        <v>V</v>
      </c>
      <c r="O316" s="11">
        <v>17.4</v>
      </c>
      <c r="P316" s="11">
        <v>10.1</v>
      </c>
      <c r="S316" s="11">
        <v>12</v>
      </c>
      <c r="T316" s="11" t="s">
        <v>90</v>
      </c>
      <c r="U316" s="73">
        <f>O316-Q316+R316</f>
        <v>17.4</v>
      </c>
      <c r="V316" s="73">
        <f>P316-Q316+R316</f>
        <v>10.1</v>
      </c>
      <c r="W316" s="73">
        <v>3.795</v>
      </c>
      <c r="X316" s="73">
        <v>3.255</v>
      </c>
    </row>
    <row r="317" spans="1:24" ht="15.75" customHeight="1">
      <c r="A317" s="11">
        <v>1</v>
      </c>
      <c r="B317" s="60">
        <v>200</v>
      </c>
      <c r="C317" s="61">
        <v>3</v>
      </c>
      <c r="D317" s="62" t="s">
        <v>5</v>
      </c>
      <c r="E317" s="80">
        <v>9.36742106198303</v>
      </c>
      <c r="F317" s="80">
        <v>39.403375396627084</v>
      </c>
      <c r="G317" s="80">
        <v>2.244</v>
      </c>
      <c r="H317" s="78">
        <v>30</v>
      </c>
      <c r="J317" s="61">
        <v>4.9</v>
      </c>
      <c r="K317" s="11">
        <v>31</v>
      </c>
      <c r="L317" s="37">
        <v>5.1</v>
      </c>
      <c r="M317" s="37" t="s">
        <v>19</v>
      </c>
      <c r="N317" s="37" t="str">
        <f t="shared" si="4"/>
        <v>V</v>
      </c>
      <c r="O317" s="11">
        <v>4.8</v>
      </c>
      <c r="P317" s="11">
        <v>2.5</v>
      </c>
      <c r="S317" s="11">
        <v>13</v>
      </c>
      <c r="T317" s="11" t="s">
        <v>92</v>
      </c>
      <c r="U317" s="73">
        <f>O317-Q317+R317</f>
        <v>4.8</v>
      </c>
      <c r="V317" s="73">
        <f>P317-Q317+R317</f>
        <v>2.5</v>
      </c>
      <c r="X317" s="73">
        <v>-99</v>
      </c>
    </row>
    <row r="318" spans="1:24" ht="15.75" customHeight="1">
      <c r="A318" s="11">
        <v>5</v>
      </c>
      <c r="B318" s="60">
        <v>282</v>
      </c>
      <c r="C318" s="61">
        <v>1</v>
      </c>
      <c r="D318" s="62" t="s">
        <v>5</v>
      </c>
      <c r="E318" s="80">
        <v>45.45602572936861</v>
      </c>
      <c r="F318" s="80">
        <v>49.269821522824486</v>
      </c>
      <c r="G318" s="80">
        <v>-0.1854</v>
      </c>
      <c r="H318" s="78">
        <v>57</v>
      </c>
      <c r="J318" s="61">
        <v>5.25</v>
      </c>
      <c r="K318" s="11">
        <v>60</v>
      </c>
      <c r="L318" s="37">
        <v>8.4</v>
      </c>
      <c r="M318" s="37" t="s">
        <v>19</v>
      </c>
      <c r="N318" s="37" t="str">
        <f t="shared" si="4"/>
        <v>V</v>
      </c>
      <c r="O318" s="11">
        <v>5.8</v>
      </c>
      <c r="P318" s="11">
        <v>2.9</v>
      </c>
      <c r="S318" s="11">
        <v>13</v>
      </c>
      <c r="T318" s="11" t="s">
        <v>27</v>
      </c>
      <c r="U318" s="73">
        <f>O318-Q318+R318</f>
        <v>5.8</v>
      </c>
      <c r="V318" s="73">
        <f>P318-Q318+R318</f>
        <v>2.9</v>
      </c>
      <c r="X318" s="73">
        <v>-99</v>
      </c>
    </row>
    <row r="319" spans="1:24" ht="15.75" customHeight="1">
      <c r="A319" s="11">
        <v>5</v>
      </c>
      <c r="B319" s="60">
        <v>281</v>
      </c>
      <c r="C319" s="61">
        <v>1</v>
      </c>
      <c r="D319" s="62" t="s">
        <v>5</v>
      </c>
      <c r="E319" s="80">
        <v>42.952017396542956</v>
      </c>
      <c r="F319" s="80">
        <v>49.47772118405485</v>
      </c>
      <c r="G319" s="80">
        <v>0.866</v>
      </c>
      <c r="H319" s="78">
        <v>70</v>
      </c>
      <c r="J319" s="61">
        <v>7</v>
      </c>
      <c r="K319" s="11">
        <v>70</v>
      </c>
      <c r="L319" s="37">
        <v>8.7</v>
      </c>
      <c r="M319" s="37" t="s">
        <v>19</v>
      </c>
      <c r="N319" s="37" t="str">
        <f t="shared" si="4"/>
        <v>V</v>
      </c>
      <c r="O319" s="11">
        <v>6.7</v>
      </c>
      <c r="P319" s="11">
        <v>4.8</v>
      </c>
      <c r="S319" s="11">
        <v>13</v>
      </c>
      <c r="T319" s="11" t="s">
        <v>27</v>
      </c>
      <c r="U319" s="73">
        <f>O319-Q319+R319</f>
        <v>6.7</v>
      </c>
      <c r="V319" s="73">
        <f>P319-Q319+R319</f>
        <v>4.8</v>
      </c>
      <c r="W319" s="73">
        <v>1.475</v>
      </c>
      <c r="X319" s="73">
        <v>0</v>
      </c>
    </row>
    <row r="320" spans="1:24" ht="15.75" customHeight="1">
      <c r="A320" s="11">
        <v>1</v>
      </c>
      <c r="B320" s="60">
        <v>165</v>
      </c>
      <c r="C320" s="61">
        <v>3</v>
      </c>
      <c r="D320" s="62" t="s">
        <v>5</v>
      </c>
      <c r="E320" s="80">
        <v>6.010056595924126</v>
      </c>
      <c r="F320" s="80">
        <v>23.543240849844544</v>
      </c>
      <c r="G320" s="80">
        <v>1.064</v>
      </c>
      <c r="H320" s="78">
        <v>29</v>
      </c>
      <c r="J320" s="61">
        <v>7.5</v>
      </c>
      <c r="K320" s="11">
        <v>34</v>
      </c>
      <c r="L320" s="37">
        <v>9</v>
      </c>
      <c r="M320" s="37" t="s">
        <v>19</v>
      </c>
      <c r="N320" s="37" t="str">
        <f t="shared" si="4"/>
        <v>V</v>
      </c>
      <c r="O320" s="11">
        <v>6.1</v>
      </c>
      <c r="P320" s="11">
        <v>3.6</v>
      </c>
      <c r="S320" s="11">
        <v>14</v>
      </c>
      <c r="T320" s="11" t="s">
        <v>93</v>
      </c>
      <c r="U320" s="73">
        <f>O320-Q320+R320</f>
        <v>6.1</v>
      </c>
      <c r="V320" s="73">
        <f>P320-Q320+R320</f>
        <v>3.6</v>
      </c>
      <c r="X320" s="73">
        <v>-99</v>
      </c>
    </row>
    <row r="321" spans="1:24" ht="15.75" customHeight="1">
      <c r="A321" s="11">
        <v>4</v>
      </c>
      <c r="B321" s="60">
        <v>370</v>
      </c>
      <c r="C321" s="61">
        <v>1</v>
      </c>
      <c r="D321" s="62" t="s">
        <v>6</v>
      </c>
      <c r="E321" s="80">
        <v>34.561640452306484</v>
      </c>
      <c r="F321" s="80">
        <v>8.973384937998127</v>
      </c>
      <c r="G321" s="80">
        <v>0.205</v>
      </c>
      <c r="H321" s="78">
        <v>106</v>
      </c>
      <c r="J321" s="79">
        <v>9.5</v>
      </c>
      <c r="K321" s="11">
        <v>106</v>
      </c>
      <c r="L321" s="37">
        <v>1</v>
      </c>
      <c r="M321" s="37">
        <v>1</v>
      </c>
      <c r="N321" s="37" t="str">
        <f t="shared" si="4"/>
        <v>H</v>
      </c>
      <c r="O321" s="11">
        <v>9.5</v>
      </c>
      <c r="S321" s="11">
        <v>21</v>
      </c>
      <c r="T321" s="11" t="s">
        <v>18</v>
      </c>
      <c r="U321" s="73">
        <f>O321-Q321+R321</f>
        <v>9.5</v>
      </c>
      <c r="X321" s="73">
        <v>-99</v>
      </c>
    </row>
    <row r="322" spans="1:24" ht="15.75" customHeight="1">
      <c r="A322" s="11">
        <v>5</v>
      </c>
      <c r="B322" s="60">
        <v>319</v>
      </c>
      <c r="C322" s="61">
        <v>4</v>
      </c>
      <c r="D322" s="62" t="s">
        <v>6</v>
      </c>
      <c r="E322" s="80">
        <v>43.71132308005107</v>
      </c>
      <c r="F322" s="80">
        <v>16.893751584280917</v>
      </c>
      <c r="G322" s="80">
        <v>-3.3694</v>
      </c>
      <c r="H322" s="78">
        <v>116</v>
      </c>
      <c r="J322" s="61">
        <v>13</v>
      </c>
      <c r="K322" s="11">
        <v>121</v>
      </c>
      <c r="L322" s="37">
        <v>14</v>
      </c>
      <c r="M322" s="37" t="s">
        <v>19</v>
      </c>
      <c r="N322" s="37" t="str">
        <f t="shared" si="4"/>
        <v>V</v>
      </c>
      <c r="O322" s="11">
        <v>12.7</v>
      </c>
      <c r="S322" s="11">
        <v>21</v>
      </c>
      <c r="T322" s="11" t="s">
        <v>25</v>
      </c>
      <c r="U322" s="73">
        <f>O322-Q322+R322</f>
        <v>12.7</v>
      </c>
      <c r="X322" s="73">
        <v>-99</v>
      </c>
    </row>
    <row r="323" spans="1:24" ht="15.75" customHeight="1">
      <c r="A323" s="11">
        <v>1</v>
      </c>
      <c r="B323" s="60">
        <v>125</v>
      </c>
      <c r="C323" s="61">
        <v>1</v>
      </c>
      <c r="D323" s="62" t="s">
        <v>6</v>
      </c>
      <c r="E323" s="80">
        <v>0.9069617712259189</v>
      </c>
      <c r="F323" s="80">
        <v>0.954036343927601</v>
      </c>
      <c r="G323" s="80">
        <v>0.314</v>
      </c>
      <c r="H323" s="78">
        <v>120</v>
      </c>
      <c r="J323" s="79"/>
      <c r="K323" s="11">
        <v>114</v>
      </c>
      <c r="L323" s="37">
        <v>5.3</v>
      </c>
      <c r="M323" s="37" t="s">
        <v>19</v>
      </c>
      <c r="N323" s="37" t="str">
        <f t="shared" si="4"/>
        <v>V</v>
      </c>
      <c r="O323" s="11">
        <v>2.8</v>
      </c>
      <c r="S323" s="11">
        <v>22</v>
      </c>
      <c r="T323" s="11" t="s">
        <v>20</v>
      </c>
      <c r="U323" s="73">
        <f>O323-Q323+R323</f>
        <v>2.8</v>
      </c>
      <c r="V323" s="73">
        <f>P323-Q323+R323</f>
        <v>0</v>
      </c>
      <c r="X323" s="73">
        <v>-99</v>
      </c>
    </row>
    <row r="324" spans="1:24" ht="15.75" customHeight="1">
      <c r="A324" s="11">
        <v>5</v>
      </c>
      <c r="B324" s="60">
        <v>348</v>
      </c>
      <c r="C324" s="61">
        <v>1</v>
      </c>
      <c r="D324" s="62" t="s">
        <v>6</v>
      </c>
      <c r="E324" s="80">
        <v>47.19288479711724</v>
      </c>
      <c r="F324" s="80">
        <v>2.8758910838243916</v>
      </c>
      <c r="G324" s="80">
        <v>-3.3224</v>
      </c>
      <c r="H324" s="78">
        <v>71</v>
      </c>
      <c r="J324" s="79">
        <v>2.75</v>
      </c>
      <c r="K324" s="11">
        <v>85</v>
      </c>
      <c r="L324" s="37">
        <v>6</v>
      </c>
      <c r="M324" s="37" t="s">
        <v>19</v>
      </c>
      <c r="N324" s="37" t="str">
        <f t="shared" si="4"/>
        <v>V</v>
      </c>
      <c r="O324" s="11">
        <v>2.9</v>
      </c>
      <c r="S324" s="11">
        <v>22</v>
      </c>
      <c r="T324" s="11" t="s">
        <v>20</v>
      </c>
      <c r="U324" s="73">
        <f>O324-Q324+R324</f>
        <v>2.9</v>
      </c>
      <c r="X324" s="73">
        <v>-99</v>
      </c>
    </row>
    <row r="325" spans="1:24" ht="15.75" customHeight="1">
      <c r="A325" s="11">
        <v>5</v>
      </c>
      <c r="B325" s="60">
        <v>342</v>
      </c>
      <c r="C325" s="61">
        <v>1</v>
      </c>
      <c r="D325" s="62" t="s">
        <v>6</v>
      </c>
      <c r="E325" s="80">
        <v>46.078860234288214</v>
      </c>
      <c r="F325" s="80">
        <v>3.488846443874041</v>
      </c>
      <c r="G325" s="80">
        <v>-3.3744</v>
      </c>
      <c r="H325" s="78">
        <v>28</v>
      </c>
      <c r="J325" s="79">
        <v>2.7</v>
      </c>
      <c r="K325" s="11">
        <v>32</v>
      </c>
      <c r="L325" s="37">
        <v>4.1</v>
      </c>
      <c r="M325" s="37" t="s">
        <v>19</v>
      </c>
      <c r="N325" s="37" t="str">
        <f t="shared" si="4"/>
        <v>V</v>
      </c>
      <c r="O325" s="11">
        <v>2.6</v>
      </c>
      <c r="S325" s="11">
        <v>22</v>
      </c>
      <c r="T325" s="11" t="s">
        <v>20</v>
      </c>
      <c r="U325" s="73">
        <f>O325-Q325+R325</f>
        <v>2.6</v>
      </c>
      <c r="X325" s="73">
        <v>-99</v>
      </c>
    </row>
    <row r="326" spans="1:24" ht="15.75" customHeight="1">
      <c r="A326" s="11">
        <v>5</v>
      </c>
      <c r="B326" s="60">
        <v>312</v>
      </c>
      <c r="C326" s="61">
        <v>4</v>
      </c>
      <c r="D326" s="62" t="s">
        <v>31</v>
      </c>
      <c r="E326" s="80">
        <v>44.704172170636625</v>
      </c>
      <c r="F326" s="80">
        <v>20.659791372085007</v>
      </c>
      <c r="G326" s="80">
        <v>-3.2204</v>
      </c>
      <c r="H326" s="78">
        <v>45</v>
      </c>
      <c r="J326" s="79">
        <v>3.2</v>
      </c>
      <c r="L326" s="37">
        <v>1</v>
      </c>
      <c r="M326" s="37">
        <v>1</v>
      </c>
      <c r="N326" s="37" t="str">
        <f t="shared" si="4"/>
        <v>H</v>
      </c>
      <c r="O326" s="11">
        <v>0.4</v>
      </c>
      <c r="S326" s="11">
        <v>22</v>
      </c>
      <c r="T326" s="11" t="s">
        <v>95</v>
      </c>
      <c r="U326" s="73">
        <f>O326-Q326+R326</f>
        <v>0.4</v>
      </c>
      <c r="X326" s="73">
        <v>-99</v>
      </c>
    </row>
    <row r="327" spans="1:24" ht="15.75" customHeight="1">
      <c r="A327" s="11">
        <v>4</v>
      </c>
      <c r="B327" s="60">
        <v>254</v>
      </c>
      <c r="C327" s="61">
        <v>1</v>
      </c>
      <c r="D327" s="62" t="s">
        <v>6</v>
      </c>
      <c r="E327" s="80">
        <v>32.98739347394665</v>
      </c>
      <c r="F327" s="80">
        <v>40.092321880816804</v>
      </c>
      <c r="G327" s="80">
        <v>1.402</v>
      </c>
      <c r="H327" s="78">
        <v>26</v>
      </c>
      <c r="J327" s="79">
        <v>2.4</v>
      </c>
      <c r="L327" s="37">
        <v>1</v>
      </c>
      <c r="M327" s="37">
        <v>1</v>
      </c>
      <c r="N327" s="37" t="str">
        <f t="shared" si="4"/>
        <v>H</v>
      </c>
      <c r="S327" s="11">
        <v>22</v>
      </c>
      <c r="T327" s="11" t="s">
        <v>94</v>
      </c>
      <c r="U327" s="73"/>
      <c r="X327" s="73">
        <v>-99</v>
      </c>
    </row>
    <row r="328" spans="1:24" ht="15.75" customHeight="1">
      <c r="A328" s="11">
        <v>3</v>
      </c>
      <c r="B328" s="60">
        <v>379</v>
      </c>
      <c r="C328" s="61">
        <v>1</v>
      </c>
      <c r="D328" s="62" t="s">
        <v>6</v>
      </c>
      <c r="E328" s="80">
        <v>25.82690468964921</v>
      </c>
      <c r="F328" s="80">
        <v>2.379034920251426</v>
      </c>
      <c r="G328" s="80">
        <v>0.498</v>
      </c>
      <c r="H328" s="78">
        <v>67</v>
      </c>
      <c r="J328" s="79">
        <v>5.5</v>
      </c>
      <c r="K328" s="11">
        <v>67</v>
      </c>
      <c r="L328" s="37">
        <v>1</v>
      </c>
      <c r="M328" s="37">
        <v>1</v>
      </c>
      <c r="N328" s="37" t="str">
        <f t="shared" si="4"/>
        <v>H</v>
      </c>
      <c r="S328" s="11">
        <v>23</v>
      </c>
      <c r="U328" s="73"/>
      <c r="X328" s="73">
        <v>-99</v>
      </c>
    </row>
    <row r="329" spans="1:24" ht="15.75" customHeight="1">
      <c r="A329" s="11">
        <v>2</v>
      </c>
      <c r="B329" s="60">
        <v>13</v>
      </c>
      <c r="C329" s="61">
        <v>1</v>
      </c>
      <c r="D329" s="62" t="s">
        <v>6</v>
      </c>
      <c r="E329" s="80">
        <v>18.10452057210891</v>
      </c>
      <c r="F329" s="80">
        <v>11.9647254817687</v>
      </c>
      <c r="G329" s="80">
        <v>1.166</v>
      </c>
      <c r="H329" s="78">
        <v>116</v>
      </c>
      <c r="J329" s="79">
        <v>6.8</v>
      </c>
      <c r="K329" s="11">
        <v>116</v>
      </c>
      <c r="L329" s="37">
        <v>1</v>
      </c>
      <c r="M329" s="37">
        <v>1</v>
      </c>
      <c r="N329" s="37" t="str">
        <f t="shared" si="4"/>
        <v>H</v>
      </c>
      <c r="O329" s="11">
        <v>7.2</v>
      </c>
      <c r="S329" s="11">
        <v>23</v>
      </c>
      <c r="T329" s="11" t="s">
        <v>96</v>
      </c>
      <c r="U329" s="73">
        <f>O329-Q329+R329</f>
        <v>7.2</v>
      </c>
      <c r="X329" s="73">
        <v>-99</v>
      </c>
    </row>
  </sheetData>
  <printOptions/>
  <pageMargins left="0.35433070866141736" right="0.35433070866141736" top="0.7874015748031497" bottom="0.984251968503937" header="0.5118110236220472" footer="0.5118110236220472"/>
  <pageSetup horizontalDpi="300" verticalDpi="300" orientation="portrait" paperSize="9" r:id="rId1"/>
  <headerFooter alignWithMargins="0">
    <oddHeader>&amp;CMä1, P1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L4" sqref="L4:N34"/>
    </sheetView>
  </sheetViews>
  <sheetFormatPr defaultColWidth="9.140625" defaultRowHeight="12.75"/>
  <cols>
    <col min="1" max="1" width="3.57421875" style="11" customWidth="1"/>
    <col min="2" max="2" width="4.00390625" style="11" bestFit="1" customWidth="1"/>
    <col min="3" max="3" width="3.7109375" style="11" customWidth="1"/>
    <col min="4" max="4" width="2.140625" style="11" hidden="1" customWidth="1"/>
    <col min="5" max="6" width="4.140625" style="11" bestFit="1" customWidth="1"/>
    <col min="7" max="7" width="3.8515625" style="11" bestFit="1" customWidth="1"/>
    <col min="8" max="8" width="4.57421875" style="11" bestFit="1" customWidth="1"/>
    <col min="9" max="9" width="6.00390625" style="11" bestFit="1" customWidth="1"/>
    <col min="10" max="10" width="8.8515625" style="11" bestFit="1" customWidth="1"/>
    <col min="11" max="11" width="6.8515625" style="11" bestFit="1" customWidth="1"/>
    <col min="12" max="12" width="4.00390625" style="11" bestFit="1" customWidth="1"/>
    <col min="13" max="13" width="9.8515625" style="11" customWidth="1"/>
    <col min="14" max="14" width="9.7109375" style="11" customWidth="1"/>
    <col min="15" max="15" width="6.00390625" style="11" customWidth="1"/>
    <col min="16" max="16" width="5.8515625" style="11" customWidth="1"/>
    <col min="17" max="17" width="7.00390625" style="11" customWidth="1"/>
    <col min="18" max="18" width="6.140625" style="11" customWidth="1"/>
    <col min="19" max="19" width="5.8515625" style="11" customWidth="1"/>
    <col min="20" max="20" width="4.421875" style="11" bestFit="1" customWidth="1"/>
    <col min="21" max="16384" width="9.140625" style="11" customWidth="1"/>
  </cols>
  <sheetData>
    <row r="1" spans="2:7" ht="12.75">
      <c r="B1" s="39" t="s">
        <v>46</v>
      </c>
      <c r="C1" s="39"/>
      <c r="D1" s="39"/>
      <c r="E1" s="39"/>
      <c r="F1" s="39"/>
      <c r="G1" s="39"/>
    </row>
    <row r="3" ht="13.5" thickBot="1"/>
    <row r="4" spans="1:22" ht="13.5" thickBot="1">
      <c r="A4" s="41" t="s">
        <v>7</v>
      </c>
      <c r="B4" s="42" t="s">
        <v>8</v>
      </c>
      <c r="C4" s="43" t="s">
        <v>9</v>
      </c>
      <c r="D4" s="44" t="s">
        <v>10</v>
      </c>
      <c r="E4" s="45" t="s">
        <v>2</v>
      </c>
      <c r="F4" s="45" t="s">
        <v>3</v>
      </c>
      <c r="G4" s="45" t="s">
        <v>4</v>
      </c>
      <c r="H4" s="46" t="s">
        <v>0</v>
      </c>
      <c r="I4" s="44" t="s">
        <v>11</v>
      </c>
      <c r="J4" s="44" t="s">
        <v>37</v>
      </c>
      <c r="K4" s="41" t="s">
        <v>45</v>
      </c>
      <c r="L4" s="42" t="s">
        <v>8</v>
      </c>
      <c r="M4" s="49" t="s">
        <v>40</v>
      </c>
      <c r="N4" s="50" t="s">
        <v>41</v>
      </c>
      <c r="O4" s="50" t="s">
        <v>12</v>
      </c>
      <c r="P4" s="50" t="s">
        <v>13</v>
      </c>
      <c r="Q4" s="50" t="s">
        <v>17</v>
      </c>
      <c r="R4" s="50" t="s">
        <v>38</v>
      </c>
      <c r="S4" s="50" t="s">
        <v>14</v>
      </c>
      <c r="T4" s="50" t="s">
        <v>16</v>
      </c>
      <c r="U4" s="66" t="s">
        <v>39</v>
      </c>
      <c r="V4" s="11" t="s">
        <v>64</v>
      </c>
    </row>
    <row r="5" spans="1:22" ht="12.75">
      <c r="A5" s="2">
        <v>1</v>
      </c>
      <c r="B5" s="12">
        <v>138</v>
      </c>
      <c r="C5" s="26">
        <v>1</v>
      </c>
      <c r="D5" s="3" t="s">
        <v>5</v>
      </c>
      <c r="E5" s="6">
        <v>1.5266947754768148</v>
      </c>
      <c r="F5" s="6">
        <v>7.61706118280087</v>
      </c>
      <c r="G5" s="6">
        <v>0.771</v>
      </c>
      <c r="H5" s="23">
        <v>21</v>
      </c>
      <c r="I5" s="33">
        <v>16.7</v>
      </c>
      <c r="J5" s="1">
        <v>223</v>
      </c>
      <c r="K5" s="15">
        <v>19.5</v>
      </c>
      <c r="L5" s="12">
        <v>138</v>
      </c>
      <c r="M5" s="48">
        <v>476.5</v>
      </c>
      <c r="N5" s="48">
        <v>327.5</v>
      </c>
      <c r="O5" s="18"/>
      <c r="P5" s="18"/>
      <c r="Q5" s="18"/>
      <c r="R5" s="18"/>
      <c r="S5" s="18"/>
      <c r="T5" s="18"/>
      <c r="U5" s="15"/>
      <c r="V5" s="11">
        <f>AVERAGE(M5:N5)/100</f>
        <v>4.02</v>
      </c>
    </row>
    <row r="6" spans="1:22" ht="12.75">
      <c r="A6" s="2">
        <v>1</v>
      </c>
      <c r="B6" s="12">
        <v>150</v>
      </c>
      <c r="C6" s="26">
        <v>1</v>
      </c>
      <c r="D6" s="3" t="s">
        <v>5</v>
      </c>
      <c r="E6" s="6">
        <v>5.9834988231098</v>
      </c>
      <c r="F6" s="6">
        <v>12.507239776779032</v>
      </c>
      <c r="G6" s="6">
        <v>0.869</v>
      </c>
      <c r="H6" s="23">
        <v>18.9</v>
      </c>
      <c r="I6" s="33">
        <v>16</v>
      </c>
      <c r="J6" s="1">
        <v>203</v>
      </c>
      <c r="K6" s="15">
        <v>18.4</v>
      </c>
      <c r="L6" s="12">
        <v>150</v>
      </c>
      <c r="M6" s="47">
        <v>265</v>
      </c>
      <c r="N6" s="47">
        <v>257.5</v>
      </c>
      <c r="O6" s="1"/>
      <c r="P6" s="1"/>
      <c r="Q6" s="1"/>
      <c r="R6" s="1"/>
      <c r="S6" s="1"/>
      <c r="T6" s="1"/>
      <c r="U6" s="2"/>
      <c r="V6" s="11">
        <f aca="true" t="shared" si="0" ref="V6:V34">AVERAGE(M6:N6)/100</f>
        <v>2.6125</v>
      </c>
    </row>
    <row r="7" spans="1:22" ht="12.75">
      <c r="A7" s="2">
        <v>1</v>
      </c>
      <c r="B7" s="12">
        <v>166</v>
      </c>
      <c r="C7" s="26">
        <v>1</v>
      </c>
      <c r="D7" s="3" t="s">
        <v>5</v>
      </c>
      <c r="E7" s="6">
        <v>5.392118306263763</v>
      </c>
      <c r="F7" s="6">
        <v>22.0032160870009</v>
      </c>
      <c r="G7" s="6">
        <v>1.056</v>
      </c>
      <c r="H7" s="23">
        <v>16.7</v>
      </c>
      <c r="I7" s="33">
        <v>14.25</v>
      </c>
      <c r="J7" s="1">
        <v>184</v>
      </c>
      <c r="K7" s="15">
        <v>17.4</v>
      </c>
      <c r="L7" s="12">
        <v>166</v>
      </c>
      <c r="M7" s="47">
        <v>282</v>
      </c>
      <c r="N7" s="47">
        <v>258.5</v>
      </c>
      <c r="O7" s="1"/>
      <c r="P7" s="1"/>
      <c r="Q7" s="1"/>
      <c r="R7" s="1"/>
      <c r="S7" s="1"/>
      <c r="T7" s="1"/>
      <c r="U7" s="2"/>
      <c r="V7" s="11">
        <f t="shared" si="0"/>
        <v>2.7025</v>
      </c>
    </row>
    <row r="8" spans="1:22" ht="12.75">
      <c r="A8" s="2">
        <v>1</v>
      </c>
      <c r="B8" s="12">
        <v>188</v>
      </c>
      <c r="C8" s="26">
        <v>1</v>
      </c>
      <c r="D8" s="3" t="s">
        <v>5</v>
      </c>
      <c r="E8" s="6">
        <v>8.034889635111123</v>
      </c>
      <c r="F8" s="6">
        <v>30.205421992940007</v>
      </c>
      <c r="G8" s="6">
        <v>1.427</v>
      </c>
      <c r="H8" s="23">
        <v>18.2</v>
      </c>
      <c r="I8" s="33">
        <v>13.25</v>
      </c>
      <c r="J8" s="1">
        <v>196</v>
      </c>
      <c r="K8" s="15">
        <v>16.2</v>
      </c>
      <c r="L8" s="12">
        <v>188</v>
      </c>
      <c r="M8" s="47">
        <v>320.5</v>
      </c>
      <c r="N8" s="47">
        <v>263</v>
      </c>
      <c r="O8" s="1"/>
      <c r="P8" s="1"/>
      <c r="Q8" s="1"/>
      <c r="R8" s="1"/>
      <c r="S8" s="1"/>
      <c r="T8" s="1"/>
      <c r="U8" s="2"/>
      <c r="V8" s="11">
        <f t="shared" si="0"/>
        <v>2.9175</v>
      </c>
    </row>
    <row r="9" spans="1:22" ht="12.75">
      <c r="A9" s="2">
        <v>1</v>
      </c>
      <c r="B9" s="12">
        <v>189</v>
      </c>
      <c r="C9" s="26">
        <v>1</v>
      </c>
      <c r="D9" s="3" t="s">
        <v>5</v>
      </c>
      <c r="E9" s="6">
        <v>9.616594610700052</v>
      </c>
      <c r="F9" s="6">
        <v>35.072385377864656</v>
      </c>
      <c r="G9" s="6">
        <v>2.045</v>
      </c>
      <c r="H9" s="23">
        <v>18.3</v>
      </c>
      <c r="I9" s="33">
        <v>14.75</v>
      </c>
      <c r="J9" s="1">
        <v>200</v>
      </c>
      <c r="K9" s="15">
        <v>15.5</v>
      </c>
      <c r="L9" s="12">
        <v>189</v>
      </c>
      <c r="M9" s="47">
        <v>306.5</v>
      </c>
      <c r="N9" s="47">
        <v>299.5</v>
      </c>
      <c r="O9" s="1"/>
      <c r="P9" s="1"/>
      <c r="Q9" s="1"/>
      <c r="R9" s="1"/>
      <c r="S9" s="1"/>
      <c r="T9" s="1"/>
      <c r="U9" s="2"/>
      <c r="V9" s="11">
        <f t="shared" si="0"/>
        <v>3.03</v>
      </c>
    </row>
    <row r="10" spans="1:22" ht="12.75">
      <c r="A10" s="2">
        <v>1</v>
      </c>
      <c r="B10" s="12">
        <v>202</v>
      </c>
      <c r="C10" s="26">
        <v>1</v>
      </c>
      <c r="D10" s="3" t="s">
        <v>5</v>
      </c>
      <c r="E10" s="6">
        <v>8.83538880499197</v>
      </c>
      <c r="F10" s="6">
        <v>40.20835407803486</v>
      </c>
      <c r="G10" s="6">
        <v>2.192</v>
      </c>
      <c r="H10" s="23">
        <v>17.3</v>
      </c>
      <c r="I10" s="33">
        <v>14.8</v>
      </c>
      <c r="J10" s="1">
        <v>202</v>
      </c>
      <c r="K10" s="15">
        <v>17.4</v>
      </c>
      <c r="L10" s="12">
        <v>202</v>
      </c>
      <c r="M10" s="47">
        <v>379.5</v>
      </c>
      <c r="N10" s="47">
        <v>325.5</v>
      </c>
      <c r="O10" s="1"/>
      <c r="P10" s="1"/>
      <c r="Q10" s="1"/>
      <c r="R10" s="1"/>
      <c r="S10" s="1"/>
      <c r="T10" s="1"/>
      <c r="U10" s="2"/>
      <c r="V10" s="11">
        <f t="shared" si="0"/>
        <v>3.525</v>
      </c>
    </row>
    <row r="11" spans="1:22" ht="12.75">
      <c r="A11" s="2">
        <v>2</v>
      </c>
      <c r="B11" s="12">
        <v>130</v>
      </c>
      <c r="C11" s="26">
        <v>1</v>
      </c>
      <c r="D11" s="3" t="s">
        <v>5</v>
      </c>
      <c r="E11" s="6">
        <v>11.444994541110855</v>
      </c>
      <c r="F11" s="6">
        <v>0.13645861622752337</v>
      </c>
      <c r="G11" s="6">
        <v>1.068</v>
      </c>
      <c r="H11" s="23">
        <v>16.5</v>
      </c>
      <c r="I11" s="33">
        <v>14.5</v>
      </c>
      <c r="J11" s="1">
        <v>191</v>
      </c>
      <c r="K11" s="15">
        <v>16.7</v>
      </c>
      <c r="L11" s="12">
        <v>130</v>
      </c>
      <c r="M11" s="47">
        <v>392.5</v>
      </c>
      <c r="N11" s="47">
        <v>314.5</v>
      </c>
      <c r="O11" s="1"/>
      <c r="P11" s="1"/>
      <c r="Q11" s="1"/>
      <c r="R11" s="1"/>
      <c r="S11" s="1"/>
      <c r="T11" s="1"/>
      <c r="U11" s="2"/>
      <c r="V11" s="11">
        <f t="shared" si="0"/>
        <v>3.535</v>
      </c>
    </row>
    <row r="12" spans="1:22" ht="12.75">
      <c r="A12" s="2">
        <v>2</v>
      </c>
      <c r="B12" s="12">
        <v>408</v>
      </c>
      <c r="C12" s="26">
        <v>1</v>
      </c>
      <c r="D12" s="3" t="s">
        <v>5</v>
      </c>
      <c r="E12" s="6">
        <v>11.32568434906463</v>
      </c>
      <c r="F12" s="6">
        <v>7.877453841524713</v>
      </c>
      <c r="G12" s="6">
        <v>0.63</v>
      </c>
      <c r="H12" s="23">
        <v>17</v>
      </c>
      <c r="I12" s="33">
        <v>15.5</v>
      </c>
      <c r="J12" s="1">
        <v>186</v>
      </c>
      <c r="K12" s="15">
        <v>18</v>
      </c>
      <c r="L12" s="12">
        <v>408</v>
      </c>
      <c r="M12" s="47">
        <v>358.5</v>
      </c>
      <c r="N12" s="47">
        <v>267.5</v>
      </c>
      <c r="O12" s="1"/>
      <c r="P12" s="1"/>
      <c r="Q12" s="1"/>
      <c r="R12" s="1"/>
      <c r="S12" s="1"/>
      <c r="T12" s="1"/>
      <c r="U12" s="2"/>
      <c r="V12" s="11">
        <f t="shared" si="0"/>
        <v>3.13</v>
      </c>
    </row>
    <row r="13" spans="1:22" ht="12.75">
      <c r="A13" s="2">
        <v>2</v>
      </c>
      <c r="B13" s="12">
        <v>12</v>
      </c>
      <c r="C13" s="26">
        <v>1</v>
      </c>
      <c r="D13" s="3" t="s">
        <v>5</v>
      </c>
      <c r="E13" s="6">
        <v>16.325448365006064</v>
      </c>
      <c r="F13" s="6">
        <v>13.766654193431346</v>
      </c>
      <c r="G13" s="6">
        <v>1.109</v>
      </c>
      <c r="H13" s="23">
        <v>14.6</v>
      </c>
      <c r="I13" s="33">
        <v>15.5</v>
      </c>
      <c r="J13" s="1">
        <v>156</v>
      </c>
      <c r="K13" s="2">
        <v>16.75</v>
      </c>
      <c r="L13" s="12">
        <v>12</v>
      </c>
      <c r="M13" s="47">
        <v>312.5</v>
      </c>
      <c r="N13" s="47">
        <v>225.5</v>
      </c>
      <c r="O13" s="1"/>
      <c r="P13" s="1"/>
      <c r="Q13" s="1"/>
      <c r="R13" s="1"/>
      <c r="S13" s="1"/>
      <c r="T13" s="1"/>
      <c r="U13" s="2"/>
      <c r="V13" s="11">
        <f t="shared" si="0"/>
        <v>2.69</v>
      </c>
    </row>
    <row r="14" spans="1:22" ht="12.75">
      <c r="A14" s="2">
        <v>2</v>
      </c>
      <c r="B14" s="12">
        <v>8</v>
      </c>
      <c r="C14" s="26">
        <v>1</v>
      </c>
      <c r="D14" s="3" t="s">
        <v>5</v>
      </c>
      <c r="E14" s="6">
        <v>16.950203849267353</v>
      </c>
      <c r="F14" s="6">
        <v>19.86867923311165</v>
      </c>
      <c r="G14" s="6">
        <v>1.163</v>
      </c>
      <c r="H14" s="23">
        <v>21.5</v>
      </c>
      <c r="I14" s="33">
        <v>14.75</v>
      </c>
      <c r="J14" s="1">
        <v>231</v>
      </c>
      <c r="K14" s="15">
        <v>16.6</v>
      </c>
      <c r="L14" s="12">
        <v>8</v>
      </c>
      <c r="M14" s="47">
        <v>313.5</v>
      </c>
      <c r="N14" s="47">
        <v>277.5</v>
      </c>
      <c r="O14" s="1"/>
      <c r="P14" s="1"/>
      <c r="Q14" s="1"/>
      <c r="R14" s="1"/>
      <c r="S14" s="1"/>
      <c r="T14" s="1"/>
      <c r="U14" s="2"/>
      <c r="V14" s="11">
        <f t="shared" si="0"/>
        <v>2.955</v>
      </c>
    </row>
    <row r="15" spans="1:22" ht="12.75">
      <c r="A15" s="2">
        <v>2</v>
      </c>
      <c r="B15" s="12">
        <v>73</v>
      </c>
      <c r="C15" s="26">
        <v>1</v>
      </c>
      <c r="D15" s="3" t="s">
        <v>5</v>
      </c>
      <c r="E15" s="6">
        <v>15.79788628492632</v>
      </c>
      <c r="F15" s="6">
        <v>27.793633064580398</v>
      </c>
      <c r="G15" s="6">
        <v>1.595</v>
      </c>
      <c r="H15" s="23">
        <v>16.8</v>
      </c>
      <c r="I15" s="33">
        <v>13.75</v>
      </c>
      <c r="J15" s="1">
        <v>184</v>
      </c>
      <c r="K15" s="15">
        <v>15.8</v>
      </c>
      <c r="L15" s="12">
        <v>73</v>
      </c>
      <c r="M15" s="47">
        <v>331.5</v>
      </c>
      <c r="N15" s="47">
        <v>309.5</v>
      </c>
      <c r="O15" s="1"/>
      <c r="P15" s="1"/>
      <c r="Q15" s="1"/>
      <c r="R15" s="1"/>
      <c r="S15" s="1"/>
      <c r="T15" s="1"/>
      <c r="U15" s="2"/>
      <c r="V15" s="11">
        <f t="shared" si="0"/>
        <v>3.205</v>
      </c>
    </row>
    <row r="16" spans="1:22" ht="12.75">
      <c r="A16" s="2">
        <v>2</v>
      </c>
      <c r="B16" s="12">
        <v>90</v>
      </c>
      <c r="C16" s="26">
        <v>1</v>
      </c>
      <c r="D16" s="3" t="s">
        <v>5</v>
      </c>
      <c r="E16" s="6">
        <v>15.346622816313849</v>
      </c>
      <c r="F16" s="6">
        <v>34.36861498713318</v>
      </c>
      <c r="G16" s="6">
        <v>2.257</v>
      </c>
      <c r="H16" s="23">
        <v>19.5</v>
      </c>
      <c r="I16" s="33">
        <v>14.75</v>
      </c>
      <c r="J16" s="1">
        <v>213</v>
      </c>
      <c r="K16" s="15">
        <v>18.1</v>
      </c>
      <c r="L16" s="12">
        <v>90</v>
      </c>
      <c r="M16" s="47">
        <v>384.5</v>
      </c>
      <c r="N16" s="47">
        <v>303</v>
      </c>
      <c r="O16" s="1"/>
      <c r="P16" s="1"/>
      <c r="Q16" s="1"/>
      <c r="R16" s="1"/>
      <c r="S16" s="1"/>
      <c r="T16" s="1"/>
      <c r="U16" s="2"/>
      <c r="V16" s="11">
        <f t="shared" si="0"/>
        <v>3.4375</v>
      </c>
    </row>
    <row r="17" spans="1:22" ht="12.75">
      <c r="A17" s="2">
        <v>2</v>
      </c>
      <c r="B17" s="12">
        <v>221</v>
      </c>
      <c r="C17" s="26">
        <v>1</v>
      </c>
      <c r="D17" s="3" t="s">
        <v>5</v>
      </c>
      <c r="E17" s="6">
        <v>13.89128285234433</v>
      </c>
      <c r="F17" s="6">
        <v>42.85255667654106</v>
      </c>
      <c r="G17" s="6">
        <v>2.355</v>
      </c>
      <c r="H17" s="23">
        <v>14.6</v>
      </c>
      <c r="I17" s="33">
        <v>13.1</v>
      </c>
      <c r="J17" s="1">
        <v>156</v>
      </c>
      <c r="K17" s="15">
        <v>15.9</v>
      </c>
      <c r="L17" s="12">
        <v>221</v>
      </c>
      <c r="M17" s="47">
        <v>251.5</v>
      </c>
      <c r="N17" s="47">
        <v>175.5</v>
      </c>
      <c r="O17" s="1"/>
      <c r="P17" s="1"/>
      <c r="Q17" s="1"/>
      <c r="R17" s="1"/>
      <c r="S17" s="1"/>
      <c r="T17" s="1"/>
      <c r="U17" s="2"/>
      <c r="V17" s="11">
        <f t="shared" si="0"/>
        <v>2.135</v>
      </c>
    </row>
    <row r="18" spans="1:22" ht="12.75">
      <c r="A18" s="2">
        <v>2</v>
      </c>
      <c r="B18" s="12">
        <v>227</v>
      </c>
      <c r="C18" s="26">
        <v>1</v>
      </c>
      <c r="D18" s="3" t="s">
        <v>5</v>
      </c>
      <c r="E18" s="6">
        <v>13.542024592922463</v>
      </c>
      <c r="F18" s="6">
        <v>49.29754268647356</v>
      </c>
      <c r="G18" s="6">
        <v>2.621</v>
      </c>
      <c r="H18" s="23">
        <v>16.5</v>
      </c>
      <c r="I18" s="33">
        <v>14.4</v>
      </c>
      <c r="J18" s="1">
        <v>182</v>
      </c>
      <c r="K18" s="15">
        <v>16.3</v>
      </c>
      <c r="L18" s="12">
        <v>227</v>
      </c>
      <c r="M18" s="47">
        <v>417.5</v>
      </c>
      <c r="N18" s="47">
        <v>244.5</v>
      </c>
      <c r="O18" s="1"/>
      <c r="P18" s="1"/>
      <c r="Q18" s="1"/>
      <c r="R18" s="1"/>
      <c r="S18" s="1"/>
      <c r="T18" s="1"/>
      <c r="U18" s="2" t="s">
        <v>48</v>
      </c>
      <c r="V18" s="11">
        <f t="shared" si="0"/>
        <v>3.31</v>
      </c>
    </row>
    <row r="19" spans="1:22" ht="12.75">
      <c r="A19" s="2">
        <v>3</v>
      </c>
      <c r="B19" s="12">
        <v>373</v>
      </c>
      <c r="C19" s="26">
        <v>1</v>
      </c>
      <c r="D19" s="3" t="s">
        <v>5</v>
      </c>
      <c r="E19" s="6">
        <v>27.586626352799325</v>
      </c>
      <c r="F19" s="6">
        <v>9.325105440210185</v>
      </c>
      <c r="G19" s="6">
        <v>0.178</v>
      </c>
      <c r="H19" s="23">
        <v>13.2</v>
      </c>
      <c r="I19" s="33">
        <v>13.4</v>
      </c>
      <c r="J19" s="1">
        <v>149</v>
      </c>
      <c r="K19" s="15">
        <v>14.9</v>
      </c>
      <c r="L19" s="12">
        <v>373</v>
      </c>
      <c r="M19" s="47">
        <v>314.5</v>
      </c>
      <c r="N19" s="47">
        <v>268</v>
      </c>
      <c r="O19" s="1"/>
      <c r="P19" s="1"/>
      <c r="Q19" s="1"/>
      <c r="R19" s="1"/>
      <c r="S19" s="1"/>
      <c r="T19" s="1"/>
      <c r="U19" s="2"/>
      <c r="V19" s="11">
        <f t="shared" si="0"/>
        <v>2.9125</v>
      </c>
    </row>
    <row r="20" spans="1:22" ht="12.75">
      <c r="A20" s="2">
        <v>3</v>
      </c>
      <c r="B20" s="12">
        <v>24</v>
      </c>
      <c r="C20" s="26">
        <v>1</v>
      </c>
      <c r="D20" s="3" t="s">
        <v>5</v>
      </c>
      <c r="E20" s="6">
        <v>26.865311993818423</v>
      </c>
      <c r="F20" s="6">
        <v>17.170076542485067</v>
      </c>
      <c r="G20" s="6">
        <v>1.377</v>
      </c>
      <c r="H20" s="23">
        <v>18</v>
      </c>
      <c r="I20" s="33">
        <v>15.2</v>
      </c>
      <c r="J20" s="1">
        <v>198</v>
      </c>
      <c r="K20" s="15">
        <v>19.3</v>
      </c>
      <c r="L20" s="12">
        <v>24</v>
      </c>
      <c r="M20" s="47">
        <v>348.5</v>
      </c>
      <c r="N20" s="47">
        <v>293.5</v>
      </c>
      <c r="O20" s="1"/>
      <c r="P20" s="1"/>
      <c r="Q20" s="1"/>
      <c r="R20" s="1"/>
      <c r="S20" s="1"/>
      <c r="T20" s="1"/>
      <c r="U20" s="2"/>
      <c r="V20" s="11">
        <f t="shared" si="0"/>
        <v>3.21</v>
      </c>
    </row>
    <row r="21" spans="1:22" ht="12.75">
      <c r="A21" s="2">
        <v>3</v>
      </c>
      <c r="B21" s="12">
        <v>56</v>
      </c>
      <c r="C21" s="26">
        <v>1</v>
      </c>
      <c r="D21" s="3" t="s">
        <v>5</v>
      </c>
      <c r="E21" s="6">
        <v>29.333868602603694</v>
      </c>
      <c r="F21" s="6">
        <v>28.235175469707663</v>
      </c>
      <c r="G21" s="6">
        <v>1.826</v>
      </c>
      <c r="H21" s="23">
        <v>13.3</v>
      </c>
      <c r="I21" s="33">
        <v>11.75</v>
      </c>
      <c r="J21" s="1">
        <v>153</v>
      </c>
      <c r="K21" s="15">
        <v>14.4</v>
      </c>
      <c r="L21" s="12">
        <v>56</v>
      </c>
      <c r="M21" s="47">
        <v>312</v>
      </c>
      <c r="N21" s="47">
        <v>268</v>
      </c>
      <c r="O21" s="1"/>
      <c r="P21" s="1"/>
      <c r="Q21" s="1"/>
      <c r="R21" s="1"/>
      <c r="S21" s="1"/>
      <c r="T21" s="1"/>
      <c r="U21" s="2"/>
      <c r="V21" s="11">
        <f t="shared" si="0"/>
        <v>2.9</v>
      </c>
    </row>
    <row r="22" spans="1:22" ht="12.75">
      <c r="A22" s="2">
        <v>3</v>
      </c>
      <c r="B22" s="12">
        <v>109</v>
      </c>
      <c r="C22" s="26">
        <v>1</v>
      </c>
      <c r="D22" s="3" t="s">
        <v>5</v>
      </c>
      <c r="E22" s="6">
        <v>29.029532444486147</v>
      </c>
      <c r="F22" s="6">
        <v>36.624163281289114</v>
      </c>
      <c r="G22" s="6">
        <v>1.871</v>
      </c>
      <c r="H22" s="23">
        <v>15.1</v>
      </c>
      <c r="I22" s="33">
        <v>13.4</v>
      </c>
      <c r="J22" s="1">
        <v>163</v>
      </c>
      <c r="K22" s="15">
        <v>15</v>
      </c>
      <c r="L22" s="12">
        <v>109</v>
      </c>
      <c r="M22" s="47">
        <v>315</v>
      </c>
      <c r="N22" s="47">
        <v>237</v>
      </c>
      <c r="O22" s="1"/>
      <c r="P22" s="1"/>
      <c r="Q22" s="1"/>
      <c r="R22" s="1"/>
      <c r="S22" s="1"/>
      <c r="T22" s="1"/>
      <c r="U22" s="2"/>
      <c r="V22" s="11">
        <f t="shared" si="0"/>
        <v>2.76</v>
      </c>
    </row>
    <row r="23" spans="1:22" ht="12.75">
      <c r="A23" s="2">
        <v>3</v>
      </c>
      <c r="B23" s="12">
        <v>258</v>
      </c>
      <c r="C23" s="26">
        <v>1</v>
      </c>
      <c r="D23" s="3" t="s">
        <v>5</v>
      </c>
      <c r="E23" s="6">
        <v>29.575232710522354</v>
      </c>
      <c r="F23" s="6">
        <v>44.10418515422826</v>
      </c>
      <c r="G23" s="6">
        <v>2.533</v>
      </c>
      <c r="H23" s="23">
        <v>16.5</v>
      </c>
      <c r="I23" s="33">
        <v>13.2</v>
      </c>
      <c r="J23" s="1">
        <v>185</v>
      </c>
      <c r="K23" s="15">
        <v>15.6</v>
      </c>
      <c r="L23" s="12">
        <v>258</v>
      </c>
      <c r="M23" s="47">
        <v>392.5</v>
      </c>
      <c r="N23" s="47">
        <v>268.5</v>
      </c>
      <c r="O23" s="1"/>
      <c r="P23" s="1"/>
      <c r="Q23" s="1"/>
      <c r="R23" s="1"/>
      <c r="S23" s="1"/>
      <c r="T23" s="1"/>
      <c r="U23" s="2"/>
      <c r="V23" s="11">
        <f t="shared" si="0"/>
        <v>3.305</v>
      </c>
    </row>
    <row r="24" spans="1:22" ht="12.75">
      <c r="A24" s="2">
        <v>4</v>
      </c>
      <c r="B24" s="12">
        <v>366</v>
      </c>
      <c r="C24" s="26">
        <v>1</v>
      </c>
      <c r="D24" s="3" t="s">
        <v>5</v>
      </c>
      <c r="E24" s="6">
        <v>32.13988180385311</v>
      </c>
      <c r="F24" s="6">
        <v>2.950287890079903</v>
      </c>
      <c r="G24" s="6">
        <v>-0.7154</v>
      </c>
      <c r="H24" s="23">
        <v>16.6</v>
      </c>
      <c r="I24" s="33">
        <v>14.5</v>
      </c>
      <c r="J24" s="1">
        <v>185</v>
      </c>
      <c r="K24" s="15">
        <v>16.6</v>
      </c>
      <c r="L24" s="12">
        <v>366</v>
      </c>
      <c r="M24" s="47">
        <v>294.5</v>
      </c>
      <c r="N24" s="47">
        <v>293.5</v>
      </c>
      <c r="O24" s="1"/>
      <c r="P24" s="1"/>
      <c r="Q24" s="1"/>
      <c r="R24" s="1"/>
      <c r="S24" s="1"/>
      <c r="T24" s="1"/>
      <c r="U24" s="2"/>
      <c r="V24" s="11">
        <f t="shared" si="0"/>
        <v>2.94</v>
      </c>
    </row>
    <row r="25" spans="1:22" ht="12.75">
      <c r="A25" s="2">
        <v>4</v>
      </c>
      <c r="B25" s="12">
        <v>329</v>
      </c>
      <c r="C25" s="26">
        <v>1</v>
      </c>
      <c r="D25" s="3" t="s">
        <v>5</v>
      </c>
      <c r="E25" s="6">
        <v>39.77257240700969</v>
      </c>
      <c r="F25" s="6">
        <v>10.67159374831951</v>
      </c>
      <c r="G25" s="6">
        <v>-1.2134</v>
      </c>
      <c r="H25" s="23">
        <v>17.3</v>
      </c>
      <c r="I25" s="33">
        <v>13</v>
      </c>
      <c r="J25" s="1">
        <v>178</v>
      </c>
      <c r="K25" s="15">
        <v>13.1</v>
      </c>
      <c r="L25" s="64">
        <v>329</v>
      </c>
      <c r="M25" s="47">
        <v>360.5</v>
      </c>
      <c r="N25" s="47">
        <v>237.5</v>
      </c>
      <c r="O25" s="1"/>
      <c r="P25" s="1"/>
      <c r="Q25" s="1"/>
      <c r="R25" s="1"/>
      <c r="S25" s="1"/>
      <c r="T25" s="1"/>
      <c r="U25" s="2"/>
      <c r="V25" s="11">
        <f t="shared" si="0"/>
        <v>2.99</v>
      </c>
    </row>
    <row r="26" spans="1:22" ht="12.75">
      <c r="A26" s="2">
        <v>4</v>
      </c>
      <c r="B26" s="12">
        <v>49</v>
      </c>
      <c r="C26" s="26">
        <v>1</v>
      </c>
      <c r="D26" s="3" t="s">
        <v>5</v>
      </c>
      <c r="E26" s="6">
        <v>30.440179354856074</v>
      </c>
      <c r="F26" s="6">
        <v>20.480219794821387</v>
      </c>
      <c r="G26" s="6">
        <v>1.519</v>
      </c>
      <c r="H26" s="23">
        <v>11.3</v>
      </c>
      <c r="I26" s="33">
        <v>10.3</v>
      </c>
      <c r="J26" s="1">
        <v>127</v>
      </c>
      <c r="K26" s="2">
        <v>12.4</v>
      </c>
      <c r="L26" s="64">
        <v>49</v>
      </c>
      <c r="M26" s="47">
        <v>278</v>
      </c>
      <c r="N26" s="47">
        <v>148.5</v>
      </c>
      <c r="O26" s="1"/>
      <c r="P26" s="1"/>
      <c r="Q26" s="1"/>
      <c r="R26" s="1"/>
      <c r="S26" s="1"/>
      <c r="T26" s="1"/>
      <c r="U26" s="2"/>
      <c r="V26" s="11">
        <f t="shared" si="0"/>
        <v>2.1325</v>
      </c>
    </row>
    <row r="27" spans="1:22" ht="12.75">
      <c r="A27" s="2">
        <v>4</v>
      </c>
      <c r="B27" s="12">
        <v>113</v>
      </c>
      <c r="C27" s="26">
        <v>4</v>
      </c>
      <c r="D27" s="3" t="s">
        <v>5</v>
      </c>
      <c r="E27" s="6">
        <v>34.27574922615306</v>
      </c>
      <c r="F27" s="6">
        <v>31.21437349981364</v>
      </c>
      <c r="G27" s="6">
        <v>1.171</v>
      </c>
      <c r="H27" s="23">
        <v>9.6</v>
      </c>
      <c r="I27" s="33">
        <v>10.1</v>
      </c>
      <c r="J27" s="1">
        <v>107</v>
      </c>
      <c r="K27" s="2">
        <v>11.85</v>
      </c>
      <c r="L27" s="64">
        <v>113</v>
      </c>
      <c r="M27" s="47">
        <v>295</v>
      </c>
      <c r="N27" s="47">
        <v>210.5</v>
      </c>
      <c r="O27" s="1"/>
      <c r="P27" s="1"/>
      <c r="Q27" s="1"/>
      <c r="R27" s="1"/>
      <c r="S27" s="1"/>
      <c r="T27" s="1"/>
      <c r="U27" s="2"/>
      <c r="V27" s="11">
        <f t="shared" si="0"/>
        <v>2.5275</v>
      </c>
    </row>
    <row r="28" spans="1:22" ht="12.75">
      <c r="A28" s="2">
        <v>4</v>
      </c>
      <c r="B28" s="12">
        <v>268</v>
      </c>
      <c r="C28" s="26">
        <v>1</v>
      </c>
      <c r="D28" s="3" t="s">
        <v>5</v>
      </c>
      <c r="E28" s="6">
        <v>35.6013003460842</v>
      </c>
      <c r="F28" s="6">
        <v>42.41642662539956</v>
      </c>
      <c r="G28" s="6">
        <v>1.727</v>
      </c>
      <c r="H28" s="23">
        <v>20.6</v>
      </c>
      <c r="I28" s="33">
        <v>15.2</v>
      </c>
      <c r="J28" s="1">
        <v>225</v>
      </c>
      <c r="K28" s="2">
        <v>16.15</v>
      </c>
      <c r="L28" s="64">
        <v>268</v>
      </c>
      <c r="M28" s="47">
        <v>554</v>
      </c>
      <c r="N28" s="47">
        <v>427.5</v>
      </c>
      <c r="O28" s="1"/>
      <c r="P28" s="1"/>
      <c r="Q28" s="1"/>
      <c r="R28" s="1"/>
      <c r="S28" s="1"/>
      <c r="T28" s="1"/>
      <c r="U28" s="2"/>
      <c r="V28" s="11">
        <f t="shared" si="0"/>
        <v>4.9075</v>
      </c>
    </row>
    <row r="29" spans="1:22" ht="12.75">
      <c r="A29" s="2">
        <v>5</v>
      </c>
      <c r="B29" s="12">
        <v>346</v>
      </c>
      <c r="C29" s="26">
        <v>1</v>
      </c>
      <c r="D29" s="3" t="s">
        <v>5</v>
      </c>
      <c r="E29" s="6">
        <v>42.2998877663238</v>
      </c>
      <c r="F29" s="6">
        <v>2.801695014881135</v>
      </c>
      <c r="G29" s="6">
        <v>-2.6684</v>
      </c>
      <c r="H29" s="23">
        <v>22.6</v>
      </c>
      <c r="I29" s="33">
        <v>16.4</v>
      </c>
      <c r="J29" s="1">
        <v>249</v>
      </c>
      <c r="K29" s="15">
        <v>19.6</v>
      </c>
      <c r="L29" s="64">
        <v>346</v>
      </c>
      <c r="M29" s="47">
        <v>404.5</v>
      </c>
      <c r="N29" s="47">
        <v>319</v>
      </c>
      <c r="O29" s="1"/>
      <c r="P29" s="1"/>
      <c r="Q29" s="1"/>
      <c r="R29" s="1"/>
      <c r="S29" s="1"/>
      <c r="T29" s="1"/>
      <c r="U29" s="2"/>
      <c r="V29" s="11">
        <f t="shared" si="0"/>
        <v>3.6175</v>
      </c>
    </row>
    <row r="30" spans="1:22" ht="12.75">
      <c r="A30" s="2">
        <v>5</v>
      </c>
      <c r="B30" s="12">
        <v>325</v>
      </c>
      <c r="C30" s="26">
        <v>1</v>
      </c>
      <c r="D30" s="3" t="s">
        <v>5</v>
      </c>
      <c r="E30" s="6">
        <v>49.12456955443716</v>
      </c>
      <c r="F30" s="6">
        <v>10.742968495311953</v>
      </c>
      <c r="G30" s="6">
        <v>-3.2604</v>
      </c>
      <c r="H30" s="23">
        <v>20.2</v>
      </c>
      <c r="I30" s="33">
        <v>14.1</v>
      </c>
      <c r="J30" s="1">
        <v>206</v>
      </c>
      <c r="K30" s="15">
        <v>14.6</v>
      </c>
      <c r="L30" s="64">
        <v>325</v>
      </c>
      <c r="M30" s="47">
        <v>228.5</v>
      </c>
      <c r="N30" s="47">
        <v>122</v>
      </c>
      <c r="O30" s="1"/>
      <c r="P30" s="1"/>
      <c r="Q30" s="1"/>
      <c r="R30" s="1"/>
      <c r="S30" s="1"/>
      <c r="T30" s="1"/>
      <c r="U30" s="2"/>
      <c r="V30" s="11">
        <f t="shared" si="0"/>
        <v>1.7525</v>
      </c>
    </row>
    <row r="31" spans="1:22" ht="12.75">
      <c r="A31" s="2">
        <v>5</v>
      </c>
      <c r="B31" s="12">
        <v>315</v>
      </c>
      <c r="C31" s="26">
        <v>2</v>
      </c>
      <c r="D31" s="3" t="s">
        <v>5</v>
      </c>
      <c r="E31" s="6">
        <v>49.44021095587877</v>
      </c>
      <c r="F31" s="6">
        <v>19.69198115066651</v>
      </c>
      <c r="G31" s="6">
        <v>-3.3044</v>
      </c>
      <c r="H31" s="23">
        <v>19.5</v>
      </c>
      <c r="I31" s="33">
        <v>13.8</v>
      </c>
      <c r="J31" s="1">
        <v>203</v>
      </c>
      <c r="K31" s="15">
        <v>15.8</v>
      </c>
      <c r="L31" s="64">
        <v>315</v>
      </c>
      <c r="M31" s="47">
        <v>387</v>
      </c>
      <c r="N31" s="47">
        <v>307</v>
      </c>
      <c r="O31" s="1"/>
      <c r="P31" s="1"/>
      <c r="Q31" s="1"/>
      <c r="R31" s="1"/>
      <c r="S31" s="1"/>
      <c r="T31" s="1"/>
      <c r="U31" s="2" t="s">
        <v>49</v>
      </c>
      <c r="V31" s="11">
        <f t="shared" si="0"/>
        <v>3.47</v>
      </c>
    </row>
    <row r="32" spans="1:22" ht="12.75">
      <c r="A32" s="2">
        <v>5</v>
      </c>
      <c r="B32" s="12">
        <v>295</v>
      </c>
      <c r="C32" s="26">
        <v>1</v>
      </c>
      <c r="D32" s="3" t="s">
        <v>5</v>
      </c>
      <c r="E32" s="6">
        <v>45.62380455554474</v>
      </c>
      <c r="F32" s="6">
        <v>29.833828230340384</v>
      </c>
      <c r="G32" s="6">
        <v>-2.2884</v>
      </c>
      <c r="H32" s="23">
        <v>9.3</v>
      </c>
      <c r="I32" s="33">
        <v>11.2</v>
      </c>
      <c r="J32" s="1">
        <v>98</v>
      </c>
      <c r="K32" s="15">
        <v>12.9</v>
      </c>
      <c r="L32" s="64">
        <v>295</v>
      </c>
      <c r="M32" s="47">
        <v>176.5</v>
      </c>
      <c r="N32" s="47">
        <v>145.5</v>
      </c>
      <c r="O32" s="1"/>
      <c r="P32" s="1"/>
      <c r="Q32" s="1"/>
      <c r="R32" s="1"/>
      <c r="S32" s="1"/>
      <c r="T32" s="1"/>
      <c r="U32" s="2"/>
      <c r="V32" s="11">
        <f t="shared" si="0"/>
        <v>1.61</v>
      </c>
    </row>
    <row r="33" spans="1:22" ht="12.75">
      <c r="A33" s="2">
        <v>5</v>
      </c>
      <c r="B33" s="12">
        <v>288</v>
      </c>
      <c r="C33" s="26">
        <v>1</v>
      </c>
      <c r="D33" s="3" t="s">
        <v>5</v>
      </c>
      <c r="E33" s="6">
        <v>48.50543008668075</v>
      </c>
      <c r="F33" s="6">
        <v>39.17894370840191</v>
      </c>
      <c r="G33" s="6">
        <v>-2.0414</v>
      </c>
      <c r="H33" s="23">
        <v>22.1</v>
      </c>
      <c r="I33" s="33">
        <v>15.5</v>
      </c>
      <c r="J33" s="1">
        <v>245</v>
      </c>
      <c r="K33" s="15">
        <v>18.4</v>
      </c>
      <c r="L33" s="64">
        <v>288</v>
      </c>
      <c r="M33" s="47">
        <v>539</v>
      </c>
      <c r="N33" s="47">
        <v>480.5</v>
      </c>
      <c r="O33" s="1"/>
      <c r="P33" s="1"/>
      <c r="Q33" s="1"/>
      <c r="R33" s="1"/>
      <c r="S33" s="1"/>
      <c r="T33" s="1"/>
      <c r="U33" s="2"/>
      <c r="V33" s="11">
        <f t="shared" si="0"/>
        <v>5.0975</v>
      </c>
    </row>
    <row r="34" spans="1:22" ht="13.5" thickBot="1">
      <c r="A34" s="2">
        <v>5</v>
      </c>
      <c r="B34" s="12">
        <v>281</v>
      </c>
      <c r="C34" s="26">
        <v>1</v>
      </c>
      <c r="D34" s="3" t="s">
        <v>5</v>
      </c>
      <c r="E34" s="6">
        <v>42.952017396542956</v>
      </c>
      <c r="F34" s="6">
        <v>49.47772118405485</v>
      </c>
      <c r="G34" s="6">
        <v>0.866</v>
      </c>
      <c r="H34" s="23">
        <v>7</v>
      </c>
      <c r="I34" s="33">
        <v>7</v>
      </c>
      <c r="J34" s="1">
        <v>70</v>
      </c>
      <c r="K34" s="2">
        <v>6.7</v>
      </c>
      <c r="L34" s="65">
        <v>281</v>
      </c>
      <c r="M34" s="47">
        <v>147.5</v>
      </c>
      <c r="N34" s="47">
        <v>0</v>
      </c>
      <c r="O34" s="1"/>
      <c r="P34" s="1"/>
      <c r="Q34" s="1"/>
      <c r="R34" s="1"/>
      <c r="S34" s="1"/>
      <c r="T34" s="1"/>
      <c r="U34" s="2" t="s">
        <v>50</v>
      </c>
      <c r="V34" s="11">
        <f t="shared" si="0"/>
        <v>0.7375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90"/>
  <sheetViews>
    <sheetView workbookViewId="0" topLeftCell="AH1">
      <pane ySplit="2" topLeftCell="BM3" activePane="bottomLeft" state="frozen"/>
      <selection pane="topLeft" activeCell="A1" sqref="A1"/>
      <selection pane="bottomLeft" activeCell="BK42" sqref="BK42"/>
    </sheetView>
  </sheetViews>
  <sheetFormatPr defaultColWidth="9.140625" defaultRowHeight="12.75"/>
  <cols>
    <col min="1" max="1" width="5.00390625" style="67" customWidth="1"/>
    <col min="2" max="14" width="5.00390625" style="0" customWidth="1"/>
    <col min="15" max="15" width="2.421875" style="0" customWidth="1"/>
    <col min="16" max="16" width="9.140625" style="67" customWidth="1"/>
    <col min="17" max="17" width="4.8515625" style="72" customWidth="1"/>
    <col min="18" max="29" width="4.8515625" style="0" customWidth="1"/>
    <col min="30" max="30" width="5.140625" style="0" customWidth="1"/>
    <col min="31" max="33" width="9.140625" style="67" customWidth="1"/>
    <col min="34" max="46" width="5.28125" style="0" customWidth="1"/>
    <col min="48" max="48" width="4.57421875" style="0" customWidth="1"/>
    <col min="49" max="49" width="7.140625" style="74" customWidth="1"/>
    <col min="50" max="50" width="6.57421875" style="74" customWidth="1"/>
    <col min="51" max="61" width="4.57421875" style="0" customWidth="1"/>
  </cols>
  <sheetData>
    <row r="1" spans="1:67" ht="12.75">
      <c r="A1" s="67" t="s">
        <v>80</v>
      </c>
      <c r="P1"/>
      <c r="Q1"/>
      <c r="R1" s="67" t="s">
        <v>81</v>
      </c>
      <c r="S1" s="72"/>
      <c r="AE1"/>
      <c r="AF1"/>
      <c r="AG1"/>
      <c r="AI1" s="67" t="s">
        <v>82</v>
      </c>
      <c r="AZ1" s="67" t="s">
        <v>84</v>
      </c>
      <c r="BN1" s="74"/>
      <c r="BO1" s="74"/>
    </row>
    <row r="2" spans="1:67" ht="12.75">
      <c r="A2" s="67" t="s">
        <v>8</v>
      </c>
      <c r="B2" t="s">
        <v>0</v>
      </c>
      <c r="C2" t="s">
        <v>12</v>
      </c>
      <c r="D2" t="s">
        <v>13</v>
      </c>
      <c r="E2" t="s">
        <v>65</v>
      </c>
      <c r="F2" t="s">
        <v>29</v>
      </c>
      <c r="G2" t="s">
        <v>30</v>
      </c>
      <c r="H2" t="s">
        <v>17</v>
      </c>
      <c r="I2" t="s">
        <v>14</v>
      </c>
      <c r="J2" t="s">
        <v>16</v>
      </c>
      <c r="K2" t="s">
        <v>44</v>
      </c>
      <c r="L2" t="s">
        <v>43</v>
      </c>
      <c r="M2" t="s">
        <v>42</v>
      </c>
      <c r="N2" t="s">
        <v>10</v>
      </c>
      <c r="P2" t="s">
        <v>79</v>
      </c>
      <c r="Q2" t="s">
        <v>83</v>
      </c>
      <c r="R2" s="67" t="s">
        <v>8</v>
      </c>
      <c r="S2" t="s">
        <v>0</v>
      </c>
      <c r="T2" t="s">
        <v>12</v>
      </c>
      <c r="U2" t="s">
        <v>13</v>
      </c>
      <c r="V2" t="s">
        <v>65</v>
      </c>
      <c r="W2" t="s">
        <v>29</v>
      </c>
      <c r="X2" t="s">
        <v>30</v>
      </c>
      <c r="Y2" t="s">
        <v>17</v>
      </c>
      <c r="Z2" t="s">
        <v>14</v>
      </c>
      <c r="AA2" t="s">
        <v>16</v>
      </c>
      <c r="AB2" t="s">
        <v>44</v>
      </c>
      <c r="AC2" t="s">
        <v>43</v>
      </c>
      <c r="AD2" t="s">
        <v>42</v>
      </c>
      <c r="AE2" t="s">
        <v>10</v>
      </c>
      <c r="AF2" t="s">
        <v>79</v>
      </c>
      <c r="AG2" t="s">
        <v>83</v>
      </c>
      <c r="AI2" s="67" t="s">
        <v>8</v>
      </c>
      <c r="AJ2" t="s">
        <v>0</v>
      </c>
      <c r="AK2" t="s">
        <v>12</v>
      </c>
      <c r="AL2" t="s">
        <v>13</v>
      </c>
      <c r="AM2" t="s">
        <v>65</v>
      </c>
      <c r="AN2" t="s">
        <v>29</v>
      </c>
      <c r="AO2" t="s">
        <v>30</v>
      </c>
      <c r="AP2" t="s">
        <v>17</v>
      </c>
      <c r="AQ2" t="s">
        <v>14</v>
      </c>
      <c r="AR2" t="s">
        <v>16</v>
      </c>
      <c r="AS2" t="s">
        <v>44</v>
      </c>
      <c r="AT2" t="s">
        <v>43</v>
      </c>
      <c r="AU2" t="s">
        <v>42</v>
      </c>
      <c r="AV2" t="s">
        <v>10</v>
      </c>
      <c r="AW2" s="74" t="s">
        <v>79</v>
      </c>
      <c r="AX2" s="74" t="s">
        <v>83</v>
      </c>
      <c r="AZ2" s="67" t="s">
        <v>8</v>
      </c>
      <c r="BA2" t="s">
        <v>0</v>
      </c>
      <c r="BB2" t="s">
        <v>12</v>
      </c>
      <c r="BC2" t="s">
        <v>13</v>
      </c>
      <c r="BD2" t="s">
        <v>65</v>
      </c>
      <c r="BE2" t="s">
        <v>29</v>
      </c>
      <c r="BF2" t="s">
        <v>30</v>
      </c>
      <c r="BG2" t="s">
        <v>17</v>
      </c>
      <c r="BH2" t="s">
        <v>14</v>
      </c>
      <c r="BI2" t="s">
        <v>16</v>
      </c>
      <c r="BJ2" t="s">
        <v>44</v>
      </c>
      <c r="BK2" t="s">
        <v>43</v>
      </c>
      <c r="BL2" t="s">
        <v>42</v>
      </c>
      <c r="BM2" t="s">
        <v>10</v>
      </c>
      <c r="BN2" s="74" t="s">
        <v>79</v>
      </c>
      <c r="BO2" s="74" t="s">
        <v>83</v>
      </c>
    </row>
    <row r="3" spans="1:67" ht="12.75">
      <c r="A3" s="67">
        <v>127</v>
      </c>
      <c r="B3">
        <v>230</v>
      </c>
      <c r="C3">
        <v>13.1</v>
      </c>
      <c r="D3" t="s">
        <v>19</v>
      </c>
      <c r="E3" t="s">
        <v>19</v>
      </c>
      <c r="F3">
        <v>12</v>
      </c>
      <c r="G3">
        <v>12</v>
      </c>
      <c r="H3">
        <v>19.8</v>
      </c>
      <c r="K3">
        <v>19.8</v>
      </c>
      <c r="L3">
        <v>6.3</v>
      </c>
      <c r="M3">
        <v>14</v>
      </c>
      <c r="N3">
        <v>11</v>
      </c>
      <c r="P3" s="11">
        <v>0.1670256</v>
      </c>
      <c r="Q3" s="11">
        <v>7.02</v>
      </c>
      <c r="R3" s="12">
        <v>153</v>
      </c>
      <c r="S3" s="72">
        <v>47</v>
      </c>
      <c r="T3">
        <v>6.5</v>
      </c>
      <c r="U3" t="s">
        <v>19</v>
      </c>
      <c r="V3" t="s">
        <v>19</v>
      </c>
      <c r="W3">
        <v>1.4</v>
      </c>
      <c r="X3">
        <v>1.4</v>
      </c>
      <c r="Y3">
        <v>4</v>
      </c>
      <c r="AB3">
        <v>4</v>
      </c>
      <c r="AC3">
        <v>1.25</v>
      </c>
      <c r="AD3">
        <v>15</v>
      </c>
      <c r="AE3">
        <v>11</v>
      </c>
      <c r="AF3">
        <v>0.002408</v>
      </c>
      <c r="AG3">
        <v>0.4727272727272727</v>
      </c>
      <c r="AI3" s="67">
        <v>135</v>
      </c>
      <c r="AJ3">
        <v>50</v>
      </c>
      <c r="AK3">
        <v>13</v>
      </c>
      <c r="AL3" t="s">
        <v>19</v>
      </c>
      <c r="AM3" t="s">
        <v>19</v>
      </c>
      <c r="AN3">
        <v>3.2</v>
      </c>
      <c r="AO3">
        <v>3.2</v>
      </c>
      <c r="AP3">
        <v>7.6</v>
      </c>
      <c r="AS3">
        <v>7.6</v>
      </c>
      <c r="AT3">
        <v>0.6</v>
      </c>
      <c r="AU3">
        <v>6</v>
      </c>
      <c r="AV3">
        <v>11</v>
      </c>
      <c r="AW3" s="75">
        <v>0.0021792</v>
      </c>
      <c r="AX3" s="75">
        <v>1.52</v>
      </c>
      <c r="AZ3" s="67">
        <v>132</v>
      </c>
      <c r="BA3">
        <v>50</v>
      </c>
      <c r="BB3">
        <v>10.4</v>
      </c>
      <c r="BC3" t="s">
        <v>19</v>
      </c>
      <c r="BD3" t="s">
        <v>19</v>
      </c>
      <c r="BE3">
        <v>3.1</v>
      </c>
      <c r="BF3">
        <v>3.1</v>
      </c>
      <c r="BG3">
        <v>8.2</v>
      </c>
      <c r="BJ3">
        <v>8.2</v>
      </c>
      <c r="BK3">
        <v>2.2</v>
      </c>
      <c r="BL3">
        <v>12</v>
      </c>
      <c r="BM3">
        <v>11</v>
      </c>
      <c r="BN3">
        <v>0.004734400000000001</v>
      </c>
      <c r="BO3">
        <v>1.9009090909090907</v>
      </c>
    </row>
    <row r="4" spans="1:67" ht="12.75">
      <c r="A4" s="67">
        <v>128</v>
      </c>
      <c r="B4">
        <v>212</v>
      </c>
      <c r="C4">
        <v>15</v>
      </c>
      <c r="D4" t="s">
        <v>19</v>
      </c>
      <c r="E4" t="s">
        <v>19</v>
      </c>
      <c r="F4">
        <v>9.4</v>
      </c>
      <c r="G4">
        <v>9.4</v>
      </c>
      <c r="H4">
        <v>17.4</v>
      </c>
      <c r="K4">
        <v>17.4</v>
      </c>
      <c r="L4">
        <v>2.65</v>
      </c>
      <c r="M4">
        <v>20</v>
      </c>
      <c r="N4">
        <v>11</v>
      </c>
      <c r="P4" s="11">
        <v>0.09531263999999995</v>
      </c>
      <c r="Q4" s="11">
        <v>6.327272727272725</v>
      </c>
      <c r="R4" s="12">
        <v>152</v>
      </c>
      <c r="S4" s="72">
        <v>59</v>
      </c>
      <c r="T4">
        <v>7.6</v>
      </c>
      <c r="U4">
        <v>20</v>
      </c>
      <c r="V4" t="s">
        <v>69</v>
      </c>
      <c r="W4">
        <v>-1.5</v>
      </c>
      <c r="X4">
        <v>0.665</v>
      </c>
      <c r="Y4">
        <v>7.5</v>
      </c>
      <c r="Z4">
        <v>-3.25</v>
      </c>
      <c r="AB4">
        <v>4.085</v>
      </c>
      <c r="AC4">
        <v>1.835</v>
      </c>
      <c r="AD4">
        <v>27</v>
      </c>
      <c r="AE4">
        <v>11</v>
      </c>
      <c r="AF4">
        <v>0.004766354</v>
      </c>
      <c r="AG4">
        <v>0.6350318181818181</v>
      </c>
      <c r="AI4" s="67">
        <v>410</v>
      </c>
      <c r="AJ4">
        <v>39</v>
      </c>
      <c r="AK4">
        <v>9.1</v>
      </c>
      <c r="AL4" t="s">
        <v>19</v>
      </c>
      <c r="AM4" t="s">
        <v>19</v>
      </c>
      <c r="AN4">
        <v>2.3</v>
      </c>
      <c r="AO4">
        <v>2.3</v>
      </c>
      <c r="AP4">
        <v>6.4</v>
      </c>
      <c r="AS4">
        <v>6.4</v>
      </c>
      <c r="AT4">
        <v>1.4</v>
      </c>
      <c r="AU4">
        <v>13</v>
      </c>
      <c r="AV4">
        <v>11</v>
      </c>
      <c r="AW4" s="75">
        <v>0.00254176</v>
      </c>
      <c r="AX4" s="75">
        <v>1.192727272727273</v>
      </c>
      <c r="AZ4" s="67">
        <v>146</v>
      </c>
      <c r="BA4">
        <v>49</v>
      </c>
      <c r="BB4">
        <v>7</v>
      </c>
      <c r="BC4" t="s">
        <v>19</v>
      </c>
      <c r="BD4" t="s">
        <v>19</v>
      </c>
      <c r="BE4">
        <v>2.6</v>
      </c>
      <c r="BF4">
        <v>2.6</v>
      </c>
      <c r="BG4">
        <v>8.3</v>
      </c>
      <c r="BJ4">
        <v>8.3</v>
      </c>
      <c r="BK4">
        <v>2.05</v>
      </c>
      <c r="BL4">
        <v>13</v>
      </c>
      <c r="BM4">
        <v>11</v>
      </c>
      <c r="BN4">
        <v>0.0047313200000000015</v>
      </c>
      <c r="BO4">
        <v>2.150454545454546</v>
      </c>
    </row>
    <row r="5" spans="1:67" ht="12.75">
      <c r="A5" s="67">
        <v>136</v>
      </c>
      <c r="B5">
        <v>228</v>
      </c>
      <c r="C5">
        <v>13.8</v>
      </c>
      <c r="D5" t="s">
        <v>19</v>
      </c>
      <c r="E5" t="s">
        <v>19</v>
      </c>
      <c r="F5">
        <v>8.4</v>
      </c>
      <c r="G5">
        <v>8.4</v>
      </c>
      <c r="H5">
        <v>17</v>
      </c>
      <c r="K5">
        <v>17</v>
      </c>
      <c r="L5">
        <v>2.2</v>
      </c>
      <c r="M5">
        <v>20</v>
      </c>
      <c r="N5">
        <v>11</v>
      </c>
      <c r="P5" s="11">
        <v>0.09736832000000001</v>
      </c>
      <c r="Q5" s="11">
        <v>6.645454545454545</v>
      </c>
      <c r="R5" s="12">
        <v>145</v>
      </c>
      <c r="S5" s="72">
        <v>64</v>
      </c>
      <c r="T5">
        <v>7.8</v>
      </c>
      <c r="U5">
        <v>20</v>
      </c>
      <c r="V5" t="s">
        <v>69</v>
      </c>
      <c r="W5">
        <v>-2</v>
      </c>
      <c r="X5">
        <v>0.8775</v>
      </c>
      <c r="Y5">
        <v>6.6</v>
      </c>
      <c r="Z5">
        <v>-4.25</v>
      </c>
      <c r="AB5">
        <v>4.2315</v>
      </c>
      <c r="AC5">
        <v>1.2314999999999996</v>
      </c>
      <c r="AD5">
        <v>22</v>
      </c>
      <c r="AE5">
        <v>11</v>
      </c>
      <c r="AF5">
        <v>0.004816089599999998</v>
      </c>
      <c r="AG5">
        <v>0.6451114090909089</v>
      </c>
      <c r="AI5" s="67">
        <v>140</v>
      </c>
      <c r="AJ5">
        <v>47</v>
      </c>
      <c r="AK5">
        <v>7.1</v>
      </c>
      <c r="AL5" t="s">
        <v>19</v>
      </c>
      <c r="AM5" t="s">
        <v>19</v>
      </c>
      <c r="AN5">
        <v>2.1</v>
      </c>
      <c r="AO5">
        <v>2.1</v>
      </c>
      <c r="AP5">
        <v>6.4</v>
      </c>
      <c r="AS5">
        <v>6.4</v>
      </c>
      <c r="AT5">
        <v>1.4</v>
      </c>
      <c r="AU5">
        <v>16</v>
      </c>
      <c r="AV5">
        <v>11</v>
      </c>
      <c r="AW5" s="75">
        <v>0.00373304</v>
      </c>
      <c r="AX5" s="75">
        <v>1.2509090909090912</v>
      </c>
      <c r="AZ5" s="67">
        <v>220</v>
      </c>
      <c r="BA5">
        <v>39</v>
      </c>
      <c r="BB5">
        <v>7.8</v>
      </c>
      <c r="BC5" t="s">
        <v>19</v>
      </c>
      <c r="BD5" t="s">
        <v>19</v>
      </c>
      <c r="BE5">
        <v>2.2</v>
      </c>
      <c r="BF5">
        <v>2.2</v>
      </c>
      <c r="BG5">
        <v>5.6</v>
      </c>
      <c r="BJ5">
        <v>5.6</v>
      </c>
      <c r="BK5">
        <v>1.4</v>
      </c>
      <c r="BL5">
        <v>9</v>
      </c>
      <c r="BM5">
        <v>11</v>
      </c>
      <c r="BN5">
        <v>0.00189504</v>
      </c>
      <c r="BO5">
        <v>0.8654545454545453</v>
      </c>
    </row>
    <row r="6" spans="1:67" ht="12.75">
      <c r="A6" s="67">
        <v>134</v>
      </c>
      <c r="B6">
        <v>205</v>
      </c>
      <c r="C6">
        <v>16.2</v>
      </c>
      <c r="D6" t="s">
        <v>19</v>
      </c>
      <c r="E6" t="s">
        <v>19</v>
      </c>
      <c r="F6">
        <v>10.2</v>
      </c>
      <c r="G6">
        <v>10.2</v>
      </c>
      <c r="H6">
        <v>18.7</v>
      </c>
      <c r="K6">
        <v>18.7</v>
      </c>
      <c r="L6">
        <v>2.2</v>
      </c>
      <c r="M6">
        <v>13</v>
      </c>
      <c r="N6">
        <v>11</v>
      </c>
      <c r="P6" s="11">
        <v>0.07104459999999996</v>
      </c>
      <c r="Q6" s="11">
        <v>7.225</v>
      </c>
      <c r="R6" s="12">
        <v>156</v>
      </c>
      <c r="S6" s="72">
        <v>68</v>
      </c>
      <c r="T6">
        <v>6.3</v>
      </c>
      <c r="U6">
        <v>20</v>
      </c>
      <c r="V6" t="s">
        <v>69</v>
      </c>
      <c r="W6">
        <v>2.5</v>
      </c>
      <c r="X6">
        <v>2.52</v>
      </c>
      <c r="Y6">
        <v>10</v>
      </c>
      <c r="Z6">
        <v>-5.5</v>
      </c>
      <c r="AB6">
        <v>4.8825</v>
      </c>
      <c r="AC6">
        <v>0.6825</v>
      </c>
      <c r="AD6">
        <v>15</v>
      </c>
      <c r="AE6">
        <v>11</v>
      </c>
      <c r="AF6">
        <v>0.0043115520000000015</v>
      </c>
      <c r="AG6">
        <v>0.5243139204545456</v>
      </c>
      <c r="AI6" s="67">
        <v>143</v>
      </c>
      <c r="AJ6">
        <v>36</v>
      </c>
      <c r="AK6">
        <v>8.1</v>
      </c>
      <c r="AL6" t="s">
        <v>19</v>
      </c>
      <c r="AM6" t="s">
        <v>19</v>
      </c>
      <c r="AN6">
        <v>3.6</v>
      </c>
      <c r="AO6">
        <v>3.6</v>
      </c>
      <c r="AP6">
        <v>6.9</v>
      </c>
      <c r="AS6">
        <v>6.9</v>
      </c>
      <c r="AT6">
        <v>1.4</v>
      </c>
      <c r="AU6">
        <v>8</v>
      </c>
      <c r="AV6">
        <v>11</v>
      </c>
      <c r="AW6" s="75">
        <v>0.0018521599999999998</v>
      </c>
      <c r="AX6" s="75">
        <v>1.035</v>
      </c>
      <c r="AZ6" s="67">
        <v>382</v>
      </c>
      <c r="BA6">
        <v>37</v>
      </c>
      <c r="BB6">
        <v>5.7</v>
      </c>
      <c r="BC6" t="s">
        <v>19</v>
      </c>
      <c r="BD6" t="s">
        <v>19</v>
      </c>
      <c r="BE6">
        <v>1.5</v>
      </c>
      <c r="BF6">
        <v>1.5</v>
      </c>
      <c r="BG6">
        <v>4.3</v>
      </c>
      <c r="BJ6">
        <v>4.3</v>
      </c>
      <c r="BK6">
        <v>1.05</v>
      </c>
      <c r="BL6">
        <v>3</v>
      </c>
      <c r="BM6">
        <v>11</v>
      </c>
      <c r="BN6">
        <v>0.0008518799999999993</v>
      </c>
      <c r="BO6">
        <v>0.5472727272727272</v>
      </c>
    </row>
    <row r="7" spans="1:67" ht="12.75">
      <c r="A7" s="67">
        <v>138</v>
      </c>
      <c r="B7">
        <v>223</v>
      </c>
      <c r="C7">
        <v>16.1</v>
      </c>
      <c r="D7" t="s">
        <v>19</v>
      </c>
      <c r="E7" t="s">
        <v>19</v>
      </c>
      <c r="F7">
        <v>12.8</v>
      </c>
      <c r="G7">
        <v>12.8</v>
      </c>
      <c r="H7">
        <v>19.5</v>
      </c>
      <c r="K7">
        <v>19.5</v>
      </c>
      <c r="L7">
        <v>2.8</v>
      </c>
      <c r="M7">
        <v>13</v>
      </c>
      <c r="N7">
        <v>11</v>
      </c>
      <c r="P7" s="11">
        <v>0.09329820000000011</v>
      </c>
      <c r="Q7" s="11">
        <v>5.938636363636363</v>
      </c>
      <c r="R7" s="12">
        <v>161</v>
      </c>
      <c r="S7" s="72">
        <v>52</v>
      </c>
      <c r="T7">
        <v>5.8</v>
      </c>
      <c r="U7">
        <v>20</v>
      </c>
      <c r="V7" t="s">
        <v>69</v>
      </c>
      <c r="W7">
        <v>-2.5</v>
      </c>
      <c r="X7">
        <v>0.493</v>
      </c>
      <c r="Y7">
        <v>8.9</v>
      </c>
      <c r="Z7">
        <v>-4.2</v>
      </c>
      <c r="AB7">
        <v>3.799</v>
      </c>
      <c r="AC7">
        <v>1.299</v>
      </c>
      <c r="AD7">
        <v>17</v>
      </c>
      <c r="AE7">
        <v>11</v>
      </c>
      <c r="AF7">
        <v>0.0028839983999999997</v>
      </c>
      <c r="AG7">
        <v>0.5708860909090909</v>
      </c>
      <c r="AI7" s="67">
        <v>142</v>
      </c>
      <c r="AJ7">
        <v>41</v>
      </c>
      <c r="AK7">
        <v>8</v>
      </c>
      <c r="AL7" t="s">
        <v>19</v>
      </c>
      <c r="AM7" t="s">
        <v>19</v>
      </c>
      <c r="AN7">
        <v>3.6</v>
      </c>
      <c r="AO7">
        <v>3.6</v>
      </c>
      <c r="AP7">
        <v>6.8</v>
      </c>
      <c r="AS7">
        <v>6.8</v>
      </c>
      <c r="AT7">
        <v>1.3</v>
      </c>
      <c r="AU7">
        <v>9</v>
      </c>
      <c r="AV7">
        <v>11</v>
      </c>
      <c r="AW7" s="75">
        <v>0.0023195200000000003</v>
      </c>
      <c r="AX7" s="75">
        <v>0.989090909090909</v>
      </c>
      <c r="AZ7" s="67">
        <v>385</v>
      </c>
      <c r="BA7">
        <v>52</v>
      </c>
      <c r="BB7">
        <v>7.5</v>
      </c>
      <c r="BC7" t="s">
        <v>19</v>
      </c>
      <c r="BD7" t="s">
        <v>19</v>
      </c>
      <c r="BE7">
        <v>2.1</v>
      </c>
      <c r="BF7">
        <v>2.1</v>
      </c>
      <c r="BG7">
        <v>7.8</v>
      </c>
      <c r="BJ7">
        <v>7.8</v>
      </c>
      <c r="BK7">
        <v>1.5</v>
      </c>
      <c r="BL7">
        <v>12</v>
      </c>
      <c r="BM7">
        <v>11</v>
      </c>
      <c r="BN7">
        <v>0.00440448</v>
      </c>
      <c r="BO7">
        <v>2.0209090909090905</v>
      </c>
    </row>
    <row r="8" spans="1:67" ht="12.75">
      <c r="A8" s="67">
        <v>141</v>
      </c>
      <c r="B8">
        <v>192</v>
      </c>
      <c r="C8">
        <v>17.4</v>
      </c>
      <c r="D8" t="s">
        <v>19</v>
      </c>
      <c r="E8" t="s">
        <v>19</v>
      </c>
      <c r="F8">
        <v>13</v>
      </c>
      <c r="G8">
        <v>13</v>
      </c>
      <c r="H8">
        <v>19.3</v>
      </c>
      <c r="K8">
        <v>19.3</v>
      </c>
      <c r="L8">
        <v>1.8</v>
      </c>
      <c r="M8">
        <v>11</v>
      </c>
      <c r="N8">
        <v>11</v>
      </c>
      <c r="P8" s="11">
        <v>0.05526307999999999</v>
      </c>
      <c r="Q8" s="11">
        <v>5.526818181818182</v>
      </c>
      <c r="R8" s="12">
        <v>169</v>
      </c>
      <c r="S8" s="72">
        <v>47</v>
      </c>
      <c r="T8">
        <v>4.9</v>
      </c>
      <c r="U8" t="s">
        <v>19</v>
      </c>
      <c r="V8" t="s">
        <v>19</v>
      </c>
      <c r="W8">
        <v>1.3</v>
      </c>
      <c r="X8">
        <v>1.3</v>
      </c>
      <c r="Y8">
        <v>4.7</v>
      </c>
      <c r="AB8">
        <v>4.7</v>
      </c>
      <c r="AC8">
        <v>1.3</v>
      </c>
      <c r="AD8">
        <v>12</v>
      </c>
      <c r="AE8">
        <v>11</v>
      </c>
      <c r="AF8">
        <v>0.00248692</v>
      </c>
      <c r="AG8">
        <v>0.7263636363636364</v>
      </c>
      <c r="AI8" s="67">
        <v>155</v>
      </c>
      <c r="AJ8">
        <v>91</v>
      </c>
      <c r="AK8">
        <v>17.4</v>
      </c>
      <c r="AL8" t="s">
        <v>19</v>
      </c>
      <c r="AM8" t="s">
        <v>19</v>
      </c>
      <c r="AN8">
        <v>6.8</v>
      </c>
      <c r="AO8">
        <v>6.8</v>
      </c>
      <c r="AP8">
        <v>14.3</v>
      </c>
      <c r="AS8">
        <v>14.3</v>
      </c>
      <c r="AT8">
        <v>1.3</v>
      </c>
      <c r="AU8">
        <v>13</v>
      </c>
      <c r="AV8">
        <v>11</v>
      </c>
      <c r="AW8" s="75">
        <v>0.015730520000000005</v>
      </c>
      <c r="AX8" s="75">
        <v>4.875</v>
      </c>
      <c r="AZ8" s="67">
        <v>384</v>
      </c>
      <c r="BA8">
        <v>40</v>
      </c>
      <c r="BB8">
        <v>5.7</v>
      </c>
      <c r="BC8" t="s">
        <v>19</v>
      </c>
      <c r="BD8" t="s">
        <v>19</v>
      </c>
      <c r="BE8">
        <v>1.9</v>
      </c>
      <c r="BF8">
        <v>1.9</v>
      </c>
      <c r="BG8">
        <v>5.5</v>
      </c>
      <c r="BJ8">
        <v>5.5</v>
      </c>
      <c r="BL8">
        <v>7</v>
      </c>
      <c r="BM8">
        <v>11</v>
      </c>
      <c r="BN8">
        <v>0.00352</v>
      </c>
      <c r="BO8">
        <v>0.9</v>
      </c>
    </row>
    <row r="9" spans="1:67" ht="12.75">
      <c r="A9" s="67">
        <v>154</v>
      </c>
      <c r="B9">
        <v>237</v>
      </c>
      <c r="C9">
        <v>17.3</v>
      </c>
      <c r="D9" t="s">
        <v>19</v>
      </c>
      <c r="E9" t="s">
        <v>19</v>
      </c>
      <c r="F9">
        <v>9.9</v>
      </c>
      <c r="G9">
        <v>9.9</v>
      </c>
      <c r="H9">
        <v>19.5</v>
      </c>
      <c r="K9">
        <v>19.5</v>
      </c>
      <c r="L9">
        <v>3.2</v>
      </c>
      <c r="M9">
        <v>18</v>
      </c>
      <c r="N9">
        <v>11</v>
      </c>
      <c r="P9" s="11">
        <v>0.12541248000000005</v>
      </c>
      <c r="Q9" s="11">
        <v>8.509090909090908</v>
      </c>
      <c r="R9" s="12">
        <v>179</v>
      </c>
      <c r="S9" s="72">
        <v>58</v>
      </c>
      <c r="T9">
        <v>5.7</v>
      </c>
      <c r="U9">
        <v>20</v>
      </c>
      <c r="V9" t="s">
        <v>69</v>
      </c>
      <c r="W9">
        <v>-3.25</v>
      </c>
      <c r="X9">
        <v>0.49875</v>
      </c>
      <c r="Y9">
        <v>9.5</v>
      </c>
      <c r="Z9">
        <v>-5</v>
      </c>
      <c r="AB9">
        <v>4.1325</v>
      </c>
      <c r="AC9">
        <v>0.5325</v>
      </c>
      <c r="AD9">
        <v>18</v>
      </c>
      <c r="AE9">
        <v>11</v>
      </c>
      <c r="AF9">
        <v>0.0032566920000000007</v>
      </c>
      <c r="AG9">
        <v>0.682566903409091</v>
      </c>
      <c r="AI9" s="67">
        <v>164</v>
      </c>
      <c r="AJ9">
        <v>44</v>
      </c>
      <c r="AK9">
        <v>13.1</v>
      </c>
      <c r="AL9" t="s">
        <v>19</v>
      </c>
      <c r="AM9" t="s">
        <v>19</v>
      </c>
      <c r="AN9">
        <v>3.7</v>
      </c>
      <c r="AO9">
        <v>3.7</v>
      </c>
      <c r="AP9">
        <v>5.7</v>
      </c>
      <c r="AS9">
        <v>5.7</v>
      </c>
      <c r="AT9">
        <v>1.2</v>
      </c>
      <c r="AU9">
        <v>4</v>
      </c>
      <c r="AV9">
        <v>11</v>
      </c>
      <c r="AW9" s="75">
        <v>0.0015340799999999997</v>
      </c>
      <c r="AX9" s="75">
        <v>0.5181818181818182</v>
      </c>
      <c r="AZ9" s="67">
        <v>298</v>
      </c>
      <c r="BA9">
        <v>81</v>
      </c>
      <c r="BB9">
        <v>15.1</v>
      </c>
      <c r="BC9" t="s">
        <v>19</v>
      </c>
      <c r="BD9" t="s">
        <v>19</v>
      </c>
      <c r="BE9">
        <v>5.8</v>
      </c>
      <c r="BF9">
        <v>5.8</v>
      </c>
      <c r="BG9">
        <v>11.9</v>
      </c>
      <c r="BJ9">
        <v>11.9</v>
      </c>
      <c r="BK9">
        <v>2</v>
      </c>
      <c r="BL9">
        <v>13</v>
      </c>
      <c r="BM9">
        <v>11</v>
      </c>
      <c r="BN9">
        <v>0.012919320000000001</v>
      </c>
      <c r="BO9">
        <v>3.299545454545455</v>
      </c>
    </row>
    <row r="10" spans="1:67" ht="12.75">
      <c r="A10" s="67">
        <v>144</v>
      </c>
      <c r="B10">
        <v>194</v>
      </c>
      <c r="C10">
        <v>14.9</v>
      </c>
      <c r="D10" t="s">
        <v>19</v>
      </c>
      <c r="E10" t="s">
        <v>19</v>
      </c>
      <c r="F10">
        <v>11.9</v>
      </c>
      <c r="G10">
        <v>11.9</v>
      </c>
      <c r="H10">
        <v>19.1</v>
      </c>
      <c r="K10">
        <v>19.1</v>
      </c>
      <c r="L10">
        <v>3.1</v>
      </c>
      <c r="M10">
        <v>12</v>
      </c>
      <c r="N10">
        <v>11</v>
      </c>
      <c r="P10" s="11">
        <v>0.07554544000000007</v>
      </c>
      <c r="Q10" s="11">
        <v>6.250909090909093</v>
      </c>
      <c r="R10" s="12">
        <v>181</v>
      </c>
      <c r="S10" s="72">
        <v>78</v>
      </c>
      <c r="T10">
        <v>7.9</v>
      </c>
      <c r="U10" t="s">
        <v>19</v>
      </c>
      <c r="V10" t="s">
        <v>19</v>
      </c>
      <c r="W10">
        <v>1.4</v>
      </c>
      <c r="X10">
        <v>1.4</v>
      </c>
      <c r="Y10">
        <v>7.1</v>
      </c>
      <c r="AB10">
        <v>7.1</v>
      </c>
      <c r="AC10">
        <v>1.4</v>
      </c>
      <c r="AD10">
        <v>16</v>
      </c>
      <c r="AE10">
        <v>11</v>
      </c>
      <c r="AF10">
        <v>0.008514240000000001</v>
      </c>
      <c r="AG10">
        <v>1.8395454545454542</v>
      </c>
      <c r="AI10" s="67">
        <v>193</v>
      </c>
      <c r="AJ10">
        <v>41</v>
      </c>
      <c r="AK10">
        <v>7.7</v>
      </c>
      <c r="AL10" t="s">
        <v>19</v>
      </c>
      <c r="AM10" t="s">
        <v>19</v>
      </c>
      <c r="AN10">
        <v>2.8</v>
      </c>
      <c r="AO10">
        <v>2.8</v>
      </c>
      <c r="AP10">
        <v>7.3</v>
      </c>
      <c r="AS10">
        <v>7.3</v>
      </c>
      <c r="AT10">
        <v>1.55</v>
      </c>
      <c r="AU10">
        <v>11</v>
      </c>
      <c r="AV10">
        <v>11</v>
      </c>
      <c r="AW10" s="75">
        <v>0.00283852</v>
      </c>
      <c r="AX10" s="75">
        <v>1.4931818181818182</v>
      </c>
      <c r="AZ10" s="67">
        <v>129</v>
      </c>
      <c r="BA10">
        <v>32</v>
      </c>
      <c r="BB10">
        <v>4.8</v>
      </c>
      <c r="BC10" t="s">
        <v>19</v>
      </c>
      <c r="BD10" t="s">
        <v>19</v>
      </c>
      <c r="BE10">
        <v>2.3</v>
      </c>
      <c r="BF10">
        <v>2.3</v>
      </c>
      <c r="BG10">
        <v>4.5</v>
      </c>
      <c r="BJ10">
        <v>4.5</v>
      </c>
      <c r="BK10">
        <v>0.75</v>
      </c>
      <c r="BL10">
        <v>6</v>
      </c>
      <c r="BM10">
        <v>11</v>
      </c>
      <c r="BN10">
        <v>0.0008291999999999998</v>
      </c>
      <c r="BO10">
        <v>0.45</v>
      </c>
    </row>
    <row r="11" spans="1:67" ht="12.75">
      <c r="A11" s="67">
        <v>150</v>
      </c>
      <c r="B11">
        <v>203</v>
      </c>
      <c r="C11">
        <v>17</v>
      </c>
      <c r="D11" t="s">
        <v>19</v>
      </c>
      <c r="E11" t="s">
        <v>19</v>
      </c>
      <c r="F11">
        <v>12.6</v>
      </c>
      <c r="G11">
        <v>12.6</v>
      </c>
      <c r="H11">
        <v>18.4</v>
      </c>
      <c r="K11">
        <v>18.4</v>
      </c>
      <c r="L11">
        <v>2.4</v>
      </c>
      <c r="M11">
        <v>14</v>
      </c>
      <c r="N11">
        <v>11</v>
      </c>
      <c r="P11" s="11">
        <v>0.07468384000000006</v>
      </c>
      <c r="Q11" s="11">
        <v>4.85090909090909</v>
      </c>
      <c r="R11" s="12">
        <v>190</v>
      </c>
      <c r="S11" s="72">
        <v>46</v>
      </c>
      <c r="T11">
        <v>5.1</v>
      </c>
      <c r="U11">
        <v>20</v>
      </c>
      <c r="V11" t="s">
        <v>69</v>
      </c>
      <c r="W11">
        <v>-2.75</v>
      </c>
      <c r="X11">
        <v>0.6375</v>
      </c>
      <c r="Y11">
        <v>11.2</v>
      </c>
      <c r="Z11">
        <v>-5.25</v>
      </c>
      <c r="AB11">
        <v>4.19475</v>
      </c>
      <c r="AC11">
        <v>1.44475</v>
      </c>
      <c r="AD11">
        <v>14</v>
      </c>
      <c r="AE11">
        <v>11</v>
      </c>
      <c r="AF11">
        <v>0.0024240363999999998</v>
      </c>
      <c r="AG11">
        <v>0.6782624744318182</v>
      </c>
      <c r="AI11" s="67">
        <v>214</v>
      </c>
      <c r="AJ11">
        <v>47</v>
      </c>
      <c r="AK11">
        <v>5.3</v>
      </c>
      <c r="AL11" t="s">
        <v>19</v>
      </c>
      <c r="AM11" t="s">
        <v>19</v>
      </c>
      <c r="AN11">
        <v>2.3</v>
      </c>
      <c r="AO11">
        <v>2.3</v>
      </c>
      <c r="AP11">
        <v>5.5</v>
      </c>
      <c r="AS11">
        <v>5.5</v>
      </c>
      <c r="AT11">
        <v>0.7</v>
      </c>
      <c r="AU11">
        <v>12</v>
      </c>
      <c r="AV11">
        <v>11</v>
      </c>
      <c r="AW11" s="75">
        <v>0.0025077999999999997</v>
      </c>
      <c r="AX11" s="75">
        <v>0.8</v>
      </c>
      <c r="AZ11" s="67">
        <v>398</v>
      </c>
      <c r="BA11">
        <v>39</v>
      </c>
      <c r="BB11">
        <v>7.1</v>
      </c>
      <c r="BC11" t="s">
        <v>19</v>
      </c>
      <c r="BD11" t="s">
        <v>19</v>
      </c>
      <c r="BE11">
        <v>2.6</v>
      </c>
      <c r="BF11">
        <v>2.6</v>
      </c>
      <c r="BG11">
        <v>7.2</v>
      </c>
      <c r="BJ11">
        <v>7.2</v>
      </c>
      <c r="BK11">
        <v>0.95</v>
      </c>
      <c r="BL11">
        <v>6</v>
      </c>
      <c r="BM11">
        <v>11</v>
      </c>
      <c r="BN11">
        <v>0.0016579800000000003</v>
      </c>
      <c r="BO11">
        <v>1.5054545454545454</v>
      </c>
    </row>
    <row r="12" spans="1:67" ht="12.75">
      <c r="A12" s="67">
        <v>157</v>
      </c>
      <c r="B12">
        <v>211</v>
      </c>
      <c r="C12">
        <v>14.9</v>
      </c>
      <c r="D12" t="s">
        <v>19</v>
      </c>
      <c r="E12" t="s">
        <v>19</v>
      </c>
      <c r="F12">
        <v>12</v>
      </c>
      <c r="G12">
        <v>12</v>
      </c>
      <c r="H12">
        <v>18.7</v>
      </c>
      <c r="K12">
        <v>18.7</v>
      </c>
      <c r="L12">
        <v>2.7</v>
      </c>
      <c r="M12">
        <v>14</v>
      </c>
      <c r="N12">
        <v>11</v>
      </c>
      <c r="P12" s="11">
        <v>0.08463948000000002</v>
      </c>
      <c r="Q12" s="11">
        <v>5.695</v>
      </c>
      <c r="R12" s="12">
        <v>201</v>
      </c>
      <c r="S12" s="72">
        <v>58</v>
      </c>
      <c r="T12">
        <v>4.9</v>
      </c>
      <c r="U12">
        <v>20</v>
      </c>
      <c r="V12" t="s">
        <v>69</v>
      </c>
      <c r="W12">
        <v>-2.25</v>
      </c>
      <c r="X12">
        <v>0.49</v>
      </c>
      <c r="Y12">
        <v>14.25</v>
      </c>
      <c r="Z12">
        <v>-4.25</v>
      </c>
      <c r="AB12">
        <v>4.5325</v>
      </c>
      <c r="AC12">
        <v>0.7325000000000008</v>
      </c>
      <c r="AD12">
        <v>14</v>
      </c>
      <c r="AE12">
        <v>11</v>
      </c>
      <c r="AF12">
        <v>0.0031562120000000007</v>
      </c>
      <c r="AG12">
        <v>0.8328468750000002</v>
      </c>
      <c r="AI12" s="67">
        <v>208</v>
      </c>
      <c r="AJ12">
        <v>47</v>
      </c>
      <c r="AK12">
        <v>10.2</v>
      </c>
      <c r="AL12" t="s">
        <v>19</v>
      </c>
      <c r="AM12" t="s">
        <v>19</v>
      </c>
      <c r="AN12">
        <v>4.1</v>
      </c>
      <c r="AO12">
        <v>4.1</v>
      </c>
      <c r="AP12">
        <v>8.1</v>
      </c>
      <c r="AS12">
        <v>8.1</v>
      </c>
      <c r="AT12">
        <v>0.5</v>
      </c>
      <c r="AU12">
        <v>7</v>
      </c>
      <c r="AV12">
        <v>11</v>
      </c>
      <c r="AW12" s="75">
        <v>0.00229316</v>
      </c>
      <c r="AX12" s="75">
        <v>1.4727272727272727</v>
      </c>
      <c r="AZ12" s="67">
        <v>311</v>
      </c>
      <c r="BA12">
        <v>28</v>
      </c>
      <c r="BB12">
        <v>7.7</v>
      </c>
      <c r="BC12" t="s">
        <v>19</v>
      </c>
      <c r="BD12" t="s">
        <v>19</v>
      </c>
      <c r="BE12">
        <v>2.1</v>
      </c>
      <c r="BF12">
        <v>2.1</v>
      </c>
      <c r="BG12">
        <v>5.8</v>
      </c>
      <c r="BJ12">
        <v>5.8</v>
      </c>
      <c r="BK12">
        <v>1.1</v>
      </c>
      <c r="BL12">
        <v>3</v>
      </c>
      <c r="BM12">
        <v>11</v>
      </c>
      <c r="BN12">
        <v>0.0006438799999999999</v>
      </c>
      <c r="BO12">
        <v>0.9754545454545454</v>
      </c>
    </row>
    <row r="13" spans="1:50" ht="12.75">
      <c r="A13" s="67">
        <v>149</v>
      </c>
      <c r="B13">
        <v>131</v>
      </c>
      <c r="C13">
        <v>13.1</v>
      </c>
      <c r="D13" t="s">
        <v>19</v>
      </c>
      <c r="E13" t="s">
        <v>19</v>
      </c>
      <c r="F13">
        <v>10.2</v>
      </c>
      <c r="G13">
        <v>10.2</v>
      </c>
      <c r="H13">
        <v>16.3</v>
      </c>
      <c r="K13">
        <v>16.3</v>
      </c>
      <c r="L13">
        <v>2.55</v>
      </c>
      <c r="M13">
        <v>14</v>
      </c>
      <c r="N13">
        <v>11</v>
      </c>
      <c r="P13" s="11">
        <v>0.03660022000000003</v>
      </c>
      <c r="Q13" s="11">
        <v>4.519545454545455</v>
      </c>
      <c r="R13" s="12">
        <v>403</v>
      </c>
      <c r="S13" s="72">
        <v>49</v>
      </c>
      <c r="T13">
        <v>5.9</v>
      </c>
      <c r="U13">
        <v>20</v>
      </c>
      <c r="V13" t="s">
        <v>69</v>
      </c>
      <c r="W13">
        <v>-2.75</v>
      </c>
      <c r="X13">
        <v>0.59</v>
      </c>
      <c r="Y13">
        <v>8.25</v>
      </c>
      <c r="Z13">
        <v>-4.75</v>
      </c>
      <c r="AB13">
        <v>3.835</v>
      </c>
      <c r="AC13">
        <v>1.085</v>
      </c>
      <c r="AD13">
        <v>12</v>
      </c>
      <c r="AE13">
        <v>11</v>
      </c>
      <c r="AF13">
        <v>0.0021772340000000005</v>
      </c>
      <c r="AG13">
        <v>0.5656625000000002</v>
      </c>
      <c r="AI13" s="67">
        <v>405</v>
      </c>
      <c r="AJ13">
        <v>52</v>
      </c>
      <c r="AK13">
        <v>9.1</v>
      </c>
      <c r="AL13" t="s">
        <v>19</v>
      </c>
      <c r="AM13" t="s">
        <v>19</v>
      </c>
      <c r="AN13">
        <v>3.5</v>
      </c>
      <c r="AO13">
        <v>3.5</v>
      </c>
      <c r="AP13">
        <v>8.6</v>
      </c>
      <c r="AS13">
        <v>8.6</v>
      </c>
      <c r="AT13">
        <v>1.6</v>
      </c>
      <c r="AU13">
        <v>12</v>
      </c>
      <c r="AV13">
        <v>11</v>
      </c>
      <c r="AW13" s="75">
        <v>0.0048217600000000005</v>
      </c>
      <c r="AX13" s="75">
        <v>1.9936363636363632</v>
      </c>
    </row>
    <row r="14" spans="1:50" ht="12.75">
      <c r="A14" s="67">
        <v>159</v>
      </c>
      <c r="B14">
        <v>207</v>
      </c>
      <c r="C14">
        <v>17.4</v>
      </c>
      <c r="D14" t="s">
        <v>19</v>
      </c>
      <c r="E14" t="s">
        <v>19</v>
      </c>
      <c r="F14">
        <v>11.8</v>
      </c>
      <c r="G14">
        <v>11.8</v>
      </c>
      <c r="H14">
        <v>18.1</v>
      </c>
      <c r="K14">
        <v>18.1</v>
      </c>
      <c r="L14">
        <v>1.85</v>
      </c>
      <c r="M14">
        <v>15</v>
      </c>
      <c r="N14">
        <v>11</v>
      </c>
      <c r="P14" s="11">
        <v>0.07061076000000002</v>
      </c>
      <c r="Q14" s="11">
        <v>5.183181818181819</v>
      </c>
      <c r="R14" s="12">
        <v>390</v>
      </c>
      <c r="S14" s="72">
        <v>56</v>
      </c>
      <c r="T14">
        <v>6.2</v>
      </c>
      <c r="U14">
        <v>20</v>
      </c>
      <c r="V14" t="s">
        <v>69</v>
      </c>
      <c r="W14">
        <v>-0.75</v>
      </c>
      <c r="X14">
        <v>0.9745</v>
      </c>
      <c r="Y14">
        <v>8.75</v>
      </c>
      <c r="Z14">
        <v>0.3</v>
      </c>
      <c r="AA14">
        <v>1.3</v>
      </c>
      <c r="AB14">
        <v>3.9195</v>
      </c>
      <c r="AC14">
        <v>0.21950000000000003</v>
      </c>
      <c r="AD14">
        <v>12</v>
      </c>
      <c r="AE14">
        <v>11</v>
      </c>
      <c r="AF14">
        <v>0.0020513408000000003</v>
      </c>
      <c r="AG14">
        <v>0.5246785227272728</v>
      </c>
      <c r="AI14" s="67">
        <v>427</v>
      </c>
      <c r="AJ14">
        <v>46</v>
      </c>
      <c r="AK14">
        <v>8.4</v>
      </c>
      <c r="AL14" t="s">
        <v>19</v>
      </c>
      <c r="AM14" t="s">
        <v>19</v>
      </c>
      <c r="AN14">
        <v>4</v>
      </c>
      <c r="AO14">
        <v>4</v>
      </c>
      <c r="AP14">
        <v>8.6</v>
      </c>
      <c r="AS14">
        <v>8.6</v>
      </c>
      <c r="AT14">
        <v>1.4</v>
      </c>
      <c r="AU14">
        <v>8</v>
      </c>
      <c r="AV14">
        <v>11</v>
      </c>
      <c r="AW14" s="75">
        <v>0.0031203199999999993</v>
      </c>
      <c r="AX14" s="75">
        <v>1.7981818181818179</v>
      </c>
    </row>
    <row r="15" spans="1:50" ht="12.75">
      <c r="A15" s="67">
        <v>160</v>
      </c>
      <c r="B15">
        <v>203</v>
      </c>
      <c r="C15">
        <v>20.8</v>
      </c>
      <c r="D15" t="s">
        <v>19</v>
      </c>
      <c r="E15" t="s">
        <v>19</v>
      </c>
      <c r="F15">
        <v>11.3</v>
      </c>
      <c r="G15">
        <v>11.3</v>
      </c>
      <c r="H15">
        <v>18</v>
      </c>
      <c r="K15">
        <v>18</v>
      </c>
      <c r="L15">
        <v>1.25</v>
      </c>
      <c r="M15">
        <v>18</v>
      </c>
      <c r="N15">
        <v>11</v>
      </c>
      <c r="P15" s="11">
        <v>0.06739729999999997</v>
      </c>
      <c r="Q15" s="11">
        <v>5.4818181818181815</v>
      </c>
      <c r="R15" s="12">
        <v>409</v>
      </c>
      <c r="S15" s="72">
        <v>55</v>
      </c>
      <c r="T15">
        <v>6.2</v>
      </c>
      <c r="U15">
        <v>20</v>
      </c>
      <c r="V15" t="s">
        <v>69</v>
      </c>
      <c r="W15">
        <v>-1.5</v>
      </c>
      <c r="X15">
        <v>0.804</v>
      </c>
      <c r="Y15">
        <v>9.5</v>
      </c>
      <c r="Z15">
        <v>0.1</v>
      </c>
      <c r="AA15">
        <v>1.3</v>
      </c>
      <c r="AB15">
        <v>4.2139999999999995</v>
      </c>
      <c r="AC15">
        <v>0.4639999999999995</v>
      </c>
      <c r="AD15">
        <v>14</v>
      </c>
      <c r="AE15">
        <v>11</v>
      </c>
      <c r="AF15">
        <v>0.0025774400000000003</v>
      </c>
      <c r="AG15">
        <v>0.6531699999999998</v>
      </c>
      <c r="AI15" s="67">
        <v>419</v>
      </c>
      <c r="AJ15">
        <v>40</v>
      </c>
      <c r="AK15">
        <v>7.1</v>
      </c>
      <c r="AL15" t="s">
        <v>19</v>
      </c>
      <c r="AM15" t="s">
        <v>19</v>
      </c>
      <c r="AN15">
        <v>2.7</v>
      </c>
      <c r="AO15">
        <v>2.7</v>
      </c>
      <c r="AP15">
        <v>5.5</v>
      </c>
      <c r="AS15">
        <v>5.5</v>
      </c>
      <c r="AT15">
        <v>1</v>
      </c>
      <c r="AU15">
        <v>7</v>
      </c>
      <c r="AV15">
        <v>11</v>
      </c>
      <c r="AW15" s="75">
        <v>0.0015597999999999996</v>
      </c>
      <c r="AX15" s="75">
        <v>0.7</v>
      </c>
    </row>
    <row r="16" spans="1:50" ht="12.75">
      <c r="A16" s="67">
        <v>167</v>
      </c>
      <c r="B16">
        <v>168</v>
      </c>
      <c r="C16">
        <v>18</v>
      </c>
      <c r="D16" t="s">
        <v>19</v>
      </c>
      <c r="E16" t="s">
        <v>19</v>
      </c>
      <c r="F16">
        <v>11.9</v>
      </c>
      <c r="G16">
        <v>11.9</v>
      </c>
      <c r="H16">
        <v>17.1</v>
      </c>
      <c r="K16">
        <v>17.1</v>
      </c>
      <c r="L16">
        <v>2.5</v>
      </c>
      <c r="M16">
        <v>13</v>
      </c>
      <c r="N16">
        <v>11</v>
      </c>
      <c r="P16" s="11">
        <v>0.05274616000000004</v>
      </c>
      <c r="Q16" s="11">
        <v>4.041818181818183</v>
      </c>
      <c r="R16" s="12">
        <v>441</v>
      </c>
      <c r="S16" s="72">
        <v>47</v>
      </c>
      <c r="T16">
        <v>5.3</v>
      </c>
      <c r="U16">
        <v>20</v>
      </c>
      <c r="V16" t="s">
        <v>69</v>
      </c>
      <c r="W16">
        <v>-1.25</v>
      </c>
      <c r="X16">
        <v>0.59625</v>
      </c>
      <c r="Y16">
        <v>11.75</v>
      </c>
      <c r="Z16">
        <v>-3.5</v>
      </c>
      <c r="AB16">
        <v>4.04125</v>
      </c>
      <c r="AC16">
        <v>1.54125</v>
      </c>
      <c r="AD16">
        <v>19</v>
      </c>
      <c r="AE16">
        <v>11</v>
      </c>
      <c r="AF16">
        <v>0.0027868485</v>
      </c>
      <c r="AG16">
        <v>0.6328230113636363</v>
      </c>
      <c r="AI16" s="67">
        <v>444</v>
      </c>
      <c r="AJ16">
        <v>32</v>
      </c>
      <c r="AK16">
        <v>6.8</v>
      </c>
      <c r="AL16" t="s">
        <v>19</v>
      </c>
      <c r="AM16" t="s">
        <v>19</v>
      </c>
      <c r="AN16">
        <v>2.3</v>
      </c>
      <c r="AO16">
        <v>2.3</v>
      </c>
      <c r="AP16">
        <v>5.5</v>
      </c>
      <c r="AS16">
        <v>5.5</v>
      </c>
      <c r="AT16">
        <v>0</v>
      </c>
      <c r="AU16">
        <v>4</v>
      </c>
      <c r="AV16">
        <v>11</v>
      </c>
      <c r="AW16" s="75">
        <v>0.0005280000000000003</v>
      </c>
      <c r="AX16" s="75">
        <v>0.8</v>
      </c>
    </row>
    <row r="17" spans="1:50" ht="12.75">
      <c r="A17" s="67">
        <v>168</v>
      </c>
      <c r="B17">
        <v>158</v>
      </c>
      <c r="C17">
        <v>13.7</v>
      </c>
      <c r="D17" t="s">
        <v>19</v>
      </c>
      <c r="E17" t="s">
        <v>19</v>
      </c>
      <c r="F17">
        <v>13</v>
      </c>
      <c r="G17">
        <v>13</v>
      </c>
      <c r="H17">
        <v>17.3</v>
      </c>
      <c r="K17">
        <v>17.3</v>
      </c>
      <c r="L17">
        <v>1.7</v>
      </c>
      <c r="M17">
        <v>9</v>
      </c>
      <c r="N17">
        <v>11</v>
      </c>
      <c r="P17" s="11">
        <v>0.03421664000000002</v>
      </c>
      <c r="Q17" s="11">
        <v>3.3813636363636372</v>
      </c>
      <c r="R17" s="12">
        <v>414</v>
      </c>
      <c r="S17" s="72">
        <v>45</v>
      </c>
      <c r="T17">
        <v>6.7</v>
      </c>
      <c r="U17">
        <v>20</v>
      </c>
      <c r="V17" t="s">
        <v>69</v>
      </c>
      <c r="W17">
        <v>0.5</v>
      </c>
      <c r="X17">
        <v>0.938</v>
      </c>
      <c r="Y17">
        <v>8.25</v>
      </c>
      <c r="Z17">
        <v>-2.3</v>
      </c>
      <c r="AB17">
        <v>3.53425</v>
      </c>
      <c r="AC17">
        <v>0.7842500000000001</v>
      </c>
      <c r="AD17">
        <v>14</v>
      </c>
      <c r="AE17">
        <v>11</v>
      </c>
      <c r="AF17">
        <v>0.0018056424999999998</v>
      </c>
      <c r="AG17">
        <v>0.4170816619318183</v>
      </c>
      <c r="AI17" s="67">
        <v>222</v>
      </c>
      <c r="AJ17">
        <v>36</v>
      </c>
      <c r="AK17">
        <v>8</v>
      </c>
      <c r="AL17" t="s">
        <v>19</v>
      </c>
      <c r="AM17" t="s">
        <v>19</v>
      </c>
      <c r="AN17">
        <v>2.4</v>
      </c>
      <c r="AO17">
        <v>2.4</v>
      </c>
      <c r="AP17">
        <v>5.8</v>
      </c>
      <c r="AS17">
        <v>5.8</v>
      </c>
      <c r="AT17">
        <v>1.9</v>
      </c>
      <c r="AU17">
        <v>6</v>
      </c>
      <c r="AV17">
        <v>11</v>
      </c>
      <c r="AW17" s="75">
        <v>0.0016027199999999995</v>
      </c>
      <c r="AX17" s="75">
        <v>0.8963636363636364</v>
      </c>
    </row>
    <row r="18" spans="1:50" ht="12.75">
      <c r="A18" s="67">
        <v>166</v>
      </c>
      <c r="B18">
        <v>184</v>
      </c>
      <c r="C18">
        <v>16.6</v>
      </c>
      <c r="D18" t="s">
        <v>19</v>
      </c>
      <c r="E18" t="s">
        <v>19</v>
      </c>
      <c r="F18">
        <v>10.1</v>
      </c>
      <c r="G18">
        <v>10.1</v>
      </c>
      <c r="H18">
        <v>17.4</v>
      </c>
      <c r="K18">
        <v>17.4</v>
      </c>
      <c r="L18">
        <v>3.15</v>
      </c>
      <c r="M18">
        <v>17</v>
      </c>
      <c r="N18">
        <v>11</v>
      </c>
      <c r="P18" s="11">
        <v>0.07667046</v>
      </c>
      <c r="Q18" s="11">
        <v>5.773636363636363</v>
      </c>
      <c r="R18" s="12">
        <v>416</v>
      </c>
      <c r="S18" s="72">
        <v>47</v>
      </c>
      <c r="T18">
        <v>5.2</v>
      </c>
      <c r="U18">
        <v>20</v>
      </c>
      <c r="V18" t="s">
        <v>69</v>
      </c>
      <c r="W18">
        <v>0.5</v>
      </c>
      <c r="X18">
        <v>0.845</v>
      </c>
      <c r="Y18">
        <v>11.5</v>
      </c>
      <c r="Z18">
        <v>-2.75</v>
      </c>
      <c r="AB18">
        <v>3.705</v>
      </c>
      <c r="AC18">
        <v>0.455</v>
      </c>
      <c r="AD18">
        <v>13</v>
      </c>
      <c r="AE18">
        <v>11</v>
      </c>
      <c r="AF18">
        <v>0.0017709379999999997</v>
      </c>
      <c r="AG18">
        <v>0.48164999999999997</v>
      </c>
      <c r="AI18" s="67">
        <v>241</v>
      </c>
      <c r="AJ18">
        <v>132</v>
      </c>
      <c r="AK18">
        <v>14.6</v>
      </c>
      <c r="AL18" t="s">
        <v>19</v>
      </c>
      <c r="AM18" t="s">
        <v>19</v>
      </c>
      <c r="AN18">
        <v>8.5</v>
      </c>
      <c r="AO18">
        <v>8.5</v>
      </c>
      <c r="AP18">
        <v>15.5</v>
      </c>
      <c r="AS18">
        <v>15.5</v>
      </c>
      <c r="AT18">
        <v>0.75</v>
      </c>
      <c r="AU18">
        <v>19</v>
      </c>
      <c r="AV18">
        <v>11</v>
      </c>
      <c r="AW18" s="75">
        <v>0.03269170000000002</v>
      </c>
      <c r="AX18" s="75">
        <v>4.931818181818182</v>
      </c>
    </row>
    <row r="19" spans="1:50" ht="12.75">
      <c r="A19" s="67">
        <v>170</v>
      </c>
      <c r="B19">
        <v>204</v>
      </c>
      <c r="C19">
        <v>13.3</v>
      </c>
      <c r="D19" t="s">
        <v>19</v>
      </c>
      <c r="E19" t="s">
        <v>19</v>
      </c>
      <c r="F19">
        <v>11.2</v>
      </c>
      <c r="G19">
        <v>11.2</v>
      </c>
      <c r="H19">
        <v>17.6</v>
      </c>
      <c r="K19">
        <v>17.6</v>
      </c>
      <c r="L19">
        <v>1.9</v>
      </c>
      <c r="M19">
        <v>19</v>
      </c>
      <c r="N19">
        <v>11</v>
      </c>
      <c r="P19" s="11">
        <v>0.07804364</v>
      </c>
      <c r="Q19" s="11">
        <v>5.12</v>
      </c>
      <c r="R19" s="12">
        <v>415</v>
      </c>
      <c r="S19" s="72">
        <v>43</v>
      </c>
      <c r="T19">
        <v>5.3</v>
      </c>
      <c r="U19">
        <v>20</v>
      </c>
      <c r="V19" t="s">
        <v>69</v>
      </c>
      <c r="W19">
        <v>0.5</v>
      </c>
      <c r="X19">
        <v>0.9275</v>
      </c>
      <c r="Y19">
        <v>10.5</v>
      </c>
      <c r="Z19">
        <v>-3</v>
      </c>
      <c r="AB19">
        <v>3.5775</v>
      </c>
      <c r="AC19">
        <v>0.5775</v>
      </c>
      <c r="AD19">
        <v>15</v>
      </c>
      <c r="AE19">
        <v>11</v>
      </c>
      <c r="AF19">
        <v>0.0017051190000000002</v>
      </c>
      <c r="AG19">
        <v>0.43092613636363647</v>
      </c>
      <c r="AI19" s="67">
        <v>242</v>
      </c>
      <c r="AJ19">
        <v>42</v>
      </c>
      <c r="AK19">
        <v>8.7</v>
      </c>
      <c r="AL19" t="s">
        <v>19</v>
      </c>
      <c r="AM19" t="s">
        <v>19</v>
      </c>
      <c r="AN19">
        <v>2.9</v>
      </c>
      <c r="AO19">
        <v>2.9</v>
      </c>
      <c r="AP19">
        <v>6.4</v>
      </c>
      <c r="AS19">
        <v>6.4</v>
      </c>
      <c r="AT19">
        <v>0.4</v>
      </c>
      <c r="AU19">
        <v>7</v>
      </c>
      <c r="AV19">
        <v>11</v>
      </c>
      <c r="AW19" s="75">
        <v>0.0015758400000000002</v>
      </c>
      <c r="AX19" s="75">
        <v>1.0181818181818185</v>
      </c>
    </row>
    <row r="20" spans="1:50" ht="12.75">
      <c r="A20" s="67">
        <v>163</v>
      </c>
      <c r="B20">
        <v>203</v>
      </c>
      <c r="C20">
        <v>17.9</v>
      </c>
      <c r="D20" t="s">
        <v>19</v>
      </c>
      <c r="E20" t="s">
        <v>19</v>
      </c>
      <c r="F20">
        <v>10.4</v>
      </c>
      <c r="G20">
        <v>10.4</v>
      </c>
      <c r="H20">
        <v>17.8</v>
      </c>
      <c r="K20">
        <v>17.8</v>
      </c>
      <c r="L20">
        <v>3.3</v>
      </c>
      <c r="M20">
        <v>18</v>
      </c>
      <c r="N20">
        <v>11</v>
      </c>
      <c r="P20" s="11">
        <v>0.09490308</v>
      </c>
      <c r="Q20" s="11">
        <v>5.987272727272727</v>
      </c>
      <c r="R20" s="12">
        <v>418</v>
      </c>
      <c r="S20" s="72">
        <v>52</v>
      </c>
      <c r="T20">
        <v>5.7</v>
      </c>
      <c r="U20" t="s">
        <v>19</v>
      </c>
      <c r="V20" t="s">
        <v>19</v>
      </c>
      <c r="W20">
        <v>1.2</v>
      </c>
      <c r="X20">
        <v>1.2</v>
      </c>
      <c r="Y20">
        <v>4.6</v>
      </c>
      <c r="AB20">
        <v>4.6</v>
      </c>
      <c r="AC20">
        <v>1.1</v>
      </c>
      <c r="AD20">
        <v>12</v>
      </c>
      <c r="AE20">
        <v>11</v>
      </c>
      <c r="AF20">
        <v>0.0027353599999999996</v>
      </c>
      <c r="AG20">
        <v>0.7109090909090908</v>
      </c>
      <c r="AI20" s="67">
        <v>375</v>
      </c>
      <c r="AJ20">
        <v>44</v>
      </c>
      <c r="AK20">
        <v>7.9</v>
      </c>
      <c r="AL20" t="s">
        <v>19</v>
      </c>
      <c r="AM20" t="s">
        <v>19</v>
      </c>
      <c r="AN20">
        <v>2.7</v>
      </c>
      <c r="AO20">
        <v>2.7</v>
      </c>
      <c r="AP20">
        <v>6.6</v>
      </c>
      <c r="AS20">
        <v>6.6</v>
      </c>
      <c r="AT20">
        <v>0.8999999999999995</v>
      </c>
      <c r="AU20">
        <v>9</v>
      </c>
      <c r="AV20">
        <v>11</v>
      </c>
      <c r="AW20" s="75">
        <v>0.002318039999999999</v>
      </c>
      <c r="AX20" s="75">
        <v>1.17</v>
      </c>
    </row>
    <row r="21" spans="1:50" ht="12.75">
      <c r="A21" s="67">
        <v>175</v>
      </c>
      <c r="B21">
        <v>183</v>
      </c>
      <c r="C21">
        <v>14.3</v>
      </c>
      <c r="D21" t="s">
        <v>19</v>
      </c>
      <c r="E21" t="s">
        <v>19</v>
      </c>
      <c r="F21">
        <v>11.5</v>
      </c>
      <c r="G21">
        <v>11.5</v>
      </c>
      <c r="H21">
        <v>17</v>
      </c>
      <c r="K21">
        <v>17</v>
      </c>
      <c r="L21">
        <v>2.25</v>
      </c>
      <c r="M21">
        <v>17</v>
      </c>
      <c r="N21">
        <v>11</v>
      </c>
      <c r="P21" s="11">
        <v>0.0651448</v>
      </c>
      <c r="Q21" s="11">
        <v>4.25</v>
      </c>
      <c r="R21" s="12">
        <v>88</v>
      </c>
      <c r="S21" s="72">
        <v>63</v>
      </c>
      <c r="T21">
        <v>6.8</v>
      </c>
      <c r="U21" t="s">
        <v>19</v>
      </c>
      <c r="V21" t="s">
        <v>19</v>
      </c>
      <c r="W21">
        <v>1.1</v>
      </c>
      <c r="X21">
        <v>1.1</v>
      </c>
      <c r="Y21">
        <v>4.4</v>
      </c>
      <c r="AB21">
        <v>4.4</v>
      </c>
      <c r="AC21">
        <v>0.15</v>
      </c>
      <c r="AD21">
        <v>13</v>
      </c>
      <c r="AE21">
        <v>11</v>
      </c>
      <c r="AF21">
        <v>0.0027354400000000004</v>
      </c>
      <c r="AG21">
        <v>0.66</v>
      </c>
      <c r="AI21" s="67">
        <v>372</v>
      </c>
      <c r="AJ21">
        <v>53</v>
      </c>
      <c r="AK21">
        <v>8.4</v>
      </c>
      <c r="AL21" t="s">
        <v>19</v>
      </c>
      <c r="AM21" t="s">
        <v>19</v>
      </c>
      <c r="AN21">
        <v>3.2</v>
      </c>
      <c r="AO21">
        <v>3.2</v>
      </c>
      <c r="AP21">
        <v>8.3</v>
      </c>
      <c r="AS21">
        <v>8.3</v>
      </c>
      <c r="AT21">
        <v>1.4</v>
      </c>
      <c r="AU21">
        <v>9</v>
      </c>
      <c r="AV21">
        <v>11</v>
      </c>
      <c r="AW21" s="75">
        <v>0.003982519999999998</v>
      </c>
      <c r="AX21" s="75">
        <v>1.9240909090909093</v>
      </c>
    </row>
    <row r="22" spans="1:50" ht="12.75">
      <c r="A22" s="67">
        <v>173</v>
      </c>
      <c r="B22">
        <v>181</v>
      </c>
      <c r="C22">
        <v>13.6</v>
      </c>
      <c r="D22" t="s">
        <v>19</v>
      </c>
      <c r="E22" t="s">
        <v>19</v>
      </c>
      <c r="F22">
        <v>9.6</v>
      </c>
      <c r="G22">
        <v>9.6</v>
      </c>
      <c r="H22">
        <v>18.2</v>
      </c>
      <c r="K22">
        <v>18.2</v>
      </c>
      <c r="L22">
        <v>2.2</v>
      </c>
      <c r="M22">
        <v>15</v>
      </c>
      <c r="N22">
        <v>11</v>
      </c>
      <c r="P22" s="11">
        <v>0.06214167999999998</v>
      </c>
      <c r="Q22" s="11">
        <v>7.114545454545453</v>
      </c>
      <c r="R22" s="12">
        <v>218</v>
      </c>
      <c r="S22" s="72">
        <v>56</v>
      </c>
      <c r="T22">
        <v>6.6</v>
      </c>
      <c r="U22" t="s">
        <v>19</v>
      </c>
      <c r="V22" t="s">
        <v>19</v>
      </c>
      <c r="W22">
        <v>1.3</v>
      </c>
      <c r="X22">
        <v>1.3</v>
      </c>
      <c r="Y22">
        <v>4.8</v>
      </c>
      <c r="AB22">
        <v>4.8</v>
      </c>
      <c r="AC22">
        <v>0.09999999999999964</v>
      </c>
      <c r="AD22">
        <v>10</v>
      </c>
      <c r="AE22">
        <v>11</v>
      </c>
      <c r="AF22">
        <v>0.0020430400000000003</v>
      </c>
      <c r="AG22">
        <v>0.7636363636363637</v>
      </c>
      <c r="AI22" s="67">
        <v>454</v>
      </c>
      <c r="AJ22">
        <v>38</v>
      </c>
      <c r="AK22">
        <v>7.9</v>
      </c>
      <c r="AL22" t="s">
        <v>19</v>
      </c>
      <c r="AM22" t="s">
        <v>19</v>
      </c>
      <c r="AN22">
        <v>2.3</v>
      </c>
      <c r="AO22">
        <v>2.3</v>
      </c>
      <c r="AP22">
        <v>6.2</v>
      </c>
      <c r="AS22">
        <v>6.2</v>
      </c>
      <c r="AT22">
        <v>1.6</v>
      </c>
      <c r="AU22">
        <v>10</v>
      </c>
      <c r="AV22">
        <v>11</v>
      </c>
      <c r="AW22" s="75">
        <v>0.0021385600000000007</v>
      </c>
      <c r="AX22" s="75">
        <v>1.0990909090909093</v>
      </c>
    </row>
    <row r="23" spans="1:50" ht="12.75">
      <c r="A23" s="67">
        <v>178</v>
      </c>
      <c r="B23">
        <v>155</v>
      </c>
      <c r="C23">
        <v>14.4</v>
      </c>
      <c r="D23" t="s">
        <v>19</v>
      </c>
      <c r="E23" t="s">
        <v>19</v>
      </c>
      <c r="F23">
        <v>9.7</v>
      </c>
      <c r="G23">
        <v>9.7</v>
      </c>
      <c r="H23">
        <v>16.4</v>
      </c>
      <c r="K23">
        <v>16.4</v>
      </c>
      <c r="L23">
        <v>1.65</v>
      </c>
      <c r="M23">
        <v>13</v>
      </c>
      <c r="N23">
        <v>11</v>
      </c>
      <c r="P23" s="11">
        <v>0.0386364</v>
      </c>
      <c r="Q23" s="11">
        <v>4.994545454545453</v>
      </c>
      <c r="R23" s="12">
        <v>230</v>
      </c>
      <c r="S23" s="72">
        <v>46</v>
      </c>
      <c r="T23">
        <v>10</v>
      </c>
      <c r="U23">
        <v>20</v>
      </c>
      <c r="V23" t="s">
        <v>69</v>
      </c>
      <c r="W23">
        <v>2</v>
      </c>
      <c r="X23">
        <v>1.75</v>
      </c>
      <c r="Y23">
        <v>6.75</v>
      </c>
      <c r="Z23">
        <v>-1.5</v>
      </c>
      <c r="AB23">
        <v>4.125</v>
      </c>
      <c r="AC23">
        <v>0.625</v>
      </c>
      <c r="AD23">
        <v>9</v>
      </c>
      <c r="AE23">
        <v>11</v>
      </c>
      <c r="AF23">
        <v>0.0015747999999999992</v>
      </c>
      <c r="AG23">
        <v>0.4453125</v>
      </c>
      <c r="AI23" s="67">
        <v>453</v>
      </c>
      <c r="AJ23">
        <v>43</v>
      </c>
      <c r="AK23">
        <v>6.3</v>
      </c>
      <c r="AL23" t="s">
        <v>19</v>
      </c>
      <c r="AM23" t="s">
        <v>19</v>
      </c>
      <c r="AN23">
        <v>2.2</v>
      </c>
      <c r="AO23">
        <v>2.2</v>
      </c>
      <c r="AP23">
        <v>6.4</v>
      </c>
      <c r="AS23">
        <v>6.4</v>
      </c>
      <c r="AT23">
        <v>1.4</v>
      </c>
      <c r="AU23">
        <v>6</v>
      </c>
      <c r="AV23">
        <v>11</v>
      </c>
      <c r="AW23" s="75">
        <v>0.0019954399999999994</v>
      </c>
      <c r="AX23" s="75">
        <v>1.221818181818182</v>
      </c>
    </row>
    <row r="24" spans="1:50" ht="12.75">
      <c r="A24" s="67">
        <v>188</v>
      </c>
      <c r="B24">
        <v>196</v>
      </c>
      <c r="C24">
        <v>15.3</v>
      </c>
      <c r="D24" t="s">
        <v>19</v>
      </c>
      <c r="E24" t="s">
        <v>19</v>
      </c>
      <c r="F24">
        <v>8.8</v>
      </c>
      <c r="G24">
        <v>8.8</v>
      </c>
      <c r="H24">
        <v>16.2</v>
      </c>
      <c r="K24">
        <v>16.2</v>
      </c>
      <c r="L24">
        <v>2.95</v>
      </c>
      <c r="M24">
        <v>14</v>
      </c>
      <c r="N24">
        <v>11</v>
      </c>
      <c r="P24" s="11">
        <v>0.07337848000000002</v>
      </c>
      <c r="Q24" s="11">
        <v>5.449090909090907</v>
      </c>
      <c r="R24" s="12">
        <v>225</v>
      </c>
      <c r="S24" s="72">
        <v>57</v>
      </c>
      <c r="T24">
        <v>5.1</v>
      </c>
      <c r="U24" t="s">
        <v>19</v>
      </c>
      <c r="V24" t="s">
        <v>19</v>
      </c>
      <c r="W24">
        <v>1.6</v>
      </c>
      <c r="X24">
        <v>1.6</v>
      </c>
      <c r="Y24">
        <v>5.4</v>
      </c>
      <c r="AB24">
        <v>5.4</v>
      </c>
      <c r="AC24">
        <v>1.2</v>
      </c>
      <c r="AD24">
        <v>13</v>
      </c>
      <c r="AE24">
        <v>11</v>
      </c>
      <c r="AF24">
        <v>0.00376536</v>
      </c>
      <c r="AG24">
        <v>0.9327272727272728</v>
      </c>
      <c r="AI24" s="67">
        <v>458</v>
      </c>
      <c r="AJ24">
        <v>51</v>
      </c>
      <c r="AK24">
        <v>5.8</v>
      </c>
      <c r="AL24" t="s">
        <v>19</v>
      </c>
      <c r="AM24" t="s">
        <v>19</v>
      </c>
      <c r="AN24">
        <v>2.4</v>
      </c>
      <c r="AO24">
        <v>2.4</v>
      </c>
      <c r="AP24">
        <v>6.6</v>
      </c>
      <c r="AS24">
        <v>6.6</v>
      </c>
      <c r="AU24">
        <v>10</v>
      </c>
      <c r="AV24">
        <v>11</v>
      </c>
      <c r="AW24" s="75">
        <v>0.006866639999999999</v>
      </c>
      <c r="AX24" s="75">
        <v>1.26</v>
      </c>
    </row>
    <row r="25" spans="1:50" ht="12.75">
      <c r="A25" s="67">
        <v>182</v>
      </c>
      <c r="B25">
        <v>196</v>
      </c>
      <c r="C25">
        <v>14.2</v>
      </c>
      <c r="D25" t="s">
        <v>19</v>
      </c>
      <c r="E25" t="s">
        <v>19</v>
      </c>
      <c r="F25">
        <v>9.4</v>
      </c>
      <c r="G25">
        <v>9.4</v>
      </c>
      <c r="H25">
        <v>17.6</v>
      </c>
      <c r="K25">
        <v>17.6</v>
      </c>
      <c r="L25">
        <v>2</v>
      </c>
      <c r="M25">
        <v>22</v>
      </c>
      <c r="N25">
        <v>11</v>
      </c>
      <c r="P25" s="11">
        <v>0.08152640000000008</v>
      </c>
      <c r="Q25" s="11">
        <v>6.56</v>
      </c>
      <c r="R25" s="12">
        <v>377</v>
      </c>
      <c r="S25" s="72">
        <v>57</v>
      </c>
      <c r="T25">
        <v>7.7</v>
      </c>
      <c r="U25">
        <v>15</v>
      </c>
      <c r="V25" t="s">
        <v>69</v>
      </c>
      <c r="W25">
        <v>-0.25</v>
      </c>
      <c r="X25">
        <v>1.0266666666666666</v>
      </c>
      <c r="Y25">
        <v>5.75</v>
      </c>
      <c r="Z25">
        <v>-2.25</v>
      </c>
      <c r="AB25">
        <v>4.1066666666666665</v>
      </c>
      <c r="AC25">
        <v>1.2566666666666664</v>
      </c>
      <c r="AD25">
        <v>22</v>
      </c>
      <c r="AE25">
        <v>11</v>
      </c>
      <c r="AF25">
        <v>0.003940524</v>
      </c>
      <c r="AG25">
        <v>0.5749333333333333</v>
      </c>
      <c r="AI25" s="67">
        <v>238</v>
      </c>
      <c r="AJ25">
        <v>42</v>
      </c>
      <c r="AK25">
        <v>7.1</v>
      </c>
      <c r="AL25" t="s">
        <v>19</v>
      </c>
      <c r="AM25" t="s">
        <v>19</v>
      </c>
      <c r="AN25">
        <v>2.7</v>
      </c>
      <c r="AO25">
        <v>2.7</v>
      </c>
      <c r="AP25">
        <v>6.1</v>
      </c>
      <c r="AS25">
        <v>6.1</v>
      </c>
      <c r="AT25">
        <v>0.39999999999999947</v>
      </c>
      <c r="AU25">
        <v>9</v>
      </c>
      <c r="AV25">
        <v>11</v>
      </c>
      <c r="AW25" s="75">
        <v>0.00182124</v>
      </c>
      <c r="AX25" s="75">
        <v>0.9427272727272725</v>
      </c>
    </row>
    <row r="26" spans="1:50" ht="12.75">
      <c r="A26" s="67">
        <v>187</v>
      </c>
      <c r="B26">
        <v>146</v>
      </c>
      <c r="C26">
        <v>14.5</v>
      </c>
      <c r="D26" t="s">
        <v>19</v>
      </c>
      <c r="E26" t="s">
        <v>19</v>
      </c>
      <c r="F26">
        <v>9</v>
      </c>
      <c r="G26">
        <v>9</v>
      </c>
      <c r="H26">
        <v>14.9</v>
      </c>
      <c r="K26">
        <v>14.9</v>
      </c>
      <c r="L26">
        <v>2.65</v>
      </c>
      <c r="M26">
        <v>14</v>
      </c>
      <c r="N26">
        <v>11</v>
      </c>
      <c r="P26" s="11">
        <v>0.04166575999999998</v>
      </c>
      <c r="Q26" s="11">
        <v>3.9959090909090915</v>
      </c>
      <c r="R26" s="12">
        <v>380</v>
      </c>
      <c r="S26" s="72">
        <v>64</v>
      </c>
      <c r="T26">
        <v>11.1</v>
      </c>
      <c r="U26">
        <v>15</v>
      </c>
      <c r="V26" t="s">
        <v>69</v>
      </c>
      <c r="W26">
        <v>-0.25</v>
      </c>
      <c r="X26">
        <v>0.74</v>
      </c>
      <c r="Y26">
        <v>5.25</v>
      </c>
      <c r="Z26">
        <v>-1.25</v>
      </c>
      <c r="AB26">
        <v>4.81</v>
      </c>
      <c r="AC26">
        <v>0.6099999999999994</v>
      </c>
      <c r="AD26">
        <v>12</v>
      </c>
      <c r="AE26">
        <v>11</v>
      </c>
      <c r="AF26">
        <v>0.003337983999999998</v>
      </c>
      <c r="AG26">
        <v>0.8898499999999998</v>
      </c>
      <c r="AI26" s="67">
        <v>240</v>
      </c>
      <c r="AJ26">
        <v>54</v>
      </c>
      <c r="AK26">
        <v>7.9</v>
      </c>
      <c r="AL26" t="s">
        <v>19</v>
      </c>
      <c r="AM26" t="s">
        <v>19</v>
      </c>
      <c r="AN26">
        <v>2.4</v>
      </c>
      <c r="AO26">
        <v>2.4</v>
      </c>
      <c r="AP26">
        <v>6.7</v>
      </c>
      <c r="AS26">
        <v>6.7</v>
      </c>
      <c r="AT26">
        <v>1.7</v>
      </c>
      <c r="AU26">
        <v>17</v>
      </c>
      <c r="AV26">
        <v>11</v>
      </c>
      <c r="AW26" s="75">
        <v>0.005076879999999999</v>
      </c>
      <c r="AX26" s="75">
        <v>1.3095454545454548</v>
      </c>
    </row>
    <row r="27" spans="1:50" ht="12.75">
      <c r="A27" s="67">
        <v>183</v>
      </c>
      <c r="B27">
        <v>196</v>
      </c>
      <c r="C27">
        <v>15.2</v>
      </c>
      <c r="D27" t="s">
        <v>19</v>
      </c>
      <c r="E27" t="s">
        <v>19</v>
      </c>
      <c r="F27">
        <v>10.2</v>
      </c>
      <c r="G27">
        <v>10.2</v>
      </c>
      <c r="H27">
        <v>16.7</v>
      </c>
      <c r="K27">
        <v>16.7</v>
      </c>
      <c r="L27">
        <v>1.6</v>
      </c>
      <c r="M27">
        <v>21</v>
      </c>
      <c r="N27">
        <v>11</v>
      </c>
      <c r="P27" s="11">
        <v>0.07164388000000008</v>
      </c>
      <c r="Q27" s="11">
        <v>4.934090909090909</v>
      </c>
      <c r="R27" s="12">
        <v>21</v>
      </c>
      <c r="S27" s="72">
        <v>58</v>
      </c>
      <c r="T27">
        <v>8.6</v>
      </c>
      <c r="U27">
        <v>15</v>
      </c>
      <c r="V27" t="s">
        <v>69</v>
      </c>
      <c r="W27">
        <v>1.25</v>
      </c>
      <c r="X27">
        <v>2.2933333333333334</v>
      </c>
      <c r="Y27">
        <v>4</v>
      </c>
      <c r="Z27">
        <v>-2.75</v>
      </c>
      <c r="AB27">
        <v>3.87</v>
      </c>
      <c r="AC27">
        <v>1.12</v>
      </c>
      <c r="AD27">
        <v>10</v>
      </c>
      <c r="AE27">
        <v>11</v>
      </c>
      <c r="AF27">
        <v>0.002673072000000001</v>
      </c>
      <c r="AG27">
        <v>0.27735</v>
      </c>
      <c r="AI27" s="67">
        <v>244</v>
      </c>
      <c r="AJ27">
        <v>45</v>
      </c>
      <c r="AK27">
        <v>7.6</v>
      </c>
      <c r="AL27" t="s">
        <v>19</v>
      </c>
      <c r="AM27" t="s">
        <v>19</v>
      </c>
      <c r="AN27">
        <v>2.2</v>
      </c>
      <c r="AO27">
        <v>2.2</v>
      </c>
      <c r="AP27">
        <v>6.3</v>
      </c>
      <c r="AS27">
        <v>6.3</v>
      </c>
      <c r="AT27">
        <v>0.8</v>
      </c>
      <c r="AU27">
        <v>8</v>
      </c>
      <c r="AV27">
        <v>11</v>
      </c>
      <c r="AW27" s="75">
        <v>0.002091199999999999</v>
      </c>
      <c r="AX27" s="75">
        <v>1.174090909090909</v>
      </c>
    </row>
    <row r="28" spans="1:50" ht="12.75">
      <c r="A28" s="67">
        <v>191</v>
      </c>
      <c r="B28">
        <v>201</v>
      </c>
      <c r="C28">
        <v>14.9</v>
      </c>
      <c r="D28" t="s">
        <v>19</v>
      </c>
      <c r="E28" t="s">
        <v>19</v>
      </c>
      <c r="F28">
        <v>10.4</v>
      </c>
      <c r="G28">
        <v>10.4</v>
      </c>
      <c r="H28">
        <v>17.1</v>
      </c>
      <c r="K28">
        <v>17.1</v>
      </c>
      <c r="L28">
        <v>1.85</v>
      </c>
      <c r="M28">
        <v>16</v>
      </c>
      <c r="N28">
        <v>11</v>
      </c>
      <c r="P28" s="11">
        <v>0.06757034000000003</v>
      </c>
      <c r="Q28" s="11">
        <v>5.207727272727274</v>
      </c>
      <c r="R28" s="12">
        <v>27</v>
      </c>
      <c r="S28" s="72">
        <v>61</v>
      </c>
      <c r="T28">
        <v>9.3</v>
      </c>
      <c r="U28">
        <v>15</v>
      </c>
      <c r="V28" t="s">
        <v>69</v>
      </c>
      <c r="W28">
        <v>-2</v>
      </c>
      <c r="X28">
        <v>0.62</v>
      </c>
      <c r="Y28">
        <v>3.75</v>
      </c>
      <c r="Z28">
        <v>-3</v>
      </c>
      <c r="AB28">
        <v>4.185</v>
      </c>
      <c r="AC28">
        <v>0.6850000000000005</v>
      </c>
      <c r="AD28">
        <v>16</v>
      </c>
      <c r="AE28">
        <v>11</v>
      </c>
      <c r="AF28">
        <v>0.003393954000000001</v>
      </c>
      <c r="AG28">
        <v>0.6781602272727274</v>
      </c>
      <c r="AI28" s="67">
        <v>365</v>
      </c>
      <c r="AJ28">
        <v>38</v>
      </c>
      <c r="AK28">
        <v>7.4</v>
      </c>
      <c r="AL28" t="s">
        <v>19</v>
      </c>
      <c r="AM28" t="s">
        <v>19</v>
      </c>
      <c r="AN28">
        <v>2.6</v>
      </c>
      <c r="AO28">
        <v>2.6</v>
      </c>
      <c r="AP28">
        <v>5.5</v>
      </c>
      <c r="AS28">
        <v>5.5</v>
      </c>
      <c r="AT28">
        <v>1.25</v>
      </c>
      <c r="AU28">
        <v>9</v>
      </c>
      <c r="AV28">
        <v>11</v>
      </c>
      <c r="AW28" s="75">
        <v>0.0017471000000000008</v>
      </c>
      <c r="AX28" s="75">
        <v>0.725</v>
      </c>
    </row>
    <row r="29" spans="1:50" ht="12.75">
      <c r="A29" s="67">
        <v>184</v>
      </c>
      <c r="B29">
        <v>184</v>
      </c>
      <c r="C29">
        <v>14.9</v>
      </c>
      <c r="D29" t="s">
        <v>19</v>
      </c>
      <c r="E29" t="s">
        <v>19</v>
      </c>
      <c r="F29">
        <v>11.4</v>
      </c>
      <c r="G29">
        <v>11.4</v>
      </c>
      <c r="H29">
        <v>17.3</v>
      </c>
      <c r="K29">
        <v>17.3</v>
      </c>
      <c r="L29">
        <v>2.3</v>
      </c>
      <c r="M29">
        <v>20</v>
      </c>
      <c r="N29">
        <v>11</v>
      </c>
      <c r="P29" s="11">
        <v>0.07290752000000003</v>
      </c>
      <c r="Q29" s="11">
        <v>4.639545454545455</v>
      </c>
      <c r="R29" s="12">
        <v>104</v>
      </c>
      <c r="S29" s="72">
        <v>72</v>
      </c>
      <c r="T29">
        <v>9.2</v>
      </c>
      <c r="U29">
        <v>15</v>
      </c>
      <c r="V29" t="s">
        <v>69</v>
      </c>
      <c r="W29">
        <v>-2</v>
      </c>
      <c r="X29">
        <v>0.30666666666666664</v>
      </c>
      <c r="Y29">
        <v>4.5</v>
      </c>
      <c r="Z29">
        <v>-2.5</v>
      </c>
      <c r="AB29">
        <v>4.293333333333333</v>
      </c>
      <c r="AC29">
        <v>0.9933333333333332</v>
      </c>
      <c r="AD29">
        <v>20</v>
      </c>
      <c r="AE29">
        <v>11</v>
      </c>
      <c r="AF29">
        <v>0.005333375999999997</v>
      </c>
      <c r="AG29">
        <v>0.7780040404040403</v>
      </c>
      <c r="AI29" s="67">
        <v>359</v>
      </c>
      <c r="AJ29">
        <v>34</v>
      </c>
      <c r="AK29">
        <v>8.9</v>
      </c>
      <c r="AL29" t="s">
        <v>19</v>
      </c>
      <c r="AM29" t="s">
        <v>19</v>
      </c>
      <c r="AN29">
        <v>1.6</v>
      </c>
      <c r="AO29">
        <v>1.6</v>
      </c>
      <c r="AP29">
        <v>5.6</v>
      </c>
      <c r="AS29">
        <v>5.6</v>
      </c>
      <c r="AT29">
        <v>0.85</v>
      </c>
      <c r="AU29">
        <v>6</v>
      </c>
      <c r="AV29">
        <v>11</v>
      </c>
      <c r="AW29" s="75">
        <v>0.0010998400000000001</v>
      </c>
      <c r="AX29" s="75">
        <v>1.0181818181818179</v>
      </c>
    </row>
    <row r="30" spans="1:50" ht="12.75">
      <c r="A30" s="67">
        <v>185</v>
      </c>
      <c r="B30">
        <v>103</v>
      </c>
      <c r="C30">
        <v>14.9</v>
      </c>
      <c r="D30" t="s">
        <v>19</v>
      </c>
      <c r="E30" t="s">
        <v>19</v>
      </c>
      <c r="F30">
        <v>8.7</v>
      </c>
      <c r="G30">
        <v>8.7</v>
      </c>
      <c r="H30">
        <v>14.6</v>
      </c>
      <c r="K30">
        <v>14.6</v>
      </c>
      <c r="L30">
        <v>1.6</v>
      </c>
      <c r="M30">
        <v>11</v>
      </c>
      <c r="N30">
        <v>11</v>
      </c>
      <c r="P30" s="11">
        <v>0.01794375999999999</v>
      </c>
      <c r="Q30" s="11">
        <v>3.9154545454545455</v>
      </c>
      <c r="R30" s="12">
        <v>424</v>
      </c>
      <c r="S30" s="72">
        <v>64</v>
      </c>
      <c r="T30">
        <v>8.3</v>
      </c>
      <c r="U30">
        <v>15</v>
      </c>
      <c r="V30" t="s">
        <v>69</v>
      </c>
      <c r="W30">
        <v>-1.5</v>
      </c>
      <c r="X30">
        <v>0.2766666666666666</v>
      </c>
      <c r="Y30">
        <v>7</v>
      </c>
      <c r="Z30">
        <v>-2</v>
      </c>
      <c r="AB30">
        <v>4.98</v>
      </c>
      <c r="AC30">
        <v>1.28</v>
      </c>
      <c r="AD30">
        <v>20</v>
      </c>
      <c r="AE30">
        <v>11</v>
      </c>
      <c r="AF30">
        <v>0.005293951999999999</v>
      </c>
      <c r="AG30">
        <v>1.0646636363636366</v>
      </c>
      <c r="AI30" s="67">
        <v>437</v>
      </c>
      <c r="AJ30">
        <v>40</v>
      </c>
      <c r="AK30">
        <v>10</v>
      </c>
      <c r="AL30">
        <v>20</v>
      </c>
      <c r="AM30" t="s">
        <v>69</v>
      </c>
      <c r="AN30">
        <v>0.25</v>
      </c>
      <c r="AO30">
        <v>2.425</v>
      </c>
      <c r="AP30">
        <v>6.75</v>
      </c>
      <c r="AQ30">
        <v>-2</v>
      </c>
      <c r="AR30">
        <v>1.3</v>
      </c>
      <c r="AS30">
        <v>5.675</v>
      </c>
      <c r="AT30">
        <v>0.675</v>
      </c>
      <c r="AU30">
        <v>11</v>
      </c>
      <c r="AV30">
        <v>11</v>
      </c>
      <c r="AW30" s="75">
        <v>0.0019500000000000006</v>
      </c>
      <c r="AX30" s="75">
        <v>0.8383522727272726</v>
      </c>
    </row>
    <row r="31" spans="1:50" ht="12.75">
      <c r="A31" s="67">
        <v>189</v>
      </c>
      <c r="B31">
        <v>200</v>
      </c>
      <c r="C31">
        <v>15.5</v>
      </c>
      <c r="D31" t="s">
        <v>19</v>
      </c>
      <c r="E31" t="s">
        <v>19</v>
      </c>
      <c r="F31">
        <v>8.4</v>
      </c>
      <c r="G31">
        <v>8.4</v>
      </c>
      <c r="H31">
        <v>16.9</v>
      </c>
      <c r="K31">
        <v>16.9</v>
      </c>
      <c r="L31">
        <v>2.15</v>
      </c>
      <c r="M31">
        <v>17</v>
      </c>
      <c r="N31">
        <v>11</v>
      </c>
      <c r="P31" s="11">
        <v>0.07281490000000002</v>
      </c>
      <c r="Q31" s="11">
        <v>6.5295454545454525</v>
      </c>
      <c r="R31" s="12">
        <v>355</v>
      </c>
      <c r="S31" s="72">
        <v>41</v>
      </c>
      <c r="T31">
        <v>7.5</v>
      </c>
      <c r="U31">
        <v>15</v>
      </c>
      <c r="V31" t="s">
        <v>69</v>
      </c>
      <c r="W31">
        <v>-3</v>
      </c>
      <c r="X31">
        <v>0.25</v>
      </c>
      <c r="Y31">
        <v>4</v>
      </c>
      <c r="Z31">
        <v>-3.5</v>
      </c>
      <c r="AB31">
        <v>3.75</v>
      </c>
      <c r="AC31">
        <v>1.25</v>
      </c>
      <c r="AD31">
        <v>12</v>
      </c>
      <c r="AE31">
        <v>11</v>
      </c>
      <c r="AF31">
        <v>0.0016805000000000006</v>
      </c>
      <c r="AG31">
        <v>0.5965909090909091</v>
      </c>
      <c r="AI31" s="67">
        <v>267</v>
      </c>
      <c r="AJ31">
        <v>45</v>
      </c>
      <c r="AK31">
        <v>7.5</v>
      </c>
      <c r="AL31">
        <v>15</v>
      </c>
      <c r="AM31" t="s">
        <v>69</v>
      </c>
      <c r="AN31">
        <v>1.25</v>
      </c>
      <c r="AO31">
        <v>2.55</v>
      </c>
      <c r="AP31">
        <v>9.75</v>
      </c>
      <c r="AQ31">
        <v>-1.25</v>
      </c>
      <c r="AR31">
        <v>1.3</v>
      </c>
      <c r="AS31">
        <v>6.8</v>
      </c>
      <c r="AT31">
        <v>0.8</v>
      </c>
      <c r="AU31">
        <v>10</v>
      </c>
      <c r="AV31">
        <v>11</v>
      </c>
      <c r="AW31" s="75">
        <v>0.002567999999999999</v>
      </c>
      <c r="AX31" s="75">
        <v>1.3136363636363635</v>
      </c>
    </row>
    <row r="32" spans="1:50" ht="12.75">
      <c r="A32" s="67">
        <v>198</v>
      </c>
      <c r="B32">
        <v>204</v>
      </c>
      <c r="C32">
        <v>19.4</v>
      </c>
      <c r="D32" t="s">
        <v>19</v>
      </c>
      <c r="E32" t="s">
        <v>19</v>
      </c>
      <c r="F32">
        <v>10.5</v>
      </c>
      <c r="G32">
        <v>10.5</v>
      </c>
      <c r="H32">
        <v>17.8</v>
      </c>
      <c r="K32">
        <v>17.8</v>
      </c>
      <c r="L32">
        <v>2.05</v>
      </c>
      <c r="M32">
        <v>10</v>
      </c>
      <c r="N32">
        <v>11</v>
      </c>
      <c r="P32" s="11">
        <v>0.05919912000000008</v>
      </c>
      <c r="Q32" s="11">
        <v>5.906363636363637</v>
      </c>
      <c r="R32" s="12">
        <v>358</v>
      </c>
      <c r="S32" s="72">
        <v>48</v>
      </c>
      <c r="T32">
        <v>6.2</v>
      </c>
      <c r="U32">
        <v>15</v>
      </c>
      <c r="V32" t="s">
        <v>69</v>
      </c>
      <c r="W32">
        <v>-5.25</v>
      </c>
      <c r="X32">
        <v>1.0333333333333332</v>
      </c>
      <c r="Y32">
        <v>4.75</v>
      </c>
      <c r="Z32">
        <v>-7.75</v>
      </c>
      <c r="AB32">
        <v>5.166666666666666</v>
      </c>
      <c r="AC32">
        <v>1.416666666666666</v>
      </c>
      <c r="AD32">
        <v>11</v>
      </c>
      <c r="AE32">
        <v>11</v>
      </c>
      <c r="AF32">
        <v>0.002708099999999999</v>
      </c>
      <c r="AG32">
        <v>0.9707070707070705</v>
      </c>
      <c r="AI32" s="67">
        <v>266</v>
      </c>
      <c r="AJ32">
        <v>50</v>
      </c>
      <c r="AK32">
        <v>7.5</v>
      </c>
      <c r="AL32">
        <v>15</v>
      </c>
      <c r="AM32" t="s">
        <v>69</v>
      </c>
      <c r="AN32">
        <v>1</v>
      </c>
      <c r="AO32">
        <v>2.4</v>
      </c>
      <c r="AP32">
        <v>10</v>
      </c>
      <c r="AQ32">
        <v>-3.8</v>
      </c>
      <c r="AS32">
        <v>6.9</v>
      </c>
      <c r="AT32">
        <v>1.4</v>
      </c>
      <c r="AU32">
        <v>13</v>
      </c>
      <c r="AV32">
        <v>11</v>
      </c>
      <c r="AW32" s="75">
        <v>0.0038882000000000005</v>
      </c>
      <c r="AX32" s="75">
        <v>1.4113636363636364</v>
      </c>
    </row>
    <row r="33" spans="1:50" ht="12.75">
      <c r="A33" s="67">
        <v>199</v>
      </c>
      <c r="B33">
        <v>144</v>
      </c>
      <c r="C33">
        <v>13.7</v>
      </c>
      <c r="D33" t="s">
        <v>19</v>
      </c>
      <c r="E33" t="s">
        <v>19</v>
      </c>
      <c r="F33">
        <v>9.2</v>
      </c>
      <c r="G33">
        <v>9.2</v>
      </c>
      <c r="H33">
        <v>15.9</v>
      </c>
      <c r="K33">
        <v>15.9</v>
      </c>
      <c r="L33">
        <v>2.4</v>
      </c>
      <c r="M33">
        <v>12</v>
      </c>
      <c r="N33">
        <v>11</v>
      </c>
      <c r="P33" s="11">
        <v>0.03779135999999998</v>
      </c>
      <c r="Q33" s="11">
        <v>4.842272727272728</v>
      </c>
      <c r="R33" s="12">
        <v>38</v>
      </c>
      <c r="S33" s="72">
        <v>86</v>
      </c>
      <c r="T33">
        <v>1</v>
      </c>
      <c r="U33">
        <v>1</v>
      </c>
      <c r="V33" t="s">
        <v>69</v>
      </c>
      <c r="W33">
        <v>-1.4</v>
      </c>
      <c r="X33">
        <v>1.1</v>
      </c>
      <c r="Y33">
        <v>3.5</v>
      </c>
      <c r="Z33">
        <v>-1.2</v>
      </c>
      <c r="AA33">
        <v>1.3</v>
      </c>
      <c r="AB33">
        <v>6</v>
      </c>
      <c r="AC33">
        <v>1.25</v>
      </c>
      <c r="AD33">
        <v>20</v>
      </c>
      <c r="AE33">
        <v>11</v>
      </c>
      <c r="AF33">
        <v>0.009473999999999998</v>
      </c>
      <c r="AG33">
        <v>1.3363636363636364</v>
      </c>
      <c r="AI33" s="67">
        <v>265</v>
      </c>
      <c r="AJ33">
        <v>41</v>
      </c>
      <c r="AK33">
        <v>7.5</v>
      </c>
      <c r="AL33">
        <v>15</v>
      </c>
      <c r="AM33" t="s">
        <v>69</v>
      </c>
      <c r="AN33">
        <v>0.9</v>
      </c>
      <c r="AO33">
        <v>1.95</v>
      </c>
      <c r="AP33">
        <v>8.6</v>
      </c>
      <c r="AQ33">
        <v>-3</v>
      </c>
      <c r="AS33">
        <v>5.8</v>
      </c>
      <c r="AT33">
        <v>1.3</v>
      </c>
      <c r="AU33">
        <v>12</v>
      </c>
      <c r="AV33">
        <v>11</v>
      </c>
      <c r="AW33" s="75">
        <v>0.0023861200000000007</v>
      </c>
      <c r="AX33" s="75">
        <v>1.015</v>
      </c>
    </row>
    <row r="34" spans="1:50" ht="12.75">
      <c r="A34" s="67">
        <v>194</v>
      </c>
      <c r="B34">
        <v>183</v>
      </c>
      <c r="C34">
        <v>13.2</v>
      </c>
      <c r="D34" t="s">
        <v>19</v>
      </c>
      <c r="E34" t="s">
        <v>19</v>
      </c>
      <c r="F34">
        <v>12.3</v>
      </c>
      <c r="G34">
        <v>12.3</v>
      </c>
      <c r="H34">
        <v>18.3</v>
      </c>
      <c r="K34">
        <v>18.3</v>
      </c>
      <c r="L34">
        <v>2.4</v>
      </c>
      <c r="M34">
        <v>15</v>
      </c>
      <c r="N34">
        <v>11</v>
      </c>
      <c r="P34" s="11">
        <v>0.06563483999999997</v>
      </c>
      <c r="Q34" s="11">
        <v>4.990909090909091</v>
      </c>
      <c r="R34" s="12">
        <v>116</v>
      </c>
      <c r="S34" s="72">
        <v>55</v>
      </c>
      <c r="T34">
        <v>7.5</v>
      </c>
      <c r="U34">
        <v>15</v>
      </c>
      <c r="V34" t="s">
        <v>69</v>
      </c>
      <c r="W34">
        <v>-4</v>
      </c>
      <c r="X34">
        <v>0.875</v>
      </c>
      <c r="Y34">
        <v>3.8</v>
      </c>
      <c r="Z34">
        <v>-5.75</v>
      </c>
      <c r="AB34">
        <v>4.775</v>
      </c>
      <c r="AC34">
        <v>1.275</v>
      </c>
      <c r="AD34">
        <v>15</v>
      </c>
      <c r="AE34">
        <v>11</v>
      </c>
      <c r="AF34">
        <v>0.0035377500000000005</v>
      </c>
      <c r="AG34">
        <v>0.8464772727272728</v>
      </c>
      <c r="AI34" s="67">
        <v>328</v>
      </c>
      <c r="AJ34">
        <v>64</v>
      </c>
      <c r="AK34">
        <v>11</v>
      </c>
      <c r="AL34" t="s">
        <v>19</v>
      </c>
      <c r="AM34" t="s">
        <v>19</v>
      </c>
      <c r="AN34">
        <v>2.8</v>
      </c>
      <c r="AO34">
        <v>2.8</v>
      </c>
      <c r="AP34">
        <v>8.7</v>
      </c>
      <c r="AS34">
        <v>8.7</v>
      </c>
      <c r="AT34">
        <v>0.8999999999999995</v>
      </c>
      <c r="AU34">
        <v>5</v>
      </c>
      <c r="AV34">
        <v>11</v>
      </c>
      <c r="AW34" s="75">
        <v>0.003393359999999998</v>
      </c>
      <c r="AX34" s="75">
        <v>2.3331818181818176</v>
      </c>
    </row>
    <row r="35" spans="1:50" ht="12.75">
      <c r="A35" s="67">
        <v>197</v>
      </c>
      <c r="B35">
        <v>241</v>
      </c>
      <c r="C35">
        <v>15.9</v>
      </c>
      <c r="D35" t="s">
        <v>19</v>
      </c>
      <c r="E35" t="s">
        <v>19</v>
      </c>
      <c r="F35">
        <v>11</v>
      </c>
      <c r="G35">
        <v>11</v>
      </c>
      <c r="H35">
        <v>18.6</v>
      </c>
      <c r="K35">
        <v>18.6</v>
      </c>
      <c r="L35">
        <v>2.2</v>
      </c>
      <c r="M35">
        <v>17</v>
      </c>
      <c r="N35">
        <v>11</v>
      </c>
      <c r="P35" s="11">
        <v>0.10296808000000013</v>
      </c>
      <c r="Q35" s="11">
        <v>6.4254545454545475</v>
      </c>
      <c r="R35" s="12">
        <v>256</v>
      </c>
      <c r="S35" s="72">
        <v>43</v>
      </c>
      <c r="T35">
        <v>7.5</v>
      </c>
      <c r="U35">
        <v>15</v>
      </c>
      <c r="V35" t="s">
        <v>69</v>
      </c>
      <c r="W35">
        <v>0.5</v>
      </c>
      <c r="X35">
        <v>0.45</v>
      </c>
      <c r="Y35">
        <v>7.75</v>
      </c>
      <c r="Z35">
        <v>-0.4</v>
      </c>
      <c r="AB35">
        <v>4.075</v>
      </c>
      <c r="AC35">
        <v>1.375</v>
      </c>
      <c r="AD35">
        <v>11</v>
      </c>
      <c r="AE35">
        <v>11</v>
      </c>
      <c r="AF35">
        <v>0.00190795</v>
      </c>
      <c r="AG35">
        <v>0.6714488636363637</v>
      </c>
      <c r="AI35" s="67">
        <v>292</v>
      </c>
      <c r="AJ35">
        <v>166</v>
      </c>
      <c r="AK35">
        <v>19.3</v>
      </c>
      <c r="AL35" t="s">
        <v>19</v>
      </c>
      <c r="AM35" t="s">
        <v>19</v>
      </c>
      <c r="AN35">
        <v>10</v>
      </c>
      <c r="AO35">
        <v>10</v>
      </c>
      <c r="AP35">
        <v>20</v>
      </c>
      <c r="AS35">
        <v>20</v>
      </c>
      <c r="AT35">
        <v>2.5</v>
      </c>
      <c r="AU35">
        <v>11</v>
      </c>
      <c r="AV35">
        <v>11</v>
      </c>
      <c r="AW35" s="75">
        <v>0.052273000000000014</v>
      </c>
      <c r="AX35" s="75">
        <v>9.090909090909092</v>
      </c>
    </row>
    <row r="36" spans="1:50" ht="12.75">
      <c r="A36" s="67">
        <v>196</v>
      </c>
      <c r="B36">
        <v>106</v>
      </c>
      <c r="C36">
        <v>14.5</v>
      </c>
      <c r="D36" t="s">
        <v>19</v>
      </c>
      <c r="E36" t="s">
        <v>19</v>
      </c>
      <c r="F36">
        <v>10.7</v>
      </c>
      <c r="G36">
        <v>10.7</v>
      </c>
      <c r="H36">
        <v>14</v>
      </c>
      <c r="K36">
        <v>14</v>
      </c>
      <c r="L36">
        <v>1.1</v>
      </c>
      <c r="M36">
        <v>6</v>
      </c>
      <c r="N36">
        <v>11</v>
      </c>
      <c r="P36" s="11">
        <v>0.01132159999999998</v>
      </c>
      <c r="Q36" s="11">
        <v>2.1</v>
      </c>
      <c r="R36" s="12">
        <v>350</v>
      </c>
      <c r="S36" s="72">
        <v>88</v>
      </c>
      <c r="T36">
        <v>11.4</v>
      </c>
      <c r="U36" t="s">
        <v>19</v>
      </c>
      <c r="V36" t="s">
        <v>19</v>
      </c>
      <c r="W36">
        <v>5.2</v>
      </c>
      <c r="X36">
        <v>5.2</v>
      </c>
      <c r="Y36">
        <v>9</v>
      </c>
      <c r="AB36">
        <v>9</v>
      </c>
      <c r="AC36">
        <v>0.1999999999999993</v>
      </c>
      <c r="AD36">
        <v>4</v>
      </c>
      <c r="AE36">
        <v>11</v>
      </c>
      <c r="AF36">
        <v>0.00304127999999999</v>
      </c>
      <c r="AG36">
        <v>1.5545454545454545</v>
      </c>
      <c r="AI36" s="67">
        <v>290</v>
      </c>
      <c r="AJ36">
        <v>54</v>
      </c>
      <c r="AK36">
        <v>9.3</v>
      </c>
      <c r="AL36" t="s">
        <v>19</v>
      </c>
      <c r="AM36" t="s">
        <v>19</v>
      </c>
      <c r="AN36">
        <v>3.9</v>
      </c>
      <c r="AO36">
        <v>3.9</v>
      </c>
      <c r="AP36">
        <v>9.2</v>
      </c>
      <c r="AS36">
        <v>9.2</v>
      </c>
      <c r="AT36">
        <v>0.9499999999999993</v>
      </c>
      <c r="AU36">
        <v>4</v>
      </c>
      <c r="AV36">
        <v>11</v>
      </c>
      <c r="AW36" s="75">
        <v>0.002480879999999996</v>
      </c>
      <c r="AX36" s="75">
        <v>2.2163636363636354</v>
      </c>
    </row>
    <row r="37" spans="1:50" ht="12.75">
      <c r="A37" s="67">
        <v>205</v>
      </c>
      <c r="B37">
        <v>141</v>
      </c>
      <c r="C37">
        <v>13.2</v>
      </c>
      <c r="D37" t="s">
        <v>19</v>
      </c>
      <c r="E37" t="s">
        <v>19</v>
      </c>
      <c r="F37">
        <v>10.2</v>
      </c>
      <c r="G37">
        <v>10.2</v>
      </c>
      <c r="H37">
        <v>15.2</v>
      </c>
      <c r="K37">
        <v>15.2</v>
      </c>
      <c r="L37">
        <v>1.6</v>
      </c>
      <c r="M37">
        <v>7</v>
      </c>
      <c r="N37">
        <v>11</v>
      </c>
      <c r="P37" s="11">
        <v>0.02319583999999994</v>
      </c>
      <c r="Q37" s="11">
        <v>3.4545454545454546</v>
      </c>
      <c r="R37" s="12">
        <v>351</v>
      </c>
      <c r="S37" s="72">
        <v>140</v>
      </c>
      <c r="T37">
        <v>12.5</v>
      </c>
      <c r="U37" t="s">
        <v>19</v>
      </c>
      <c r="V37" t="s">
        <v>19</v>
      </c>
      <c r="W37">
        <v>5.9</v>
      </c>
      <c r="X37">
        <v>5.9</v>
      </c>
      <c r="Y37">
        <v>14</v>
      </c>
      <c r="AB37">
        <v>14</v>
      </c>
      <c r="AC37">
        <v>1.75</v>
      </c>
      <c r="AD37">
        <v>13</v>
      </c>
      <c r="AE37">
        <v>11</v>
      </c>
      <c r="AF37">
        <v>0.030727900000000016</v>
      </c>
      <c r="AG37">
        <v>5.154545454545454</v>
      </c>
      <c r="AI37" s="67">
        <v>285</v>
      </c>
      <c r="AJ37">
        <v>87</v>
      </c>
      <c r="AK37">
        <v>1</v>
      </c>
      <c r="AL37">
        <v>1</v>
      </c>
      <c r="AM37" t="s">
        <v>69</v>
      </c>
      <c r="AN37">
        <v>1.25</v>
      </c>
      <c r="AO37">
        <v>3.3</v>
      </c>
      <c r="AP37">
        <v>8.5</v>
      </c>
      <c r="AQ37">
        <v>-0.75</v>
      </c>
      <c r="AR37">
        <v>1.3</v>
      </c>
      <c r="AS37">
        <v>10.55</v>
      </c>
      <c r="AT37">
        <v>1.8</v>
      </c>
      <c r="AU37">
        <v>16</v>
      </c>
      <c r="AV37">
        <v>11</v>
      </c>
      <c r="AW37" s="75">
        <v>0.01429768</v>
      </c>
      <c r="AX37" s="75">
        <v>3.4767045454545458</v>
      </c>
    </row>
    <row r="38" spans="1:50" ht="12.75">
      <c r="A38" s="67">
        <v>207</v>
      </c>
      <c r="B38">
        <v>196</v>
      </c>
      <c r="C38">
        <v>15.7</v>
      </c>
      <c r="D38" t="s">
        <v>19</v>
      </c>
      <c r="E38" t="s">
        <v>19</v>
      </c>
      <c r="F38">
        <v>10.3</v>
      </c>
      <c r="G38">
        <v>10.3</v>
      </c>
      <c r="H38">
        <v>17.7</v>
      </c>
      <c r="K38">
        <v>17.7</v>
      </c>
      <c r="L38">
        <v>2.1</v>
      </c>
      <c r="M38">
        <v>14</v>
      </c>
      <c r="N38">
        <v>11</v>
      </c>
      <c r="P38" s="11">
        <v>0.06529152000000005</v>
      </c>
      <c r="Q38" s="11">
        <v>5.953636363636362</v>
      </c>
      <c r="R38" s="12">
        <v>343</v>
      </c>
      <c r="S38" s="72">
        <v>114</v>
      </c>
      <c r="T38">
        <v>14.9</v>
      </c>
      <c r="U38" t="s">
        <v>19</v>
      </c>
      <c r="V38" t="s">
        <v>19</v>
      </c>
      <c r="W38">
        <v>2.7</v>
      </c>
      <c r="X38">
        <v>2.7</v>
      </c>
      <c r="Y38">
        <v>11.4</v>
      </c>
      <c r="AB38">
        <v>11.4</v>
      </c>
      <c r="AC38">
        <v>0.9</v>
      </c>
      <c r="AD38">
        <v>7</v>
      </c>
      <c r="AE38">
        <v>11</v>
      </c>
      <c r="AF38">
        <v>0.011175960000000013</v>
      </c>
      <c r="AG38">
        <v>4.508181818181818</v>
      </c>
      <c r="AI38" s="67">
        <v>283</v>
      </c>
      <c r="AJ38">
        <v>51</v>
      </c>
      <c r="AK38">
        <v>9.6</v>
      </c>
      <c r="AL38" t="s">
        <v>19</v>
      </c>
      <c r="AM38" t="s">
        <v>19</v>
      </c>
      <c r="AN38">
        <v>1.9</v>
      </c>
      <c r="AO38">
        <v>1.9</v>
      </c>
      <c r="AP38">
        <v>7.1</v>
      </c>
      <c r="AS38">
        <v>7.1</v>
      </c>
      <c r="AT38">
        <v>1.35</v>
      </c>
      <c r="AU38">
        <v>7</v>
      </c>
      <c r="AV38">
        <v>11</v>
      </c>
      <c r="AW38" s="75">
        <v>0.002934039999999998</v>
      </c>
      <c r="AX38" s="75">
        <v>1.678181818181818</v>
      </c>
    </row>
    <row r="39" spans="1:50" ht="12.75">
      <c r="A39" s="67">
        <v>215</v>
      </c>
      <c r="B39">
        <v>189</v>
      </c>
      <c r="C39">
        <v>15.6</v>
      </c>
      <c r="D39" t="s">
        <v>19</v>
      </c>
      <c r="E39" t="s">
        <v>19</v>
      </c>
      <c r="F39">
        <v>10.6</v>
      </c>
      <c r="G39">
        <v>10.6</v>
      </c>
      <c r="H39">
        <v>16.7</v>
      </c>
      <c r="K39">
        <v>16.7</v>
      </c>
      <c r="L39">
        <v>2.2</v>
      </c>
      <c r="M39">
        <v>14</v>
      </c>
      <c r="N39">
        <v>11</v>
      </c>
      <c r="P39" s="11">
        <v>0.06099128000000004</v>
      </c>
      <c r="Q39" s="11">
        <v>4.630454545454545</v>
      </c>
      <c r="R39" s="12">
        <v>339</v>
      </c>
      <c r="S39" s="72">
        <v>129</v>
      </c>
      <c r="T39">
        <v>12.5</v>
      </c>
      <c r="U39" t="s">
        <v>19</v>
      </c>
      <c r="V39" t="s">
        <v>19</v>
      </c>
      <c r="W39">
        <v>3.7</v>
      </c>
      <c r="X39">
        <v>3.7</v>
      </c>
      <c r="Y39">
        <v>13.4</v>
      </c>
      <c r="AB39">
        <v>13.4</v>
      </c>
      <c r="AC39">
        <v>0.6</v>
      </c>
      <c r="AD39">
        <v>7</v>
      </c>
      <c r="AE39">
        <v>11</v>
      </c>
      <c r="AF39">
        <v>0.01298967999999999</v>
      </c>
      <c r="AG39">
        <v>5.908181818181817</v>
      </c>
      <c r="AI39" s="67">
        <v>402</v>
      </c>
      <c r="AJ39">
        <v>44</v>
      </c>
      <c r="AK39">
        <v>12.4</v>
      </c>
      <c r="AL39" t="s">
        <v>19</v>
      </c>
      <c r="AM39" t="s">
        <v>19</v>
      </c>
      <c r="AN39">
        <v>2.8</v>
      </c>
      <c r="AO39">
        <v>2.8</v>
      </c>
      <c r="AP39">
        <v>6.9</v>
      </c>
      <c r="AS39">
        <v>6.9</v>
      </c>
      <c r="AT39">
        <v>1.15</v>
      </c>
      <c r="AU39">
        <v>9</v>
      </c>
      <c r="AV39">
        <v>11</v>
      </c>
      <c r="AW39" s="75">
        <v>0.0025258599999999996</v>
      </c>
      <c r="AX39" s="75">
        <v>1.2859090909090911</v>
      </c>
    </row>
    <row r="40" spans="1:50" ht="12.75">
      <c r="A40" s="67">
        <v>213</v>
      </c>
      <c r="B40">
        <v>201</v>
      </c>
      <c r="C40">
        <v>16.1</v>
      </c>
      <c r="D40" t="s">
        <v>19</v>
      </c>
      <c r="E40" t="s">
        <v>19</v>
      </c>
      <c r="F40">
        <v>10.5</v>
      </c>
      <c r="G40">
        <v>10.5</v>
      </c>
      <c r="H40">
        <v>17.5</v>
      </c>
      <c r="K40">
        <v>17.5</v>
      </c>
      <c r="L40">
        <v>2.9</v>
      </c>
      <c r="M40">
        <v>16</v>
      </c>
      <c r="N40">
        <v>11</v>
      </c>
      <c r="P40" s="11">
        <v>0.08293300000000003</v>
      </c>
      <c r="Q40" s="11">
        <v>5.568181818181818</v>
      </c>
      <c r="R40" s="12">
        <v>330</v>
      </c>
      <c r="S40" s="72">
        <v>92</v>
      </c>
      <c r="T40">
        <v>11.6</v>
      </c>
      <c r="U40" t="s">
        <v>19</v>
      </c>
      <c r="V40" t="s">
        <v>19</v>
      </c>
      <c r="W40">
        <v>1.6</v>
      </c>
      <c r="X40">
        <v>1.6</v>
      </c>
      <c r="Y40">
        <v>10</v>
      </c>
      <c r="AB40">
        <v>10</v>
      </c>
      <c r="AC40">
        <v>2</v>
      </c>
      <c r="AD40">
        <v>10</v>
      </c>
      <c r="AE40">
        <v>11</v>
      </c>
      <c r="AF40">
        <v>0.012339200000000002</v>
      </c>
      <c r="AG40">
        <v>3.8181818181818183</v>
      </c>
      <c r="AI40" s="67">
        <v>397</v>
      </c>
      <c r="AJ40">
        <v>45</v>
      </c>
      <c r="AK40">
        <v>7.3</v>
      </c>
      <c r="AL40" t="s">
        <v>19</v>
      </c>
      <c r="AM40" t="s">
        <v>19</v>
      </c>
      <c r="AN40">
        <v>3</v>
      </c>
      <c r="AO40">
        <v>3</v>
      </c>
      <c r="AP40">
        <v>6.9</v>
      </c>
      <c r="AS40">
        <v>6.9</v>
      </c>
      <c r="AT40">
        <v>1.1</v>
      </c>
      <c r="AU40">
        <v>8</v>
      </c>
      <c r="AV40">
        <v>11</v>
      </c>
      <c r="AW40" s="75">
        <v>0.0024129199999999994</v>
      </c>
      <c r="AX40" s="75">
        <v>1.2231818181818184</v>
      </c>
    </row>
    <row r="41" spans="1:50" ht="12.75">
      <c r="A41" s="67">
        <v>212</v>
      </c>
      <c r="B41">
        <v>166</v>
      </c>
      <c r="C41">
        <v>13.4</v>
      </c>
      <c r="D41" t="s">
        <v>19</v>
      </c>
      <c r="E41" t="s">
        <v>19</v>
      </c>
      <c r="F41">
        <v>9.8</v>
      </c>
      <c r="G41">
        <v>9.8</v>
      </c>
      <c r="H41">
        <v>16.4</v>
      </c>
      <c r="K41">
        <v>16.4</v>
      </c>
      <c r="L41">
        <v>1.8</v>
      </c>
      <c r="M41">
        <v>17</v>
      </c>
      <c r="N41">
        <v>11</v>
      </c>
      <c r="P41" s="11">
        <v>0.05111352000000002</v>
      </c>
      <c r="Q41" s="11">
        <v>4.92</v>
      </c>
      <c r="R41" s="12">
        <v>332</v>
      </c>
      <c r="S41" s="72">
        <v>40</v>
      </c>
      <c r="T41">
        <v>4.6</v>
      </c>
      <c r="U41" t="s">
        <v>19</v>
      </c>
      <c r="V41" t="s">
        <v>19</v>
      </c>
      <c r="W41">
        <v>1.4</v>
      </c>
      <c r="X41">
        <v>1.4</v>
      </c>
      <c r="Y41">
        <v>3.9</v>
      </c>
      <c r="AB41">
        <v>3.9</v>
      </c>
      <c r="AC41">
        <v>0.65</v>
      </c>
      <c r="AD41">
        <v>9</v>
      </c>
      <c r="AE41">
        <v>11</v>
      </c>
      <c r="AF41">
        <v>0.0012467</v>
      </c>
      <c r="AG41">
        <v>0.4431818181818182</v>
      </c>
      <c r="AI41" s="67">
        <v>9</v>
      </c>
      <c r="AJ41">
        <v>56</v>
      </c>
      <c r="AK41">
        <v>9</v>
      </c>
      <c r="AL41" t="s">
        <v>19</v>
      </c>
      <c r="AM41" t="s">
        <v>19</v>
      </c>
      <c r="AN41">
        <v>3.9</v>
      </c>
      <c r="AO41">
        <v>3.9</v>
      </c>
      <c r="AP41">
        <v>8.8</v>
      </c>
      <c r="AS41">
        <v>8.8</v>
      </c>
      <c r="AT41">
        <v>1.05</v>
      </c>
      <c r="AU41">
        <v>9</v>
      </c>
      <c r="AV41">
        <v>11</v>
      </c>
      <c r="AW41" s="75">
        <v>0.004190820000000001</v>
      </c>
      <c r="AX41" s="75">
        <v>1.96</v>
      </c>
    </row>
    <row r="42" spans="1:50" ht="12.75">
      <c r="A42" s="67">
        <v>211</v>
      </c>
      <c r="B42">
        <v>137</v>
      </c>
      <c r="C42">
        <v>17.4</v>
      </c>
      <c r="D42" t="s">
        <v>19</v>
      </c>
      <c r="E42" t="s">
        <v>19</v>
      </c>
      <c r="F42">
        <v>10.7</v>
      </c>
      <c r="G42">
        <v>10.7</v>
      </c>
      <c r="H42">
        <v>16.8</v>
      </c>
      <c r="K42">
        <v>16.8</v>
      </c>
      <c r="L42">
        <v>1.9</v>
      </c>
      <c r="M42">
        <v>13</v>
      </c>
      <c r="N42">
        <v>11</v>
      </c>
      <c r="P42" s="11">
        <v>0.03448672000000004</v>
      </c>
      <c r="Q42" s="11">
        <v>4.65818181818182</v>
      </c>
      <c r="R42" s="12">
        <v>335</v>
      </c>
      <c r="S42" s="72">
        <v>94</v>
      </c>
      <c r="T42">
        <v>10.5</v>
      </c>
      <c r="U42" t="s">
        <v>19</v>
      </c>
      <c r="V42" t="s">
        <v>19</v>
      </c>
      <c r="W42">
        <v>2.7</v>
      </c>
      <c r="X42">
        <v>2.7</v>
      </c>
      <c r="Y42">
        <v>8.4</v>
      </c>
      <c r="AB42">
        <v>8.4</v>
      </c>
      <c r="AC42">
        <v>1.15</v>
      </c>
      <c r="AD42">
        <v>5</v>
      </c>
      <c r="AE42">
        <v>11</v>
      </c>
      <c r="AF42">
        <v>0.006718059999999998</v>
      </c>
      <c r="AG42">
        <v>2.1763636363636363</v>
      </c>
      <c r="AI42" s="67">
        <v>445</v>
      </c>
      <c r="AJ42">
        <v>41</v>
      </c>
      <c r="AK42">
        <v>7.7</v>
      </c>
      <c r="AL42" t="s">
        <v>19</v>
      </c>
      <c r="AM42" t="s">
        <v>19</v>
      </c>
      <c r="AN42">
        <v>2.4</v>
      </c>
      <c r="AO42">
        <v>2.4</v>
      </c>
      <c r="AP42">
        <v>6.3</v>
      </c>
      <c r="AS42">
        <v>6.3</v>
      </c>
      <c r="AT42">
        <v>0.8</v>
      </c>
      <c r="AU42">
        <v>4</v>
      </c>
      <c r="AV42">
        <v>11</v>
      </c>
      <c r="AW42" s="75">
        <v>0.0012243199999999992</v>
      </c>
      <c r="AX42" s="75">
        <v>1.116818181818182</v>
      </c>
    </row>
    <row r="43" spans="1:50" ht="12.75">
      <c r="A43" s="67">
        <v>130</v>
      </c>
      <c r="B43">
        <v>191</v>
      </c>
      <c r="C43">
        <v>15</v>
      </c>
      <c r="D43" t="s">
        <v>19</v>
      </c>
      <c r="E43" t="s">
        <v>19</v>
      </c>
      <c r="F43">
        <v>7.9</v>
      </c>
      <c r="G43">
        <v>7.9</v>
      </c>
      <c r="H43">
        <v>16.7</v>
      </c>
      <c r="K43">
        <v>16.7</v>
      </c>
      <c r="L43">
        <v>2.2</v>
      </c>
      <c r="M43">
        <v>26</v>
      </c>
      <c r="N43">
        <v>11</v>
      </c>
      <c r="P43" s="11">
        <v>0.08578807999999996</v>
      </c>
      <c r="Q43" s="11">
        <v>6.68</v>
      </c>
      <c r="R43" s="12">
        <v>333</v>
      </c>
      <c r="S43" s="72">
        <v>31</v>
      </c>
      <c r="T43">
        <v>4.1</v>
      </c>
      <c r="U43">
        <v>20</v>
      </c>
      <c r="V43" t="s">
        <v>69</v>
      </c>
      <c r="W43">
        <v>-3.5</v>
      </c>
      <c r="X43">
        <v>0.66625</v>
      </c>
      <c r="Y43">
        <v>4.25</v>
      </c>
      <c r="Z43">
        <v>-6.75</v>
      </c>
      <c r="AB43">
        <v>2.255</v>
      </c>
      <c r="AC43">
        <v>0.255</v>
      </c>
      <c r="AD43">
        <v>4</v>
      </c>
      <c r="AE43">
        <v>11</v>
      </c>
      <c r="AF43">
        <v>0.00028362199999999987</v>
      </c>
      <c r="AG43">
        <v>0.162846875</v>
      </c>
      <c r="AI43" s="67">
        <v>431</v>
      </c>
      <c r="AJ43">
        <v>45</v>
      </c>
      <c r="AK43">
        <v>8.3</v>
      </c>
      <c r="AL43" t="s">
        <v>19</v>
      </c>
      <c r="AM43" t="s">
        <v>19</v>
      </c>
      <c r="AN43">
        <v>1.6</v>
      </c>
      <c r="AO43">
        <v>1.6</v>
      </c>
      <c r="AP43">
        <v>7.1</v>
      </c>
      <c r="AS43">
        <v>7.1</v>
      </c>
      <c r="AT43">
        <v>1.6</v>
      </c>
      <c r="AU43">
        <v>11</v>
      </c>
      <c r="AV43">
        <v>11</v>
      </c>
      <c r="AW43" s="75">
        <v>0.003207799999999999</v>
      </c>
      <c r="AX43" s="75">
        <v>1.775</v>
      </c>
    </row>
    <row r="44" spans="1:50" ht="12.75">
      <c r="A44" s="67">
        <v>400</v>
      </c>
      <c r="B44">
        <v>173</v>
      </c>
      <c r="C44">
        <v>17.1</v>
      </c>
      <c r="D44" t="s">
        <v>19</v>
      </c>
      <c r="E44" t="s">
        <v>19</v>
      </c>
      <c r="F44">
        <v>9.2</v>
      </c>
      <c r="G44">
        <v>9.2</v>
      </c>
      <c r="H44">
        <v>16.7</v>
      </c>
      <c r="K44">
        <v>16.7</v>
      </c>
      <c r="L44">
        <v>2.2</v>
      </c>
      <c r="M44">
        <v>15</v>
      </c>
      <c r="N44">
        <v>11</v>
      </c>
      <c r="P44" s="11">
        <v>0.055134519999999965</v>
      </c>
      <c r="Q44" s="11">
        <v>5.693181818181818</v>
      </c>
      <c r="R44" s="12">
        <v>338</v>
      </c>
      <c r="S44" s="72">
        <v>36</v>
      </c>
      <c r="T44">
        <v>4.7</v>
      </c>
      <c r="U44" t="s">
        <v>19</v>
      </c>
      <c r="V44" t="s">
        <v>19</v>
      </c>
      <c r="W44">
        <v>1.2</v>
      </c>
      <c r="X44">
        <v>1.2</v>
      </c>
      <c r="Y44">
        <v>2.6</v>
      </c>
      <c r="AB44">
        <v>2.6</v>
      </c>
      <c r="AC44">
        <v>0.2</v>
      </c>
      <c r="AD44">
        <v>8</v>
      </c>
      <c r="AE44">
        <v>11</v>
      </c>
      <c r="AF44">
        <v>0.0005951999999999999</v>
      </c>
      <c r="AG44">
        <v>0.1654545454545455</v>
      </c>
      <c r="AI44" s="67">
        <v>432</v>
      </c>
      <c r="AJ44">
        <v>49</v>
      </c>
      <c r="AK44">
        <v>7.7</v>
      </c>
      <c r="AL44" t="s">
        <v>19</v>
      </c>
      <c r="AM44" t="s">
        <v>19</v>
      </c>
      <c r="AN44">
        <v>2.3</v>
      </c>
      <c r="AO44">
        <v>2.3</v>
      </c>
      <c r="AP44">
        <v>7.3</v>
      </c>
      <c r="AS44">
        <v>7.3</v>
      </c>
      <c r="AT44">
        <v>1.3</v>
      </c>
      <c r="AU44">
        <v>14</v>
      </c>
      <c r="AV44">
        <v>11</v>
      </c>
      <c r="AW44" s="75">
        <v>0.0040709200000000004</v>
      </c>
      <c r="AX44" s="75">
        <v>1.6590909090909092</v>
      </c>
    </row>
    <row r="45" spans="1:50" ht="12.75">
      <c r="A45" s="67">
        <v>399</v>
      </c>
      <c r="B45">
        <v>177</v>
      </c>
      <c r="C45">
        <v>19</v>
      </c>
      <c r="D45" t="s">
        <v>19</v>
      </c>
      <c r="E45" t="s">
        <v>19</v>
      </c>
      <c r="F45">
        <v>8.3</v>
      </c>
      <c r="G45">
        <v>8.3</v>
      </c>
      <c r="H45">
        <v>16.3</v>
      </c>
      <c r="K45">
        <v>16.3</v>
      </c>
      <c r="L45">
        <v>2.2</v>
      </c>
      <c r="M45">
        <v>19</v>
      </c>
      <c r="N45">
        <v>11</v>
      </c>
      <c r="P45" s="11">
        <v>0.06346811999999999</v>
      </c>
      <c r="Q45" s="11">
        <v>5.927272727272728</v>
      </c>
      <c r="R45" s="12">
        <v>340</v>
      </c>
      <c r="S45" s="72">
        <v>30</v>
      </c>
      <c r="T45">
        <v>4.2</v>
      </c>
      <c r="U45" t="s">
        <v>19</v>
      </c>
      <c r="V45" t="s">
        <v>19</v>
      </c>
      <c r="W45">
        <v>1.3</v>
      </c>
      <c r="X45">
        <v>1.3</v>
      </c>
      <c r="Y45">
        <v>2.8</v>
      </c>
      <c r="AB45">
        <v>2.8</v>
      </c>
      <c r="AC45">
        <v>0</v>
      </c>
      <c r="AD45">
        <v>2</v>
      </c>
      <c r="AE45">
        <v>11</v>
      </c>
      <c r="AF45">
        <v>0.00012992000000000017</v>
      </c>
      <c r="AG45">
        <v>0.1909090909090909</v>
      </c>
      <c r="AI45" s="67">
        <v>364</v>
      </c>
      <c r="AJ45">
        <v>33</v>
      </c>
      <c r="AK45">
        <v>7</v>
      </c>
      <c r="AL45" t="s">
        <v>19</v>
      </c>
      <c r="AM45" t="s">
        <v>19</v>
      </c>
      <c r="AN45">
        <v>3.2</v>
      </c>
      <c r="AO45">
        <v>3.2</v>
      </c>
      <c r="AP45">
        <v>5.2</v>
      </c>
      <c r="AS45">
        <v>5.2</v>
      </c>
      <c r="AT45">
        <v>0.7</v>
      </c>
      <c r="AU45">
        <v>7</v>
      </c>
      <c r="AV45">
        <v>11</v>
      </c>
      <c r="AW45" s="75">
        <v>0.00104832</v>
      </c>
      <c r="AX45" s="75">
        <v>0.4727272727272727</v>
      </c>
    </row>
    <row r="46" spans="1:50" ht="12.75">
      <c r="A46" s="67">
        <v>401</v>
      </c>
      <c r="B46">
        <v>140</v>
      </c>
      <c r="C46">
        <v>16.3</v>
      </c>
      <c r="D46" t="s">
        <v>19</v>
      </c>
      <c r="E46" t="s">
        <v>19</v>
      </c>
      <c r="F46">
        <v>8.9</v>
      </c>
      <c r="G46">
        <v>8.9</v>
      </c>
      <c r="H46">
        <v>15.2</v>
      </c>
      <c r="K46">
        <v>15.2</v>
      </c>
      <c r="L46">
        <v>1.95</v>
      </c>
      <c r="M46">
        <v>11</v>
      </c>
      <c r="N46">
        <v>11</v>
      </c>
      <c r="P46" s="11">
        <v>0.030970700000000018</v>
      </c>
      <c r="Q46" s="11">
        <v>4.352727272727272</v>
      </c>
      <c r="R46" s="12">
        <v>336</v>
      </c>
      <c r="S46" s="72">
        <v>85</v>
      </c>
      <c r="T46">
        <v>11.8</v>
      </c>
      <c r="U46" t="s">
        <v>19</v>
      </c>
      <c r="V46" t="s">
        <v>19</v>
      </c>
      <c r="W46">
        <v>3.5</v>
      </c>
      <c r="X46">
        <v>3.5</v>
      </c>
      <c r="Y46">
        <v>8.8</v>
      </c>
      <c r="AB46">
        <v>8.8</v>
      </c>
      <c r="AC46">
        <v>0.3000000000000007</v>
      </c>
      <c r="AD46">
        <v>6</v>
      </c>
      <c r="AE46">
        <v>11</v>
      </c>
      <c r="AF46">
        <v>0.004212600000000004</v>
      </c>
      <c r="AG46">
        <v>2.12</v>
      </c>
      <c r="AI46" s="67">
        <v>455</v>
      </c>
      <c r="AJ46">
        <v>45</v>
      </c>
      <c r="AK46">
        <v>7.5</v>
      </c>
      <c r="AL46">
        <v>15</v>
      </c>
      <c r="AM46" t="s">
        <v>69</v>
      </c>
      <c r="AN46">
        <v>0.4</v>
      </c>
      <c r="AO46">
        <v>1.25</v>
      </c>
      <c r="AP46">
        <v>7.75</v>
      </c>
      <c r="AQ46">
        <v>0.5</v>
      </c>
      <c r="AR46">
        <v>1.3</v>
      </c>
      <c r="AS46">
        <v>4.925</v>
      </c>
      <c r="AT46">
        <v>0.825</v>
      </c>
      <c r="AU46">
        <v>8</v>
      </c>
      <c r="AV46">
        <v>11</v>
      </c>
      <c r="AW46" s="75">
        <v>0.0017440899999999994</v>
      </c>
      <c r="AX46" s="75">
        <v>0.8226988636363636</v>
      </c>
    </row>
    <row r="47" spans="1:50" ht="12.75">
      <c r="A47" s="67">
        <v>131</v>
      </c>
      <c r="B47">
        <v>137</v>
      </c>
      <c r="C47">
        <v>13.1</v>
      </c>
      <c r="D47" t="s">
        <v>19</v>
      </c>
      <c r="E47" t="s">
        <v>19</v>
      </c>
      <c r="F47">
        <v>9.2</v>
      </c>
      <c r="G47">
        <v>9.2</v>
      </c>
      <c r="H47">
        <v>14.9</v>
      </c>
      <c r="K47">
        <v>14.9</v>
      </c>
      <c r="L47">
        <v>1.65</v>
      </c>
      <c r="M47">
        <v>13</v>
      </c>
      <c r="N47">
        <v>11</v>
      </c>
      <c r="P47" s="11">
        <v>0.030370440000000026</v>
      </c>
      <c r="Q47" s="11">
        <v>3.8604545454545462</v>
      </c>
      <c r="R47" s="12">
        <v>326</v>
      </c>
      <c r="S47" s="72">
        <v>173</v>
      </c>
      <c r="T47">
        <v>15.7</v>
      </c>
      <c r="U47" t="s">
        <v>19</v>
      </c>
      <c r="V47" t="s">
        <v>19</v>
      </c>
      <c r="W47">
        <v>3.6</v>
      </c>
      <c r="X47">
        <v>3.6</v>
      </c>
      <c r="Y47">
        <v>14.5</v>
      </c>
      <c r="AB47">
        <v>14.5</v>
      </c>
      <c r="AC47">
        <v>2</v>
      </c>
      <c r="AD47">
        <v>13</v>
      </c>
      <c r="AE47">
        <v>11</v>
      </c>
      <c r="AF47">
        <v>0.04558819999999997</v>
      </c>
      <c r="AG47">
        <v>7.1840909090909095</v>
      </c>
      <c r="AI47" s="67">
        <v>113</v>
      </c>
      <c r="AJ47">
        <v>107</v>
      </c>
      <c r="AK47">
        <v>1</v>
      </c>
      <c r="AL47">
        <v>1</v>
      </c>
      <c r="AM47" t="s">
        <v>69</v>
      </c>
      <c r="AN47">
        <v>3</v>
      </c>
      <c r="AO47">
        <v>4.6</v>
      </c>
      <c r="AP47">
        <v>10.25</v>
      </c>
      <c r="AQ47">
        <v>-0.3</v>
      </c>
      <c r="AR47">
        <v>1.3</v>
      </c>
      <c r="AS47">
        <v>11.85</v>
      </c>
      <c r="AT47">
        <v>1.75</v>
      </c>
      <c r="AU47">
        <v>11</v>
      </c>
      <c r="AV47">
        <v>11</v>
      </c>
      <c r="AW47" s="75">
        <v>0.01703562</v>
      </c>
      <c r="AX47" s="75">
        <v>3.905113636363638</v>
      </c>
    </row>
    <row r="48" spans="1:50" ht="12.75">
      <c r="A48" s="67">
        <v>396</v>
      </c>
      <c r="B48">
        <v>164</v>
      </c>
      <c r="C48">
        <v>14.7</v>
      </c>
      <c r="D48" t="s">
        <v>19</v>
      </c>
      <c r="E48" t="s">
        <v>19</v>
      </c>
      <c r="F48">
        <v>9.7</v>
      </c>
      <c r="G48">
        <v>9.7</v>
      </c>
      <c r="H48">
        <v>14.5</v>
      </c>
      <c r="K48">
        <v>14.5</v>
      </c>
      <c r="L48">
        <v>2</v>
      </c>
      <c r="M48">
        <v>14</v>
      </c>
      <c r="N48">
        <v>11</v>
      </c>
      <c r="P48" s="11">
        <v>0.04349680000000003</v>
      </c>
      <c r="Q48" s="11">
        <v>3.163636363636364</v>
      </c>
      <c r="R48" s="12">
        <v>327</v>
      </c>
      <c r="S48" s="72">
        <v>38</v>
      </c>
      <c r="T48">
        <v>4.3</v>
      </c>
      <c r="U48" t="s">
        <v>19</v>
      </c>
      <c r="V48" t="s">
        <v>19</v>
      </c>
      <c r="W48">
        <v>1.1</v>
      </c>
      <c r="X48">
        <v>1.1</v>
      </c>
      <c r="Y48">
        <v>2.8</v>
      </c>
      <c r="AB48">
        <v>2.8</v>
      </c>
      <c r="AC48">
        <v>0.4</v>
      </c>
      <c r="AD48">
        <v>3</v>
      </c>
      <c r="AE48">
        <v>11</v>
      </c>
      <c r="AF48">
        <v>0.00044127999999999984</v>
      </c>
      <c r="AG48">
        <v>0.2163636363636363</v>
      </c>
      <c r="AI48" s="67">
        <v>434</v>
      </c>
      <c r="AJ48">
        <v>35</v>
      </c>
      <c r="AK48">
        <v>1</v>
      </c>
      <c r="AL48">
        <v>1</v>
      </c>
      <c r="AM48" t="s">
        <v>69</v>
      </c>
      <c r="AN48">
        <v>0.75</v>
      </c>
      <c r="AO48">
        <v>1.85</v>
      </c>
      <c r="AP48">
        <v>5.5</v>
      </c>
      <c r="AQ48">
        <v>-1.1</v>
      </c>
      <c r="AS48">
        <v>6.6</v>
      </c>
      <c r="AT48">
        <v>2.1</v>
      </c>
      <c r="AU48">
        <v>2</v>
      </c>
      <c r="AV48">
        <v>11</v>
      </c>
      <c r="AW48" s="75">
        <v>0.0012737999999999998</v>
      </c>
      <c r="AX48" s="75">
        <v>1.425</v>
      </c>
    </row>
    <row r="49" spans="1:50" ht="12.75">
      <c r="A49" s="67">
        <v>404</v>
      </c>
      <c r="B49">
        <v>178</v>
      </c>
      <c r="C49">
        <v>16.5</v>
      </c>
      <c r="D49" t="s">
        <v>19</v>
      </c>
      <c r="E49" t="s">
        <v>19</v>
      </c>
      <c r="F49">
        <v>9.2</v>
      </c>
      <c r="G49">
        <v>9.2</v>
      </c>
      <c r="H49">
        <v>17</v>
      </c>
      <c r="K49">
        <v>17</v>
      </c>
      <c r="L49">
        <v>1.5</v>
      </c>
      <c r="M49">
        <v>15</v>
      </c>
      <c r="N49">
        <v>11</v>
      </c>
      <c r="P49" s="11">
        <v>0.0507234</v>
      </c>
      <c r="Q49" s="11">
        <v>6.027272727272728</v>
      </c>
      <c r="R49" s="12">
        <v>322</v>
      </c>
      <c r="S49" s="72">
        <v>158</v>
      </c>
      <c r="T49">
        <v>15.5</v>
      </c>
      <c r="U49" t="s">
        <v>19</v>
      </c>
      <c r="V49" t="s">
        <v>19</v>
      </c>
      <c r="W49">
        <v>6.4</v>
      </c>
      <c r="X49">
        <v>6.4</v>
      </c>
      <c r="Y49">
        <v>14.4</v>
      </c>
      <c r="AB49">
        <v>14.4</v>
      </c>
      <c r="AC49">
        <v>1.65</v>
      </c>
      <c r="AD49">
        <v>7</v>
      </c>
      <c r="AE49">
        <v>11</v>
      </c>
      <c r="AF49">
        <v>0.02750754000000004</v>
      </c>
      <c r="AG49">
        <v>5.236363636363636</v>
      </c>
      <c r="AI49" s="67">
        <v>119</v>
      </c>
      <c r="AJ49">
        <v>100</v>
      </c>
      <c r="AK49">
        <v>1</v>
      </c>
      <c r="AL49">
        <v>1</v>
      </c>
      <c r="AM49" t="s">
        <v>69</v>
      </c>
      <c r="AN49">
        <v>1.25</v>
      </c>
      <c r="AO49">
        <v>2.85</v>
      </c>
      <c r="AP49">
        <v>11</v>
      </c>
      <c r="AQ49">
        <v>-0.3</v>
      </c>
      <c r="AR49">
        <v>1.3</v>
      </c>
      <c r="AS49">
        <v>12.6</v>
      </c>
      <c r="AT49">
        <v>2.5</v>
      </c>
      <c r="AU49">
        <v>9</v>
      </c>
      <c r="AV49">
        <v>11</v>
      </c>
      <c r="AW49" s="75">
        <v>0.016944760000000017</v>
      </c>
      <c r="AX49" s="75">
        <v>5.584090909090911</v>
      </c>
    </row>
    <row r="50" spans="1:50" ht="12.75">
      <c r="A50" s="67">
        <v>391</v>
      </c>
      <c r="B50">
        <v>139</v>
      </c>
      <c r="C50">
        <v>17.6</v>
      </c>
      <c r="D50" t="s">
        <v>19</v>
      </c>
      <c r="E50" t="s">
        <v>19</v>
      </c>
      <c r="F50">
        <v>9.4</v>
      </c>
      <c r="G50">
        <v>9.4</v>
      </c>
      <c r="H50">
        <v>14.8</v>
      </c>
      <c r="K50">
        <v>14.8</v>
      </c>
      <c r="L50">
        <v>1.1</v>
      </c>
      <c r="M50">
        <v>19</v>
      </c>
      <c r="N50">
        <v>11</v>
      </c>
      <c r="P50" s="11">
        <v>0.03546832000000004</v>
      </c>
      <c r="Q50" s="11">
        <v>3.6327272727272732</v>
      </c>
      <c r="R50" s="12">
        <v>316</v>
      </c>
      <c r="S50" s="72">
        <v>141</v>
      </c>
      <c r="T50">
        <v>16.4</v>
      </c>
      <c r="U50" t="s">
        <v>19</v>
      </c>
      <c r="V50" t="s">
        <v>19</v>
      </c>
      <c r="W50">
        <v>3.4</v>
      </c>
      <c r="X50">
        <v>3.4</v>
      </c>
      <c r="Y50">
        <v>15.3</v>
      </c>
      <c r="AB50">
        <v>15.3</v>
      </c>
      <c r="AC50">
        <v>1.5</v>
      </c>
      <c r="AD50">
        <v>14</v>
      </c>
      <c r="AE50">
        <v>11</v>
      </c>
      <c r="AF50">
        <v>0.03263963999999997</v>
      </c>
      <c r="AG50">
        <v>8.275909090909092</v>
      </c>
      <c r="AI50" s="67">
        <v>118</v>
      </c>
      <c r="AJ50">
        <v>40</v>
      </c>
      <c r="AK50">
        <v>1</v>
      </c>
      <c r="AL50">
        <v>1</v>
      </c>
      <c r="AM50" t="s">
        <v>69</v>
      </c>
      <c r="AN50">
        <v>0.75</v>
      </c>
      <c r="AO50">
        <v>3.65</v>
      </c>
      <c r="AP50">
        <v>4.75</v>
      </c>
      <c r="AQ50">
        <v>-1.6</v>
      </c>
      <c r="AR50">
        <v>1.3</v>
      </c>
      <c r="AS50">
        <v>7.65</v>
      </c>
      <c r="AT50">
        <v>2.45</v>
      </c>
      <c r="AU50">
        <v>5</v>
      </c>
      <c r="AV50">
        <v>11</v>
      </c>
      <c r="AW50" s="75">
        <v>0.0023479999999999994</v>
      </c>
      <c r="AX50" s="75">
        <v>1.3909090909090904</v>
      </c>
    </row>
    <row r="51" spans="1:50" ht="12.75">
      <c r="A51" s="67">
        <v>408</v>
      </c>
      <c r="B51">
        <v>186</v>
      </c>
      <c r="C51">
        <v>19</v>
      </c>
      <c r="D51" t="s">
        <v>19</v>
      </c>
      <c r="E51" t="s">
        <v>19</v>
      </c>
      <c r="F51">
        <v>9.6</v>
      </c>
      <c r="G51">
        <v>9.6</v>
      </c>
      <c r="H51">
        <v>18</v>
      </c>
      <c r="K51">
        <v>18</v>
      </c>
      <c r="L51">
        <v>2.5</v>
      </c>
      <c r="M51">
        <v>16</v>
      </c>
      <c r="N51">
        <v>11</v>
      </c>
      <c r="P51" s="11">
        <v>0.06991119999999998</v>
      </c>
      <c r="Q51" s="11">
        <v>6.872727272727274</v>
      </c>
      <c r="R51" s="12">
        <v>310</v>
      </c>
      <c r="S51" s="72">
        <v>46</v>
      </c>
      <c r="T51">
        <v>7.3</v>
      </c>
      <c r="U51" t="s">
        <v>19</v>
      </c>
      <c r="V51" t="s">
        <v>19</v>
      </c>
      <c r="W51">
        <v>1.5</v>
      </c>
      <c r="X51">
        <v>1.5</v>
      </c>
      <c r="Y51">
        <v>4.5</v>
      </c>
      <c r="AB51">
        <v>4.5</v>
      </c>
      <c r="AC51">
        <v>0.75</v>
      </c>
      <c r="AD51">
        <v>11</v>
      </c>
      <c r="AE51">
        <v>11</v>
      </c>
      <c r="AF51">
        <v>0.0019712999999999996</v>
      </c>
      <c r="AG51">
        <v>0.6136363636363636</v>
      </c>
      <c r="AI51" s="67">
        <v>121</v>
      </c>
      <c r="AJ51">
        <v>113</v>
      </c>
      <c r="AK51">
        <v>1</v>
      </c>
      <c r="AL51">
        <v>1</v>
      </c>
      <c r="AM51" t="s">
        <v>69</v>
      </c>
      <c r="AN51">
        <v>0</v>
      </c>
      <c r="AO51">
        <v>2.55</v>
      </c>
      <c r="AP51">
        <v>8.9</v>
      </c>
      <c r="AQ51">
        <v>-1.25</v>
      </c>
      <c r="AR51">
        <v>1.3</v>
      </c>
      <c r="AS51">
        <v>11.45</v>
      </c>
      <c r="AT51">
        <v>2.25</v>
      </c>
      <c r="AU51">
        <v>9</v>
      </c>
      <c r="AV51">
        <v>11</v>
      </c>
      <c r="AW51" s="75">
        <v>0.018679140000000004</v>
      </c>
      <c r="AX51" s="75">
        <v>4.632045454545456</v>
      </c>
    </row>
    <row r="52" spans="1:50" ht="12.75">
      <c r="A52" s="67">
        <v>393</v>
      </c>
      <c r="B52">
        <v>194</v>
      </c>
      <c r="C52">
        <v>16.6</v>
      </c>
      <c r="D52" t="s">
        <v>19</v>
      </c>
      <c r="E52" t="s">
        <v>19</v>
      </c>
      <c r="F52">
        <v>9.3</v>
      </c>
      <c r="G52">
        <v>9.3</v>
      </c>
      <c r="H52">
        <v>17.9</v>
      </c>
      <c r="K52">
        <v>17.9</v>
      </c>
      <c r="L52">
        <v>1.65</v>
      </c>
      <c r="M52">
        <v>16</v>
      </c>
      <c r="N52">
        <v>11</v>
      </c>
      <c r="P52" s="11">
        <v>0.06352775999999999</v>
      </c>
      <c r="Q52" s="11">
        <v>6.997272727272724</v>
      </c>
      <c r="R52" s="12">
        <v>318</v>
      </c>
      <c r="S52" s="72">
        <v>30</v>
      </c>
      <c r="T52">
        <v>4.5</v>
      </c>
      <c r="U52" t="s">
        <v>19</v>
      </c>
      <c r="V52" t="s">
        <v>19</v>
      </c>
      <c r="W52">
        <v>1.9</v>
      </c>
      <c r="X52">
        <v>1.9</v>
      </c>
      <c r="Y52">
        <v>2.9</v>
      </c>
      <c r="AB52">
        <v>2.9</v>
      </c>
      <c r="AC52">
        <v>0.1</v>
      </c>
      <c r="AD52">
        <v>3</v>
      </c>
      <c r="AE52">
        <v>11</v>
      </c>
      <c r="AF52">
        <v>0.00022751999999999983</v>
      </c>
      <c r="AG52">
        <v>0.1318181818181818</v>
      </c>
      <c r="AI52" s="67">
        <v>337</v>
      </c>
      <c r="AJ52">
        <v>33</v>
      </c>
      <c r="AK52">
        <v>6</v>
      </c>
      <c r="AL52" t="s">
        <v>19</v>
      </c>
      <c r="AM52" t="s">
        <v>19</v>
      </c>
      <c r="AN52">
        <v>2.6</v>
      </c>
      <c r="AO52">
        <v>2.6</v>
      </c>
      <c r="AP52">
        <v>5.7</v>
      </c>
      <c r="AS52">
        <v>5.7</v>
      </c>
      <c r="AT52">
        <v>0.5</v>
      </c>
      <c r="AU52">
        <v>6</v>
      </c>
      <c r="AV52">
        <v>11</v>
      </c>
      <c r="AW52" s="75">
        <v>0.0009666</v>
      </c>
      <c r="AX52" s="75">
        <v>0.8031818181818182</v>
      </c>
    </row>
    <row r="53" spans="1:50" ht="12.75">
      <c r="A53" s="67">
        <v>392</v>
      </c>
      <c r="B53">
        <v>163</v>
      </c>
      <c r="C53">
        <v>14.2</v>
      </c>
      <c r="D53" t="s">
        <v>19</v>
      </c>
      <c r="E53" t="s">
        <v>19</v>
      </c>
      <c r="F53">
        <v>11</v>
      </c>
      <c r="G53">
        <v>11</v>
      </c>
      <c r="H53">
        <v>16.8</v>
      </c>
      <c r="K53">
        <v>16.8</v>
      </c>
      <c r="L53">
        <v>2.1</v>
      </c>
      <c r="M53">
        <v>17</v>
      </c>
      <c r="N53">
        <v>11</v>
      </c>
      <c r="P53" s="11">
        <v>0.05320560000000002</v>
      </c>
      <c r="Q53" s="11">
        <v>4.42909090909091</v>
      </c>
      <c r="R53" s="12">
        <v>317</v>
      </c>
      <c r="S53" s="72">
        <v>175</v>
      </c>
      <c r="T53">
        <v>16.4</v>
      </c>
      <c r="U53" t="s">
        <v>19</v>
      </c>
      <c r="V53" t="s">
        <v>19</v>
      </c>
      <c r="W53">
        <v>2.6</v>
      </c>
      <c r="X53">
        <v>2.6</v>
      </c>
      <c r="Y53">
        <v>15.5</v>
      </c>
      <c r="AB53">
        <v>15.5</v>
      </c>
      <c r="AC53">
        <v>1</v>
      </c>
      <c r="AD53">
        <v>10</v>
      </c>
      <c r="AE53">
        <v>11</v>
      </c>
      <c r="AF53">
        <v>0.03196999999999997</v>
      </c>
      <c r="AG53">
        <v>9.088636363636365</v>
      </c>
      <c r="AI53" s="67">
        <v>320</v>
      </c>
      <c r="AJ53">
        <v>83</v>
      </c>
      <c r="AK53">
        <v>11.4</v>
      </c>
      <c r="AL53" t="s">
        <v>19</v>
      </c>
      <c r="AM53" t="s">
        <v>19</v>
      </c>
      <c r="AN53">
        <v>4.9</v>
      </c>
      <c r="AO53">
        <v>4.9</v>
      </c>
      <c r="AP53">
        <v>8.5</v>
      </c>
      <c r="AS53">
        <v>8.5</v>
      </c>
      <c r="AT53">
        <v>0.5</v>
      </c>
      <c r="AU53">
        <v>5</v>
      </c>
      <c r="AV53">
        <v>11</v>
      </c>
      <c r="AW53" s="75">
        <v>0.0039538</v>
      </c>
      <c r="AX53" s="75">
        <v>1.3909090909090909</v>
      </c>
    </row>
    <row r="54" spans="1:50" ht="12.75">
      <c r="A54" s="67">
        <v>14</v>
      </c>
      <c r="B54">
        <v>193</v>
      </c>
      <c r="C54">
        <v>16.7</v>
      </c>
      <c r="D54" t="s">
        <v>19</v>
      </c>
      <c r="E54" t="s">
        <v>19</v>
      </c>
      <c r="F54">
        <v>7.9</v>
      </c>
      <c r="G54">
        <v>7.9</v>
      </c>
      <c r="H54">
        <v>15.8</v>
      </c>
      <c r="K54">
        <v>15.8</v>
      </c>
      <c r="L54">
        <v>1.9</v>
      </c>
      <c r="M54">
        <v>17</v>
      </c>
      <c r="N54">
        <v>11</v>
      </c>
      <c r="P54" s="11">
        <v>0.06318711999999999</v>
      </c>
      <c r="Q54" s="11">
        <v>5.673636363636364</v>
      </c>
      <c r="R54" s="12">
        <v>315</v>
      </c>
      <c r="S54" s="72">
        <v>203</v>
      </c>
      <c r="T54">
        <v>16.4</v>
      </c>
      <c r="U54" t="s">
        <v>19</v>
      </c>
      <c r="V54" t="s">
        <v>19</v>
      </c>
      <c r="W54">
        <v>4</v>
      </c>
      <c r="X54">
        <v>4</v>
      </c>
      <c r="Y54">
        <v>15.8</v>
      </c>
      <c r="AB54">
        <v>15.8</v>
      </c>
      <c r="AC54">
        <v>2</v>
      </c>
      <c r="AD54">
        <v>8</v>
      </c>
      <c r="AE54">
        <v>11</v>
      </c>
      <c r="AF54">
        <v>0.05054288000000001</v>
      </c>
      <c r="AG54">
        <v>8.474545454545456</v>
      </c>
      <c r="AI54" s="67">
        <v>306</v>
      </c>
      <c r="AJ54">
        <v>31</v>
      </c>
      <c r="AK54">
        <v>7.5</v>
      </c>
      <c r="AL54" t="s">
        <v>19</v>
      </c>
      <c r="AM54" t="s">
        <v>19</v>
      </c>
      <c r="AN54">
        <v>2.2</v>
      </c>
      <c r="AO54">
        <v>2.2</v>
      </c>
      <c r="AP54">
        <v>4.5</v>
      </c>
      <c r="AS54">
        <v>4.5</v>
      </c>
      <c r="AT54">
        <v>0.7</v>
      </c>
      <c r="AU54">
        <v>2</v>
      </c>
      <c r="AV54">
        <v>11</v>
      </c>
      <c r="AW54" s="75">
        <v>0.0004514800000000004</v>
      </c>
      <c r="AX54" s="75">
        <v>0.47045454545454546</v>
      </c>
    </row>
    <row r="55" spans="1:50" ht="12.75">
      <c r="A55" s="67">
        <v>1</v>
      </c>
      <c r="B55">
        <v>178</v>
      </c>
      <c r="C55">
        <v>14.5</v>
      </c>
      <c r="D55" t="s">
        <v>19</v>
      </c>
      <c r="E55" t="s">
        <v>19</v>
      </c>
      <c r="F55">
        <v>9.8</v>
      </c>
      <c r="G55">
        <v>9.8</v>
      </c>
      <c r="H55">
        <v>15.1</v>
      </c>
      <c r="K55">
        <v>15.1</v>
      </c>
      <c r="L55">
        <v>1.1</v>
      </c>
      <c r="M55">
        <v>11</v>
      </c>
      <c r="N55">
        <v>11</v>
      </c>
      <c r="P55" s="11">
        <v>0.03519296000000002</v>
      </c>
      <c r="Q55" s="11">
        <v>3.6377272727272723</v>
      </c>
      <c r="R55" s="12">
        <v>314</v>
      </c>
      <c r="S55" s="72">
        <v>83</v>
      </c>
      <c r="T55">
        <v>9.1</v>
      </c>
      <c r="U55" t="s">
        <v>19</v>
      </c>
      <c r="V55" t="s">
        <v>19</v>
      </c>
      <c r="W55">
        <v>3.6</v>
      </c>
      <c r="X55">
        <v>3.6</v>
      </c>
      <c r="Y55">
        <v>7</v>
      </c>
      <c r="AB55">
        <v>7</v>
      </c>
      <c r="AC55">
        <v>0.5</v>
      </c>
      <c r="AD55">
        <v>2</v>
      </c>
      <c r="AE55">
        <v>11</v>
      </c>
      <c r="AF55">
        <v>0.0022306000000000027</v>
      </c>
      <c r="AG55">
        <v>1.0818181818181818</v>
      </c>
      <c r="AI55" s="67">
        <v>291</v>
      </c>
      <c r="AJ55">
        <v>84</v>
      </c>
      <c r="AK55">
        <v>10.8</v>
      </c>
      <c r="AL55" t="s">
        <v>19</v>
      </c>
      <c r="AM55" t="s">
        <v>19</v>
      </c>
      <c r="AN55">
        <v>3.7</v>
      </c>
      <c r="AO55">
        <v>3.7</v>
      </c>
      <c r="AP55">
        <v>11.6</v>
      </c>
      <c r="AS55">
        <v>11.6</v>
      </c>
      <c r="AT55">
        <v>1.6</v>
      </c>
      <c r="AU55">
        <v>8</v>
      </c>
      <c r="AV55">
        <v>11</v>
      </c>
      <c r="AW55" s="75">
        <v>0.009635840000000003</v>
      </c>
      <c r="AX55" s="75">
        <v>4.165454545454545</v>
      </c>
    </row>
    <row r="56" spans="1:35" ht="12.75">
      <c r="A56" s="67">
        <v>15</v>
      </c>
      <c r="B56">
        <v>209</v>
      </c>
      <c r="C56">
        <v>1</v>
      </c>
      <c r="D56">
        <v>1</v>
      </c>
      <c r="E56" t="s">
        <v>69</v>
      </c>
      <c r="F56">
        <v>8.25</v>
      </c>
      <c r="G56">
        <v>10.45</v>
      </c>
      <c r="H56">
        <v>15.75</v>
      </c>
      <c r="I56">
        <v>-0.9</v>
      </c>
      <c r="J56">
        <v>1.3</v>
      </c>
      <c r="K56">
        <v>17.95</v>
      </c>
      <c r="L56">
        <v>2.25</v>
      </c>
      <c r="M56">
        <v>15</v>
      </c>
      <c r="N56">
        <v>11</v>
      </c>
      <c r="P56" s="11">
        <v>0.07727550000000005</v>
      </c>
      <c r="Q56" s="11">
        <v>6.119318181818181</v>
      </c>
      <c r="R56" s="12">
        <v>313</v>
      </c>
      <c r="S56" s="72">
        <v>160</v>
      </c>
      <c r="T56">
        <v>18</v>
      </c>
      <c r="U56" t="s">
        <v>19</v>
      </c>
      <c r="V56" t="s">
        <v>19</v>
      </c>
      <c r="W56">
        <v>3</v>
      </c>
      <c r="X56">
        <v>3</v>
      </c>
      <c r="Y56">
        <v>14.7</v>
      </c>
      <c r="AB56">
        <v>14.7</v>
      </c>
      <c r="AC56">
        <v>0.9499999999999993</v>
      </c>
      <c r="AD56">
        <v>6</v>
      </c>
      <c r="AE56">
        <v>11</v>
      </c>
      <c r="AF56">
        <v>0.020089999999999997</v>
      </c>
      <c r="AG56">
        <v>7.8177272727272715</v>
      </c>
      <c r="AI56" s="67"/>
    </row>
    <row r="57" spans="1:35" ht="12.75">
      <c r="A57" s="67">
        <v>12</v>
      </c>
      <c r="B57">
        <v>156</v>
      </c>
      <c r="C57">
        <v>1</v>
      </c>
      <c r="D57">
        <v>1</v>
      </c>
      <c r="E57" t="s">
        <v>69</v>
      </c>
      <c r="F57">
        <v>8.5</v>
      </c>
      <c r="G57">
        <v>10</v>
      </c>
      <c r="H57">
        <v>15.25</v>
      </c>
      <c r="I57">
        <v>-0.2</v>
      </c>
      <c r="J57">
        <v>1.3</v>
      </c>
      <c r="K57">
        <v>16.75</v>
      </c>
      <c r="L57">
        <v>1.25</v>
      </c>
      <c r="M57">
        <v>10</v>
      </c>
      <c r="N57">
        <v>11</v>
      </c>
      <c r="P57" s="11">
        <v>0.030892000000000003</v>
      </c>
      <c r="Q57" s="11">
        <v>5.139204545454546</v>
      </c>
      <c r="R57" s="12">
        <v>304</v>
      </c>
      <c r="S57" s="72">
        <v>170</v>
      </c>
      <c r="T57">
        <v>15.5</v>
      </c>
      <c r="U57" t="s">
        <v>19</v>
      </c>
      <c r="V57" t="s">
        <v>19</v>
      </c>
      <c r="W57">
        <v>4.8</v>
      </c>
      <c r="X57">
        <v>4.8</v>
      </c>
      <c r="Y57">
        <v>15</v>
      </c>
      <c r="AB57">
        <v>15</v>
      </c>
      <c r="AC57">
        <v>2</v>
      </c>
      <c r="AD57">
        <v>10</v>
      </c>
      <c r="AE57">
        <v>11</v>
      </c>
      <c r="AF57">
        <v>0.04028000000000001</v>
      </c>
      <c r="AG57">
        <v>6.954545454545454</v>
      </c>
      <c r="AI57" s="67"/>
    </row>
    <row r="58" spans="1:35" ht="12.75">
      <c r="A58" s="67">
        <v>3</v>
      </c>
      <c r="B58">
        <v>180</v>
      </c>
      <c r="C58">
        <v>1</v>
      </c>
      <c r="D58">
        <v>1</v>
      </c>
      <c r="E58" t="s">
        <v>69</v>
      </c>
      <c r="F58">
        <v>8</v>
      </c>
      <c r="G58">
        <v>9.55</v>
      </c>
      <c r="H58">
        <v>15.5</v>
      </c>
      <c r="I58">
        <v>-0.25</v>
      </c>
      <c r="J58">
        <v>1.3</v>
      </c>
      <c r="K58">
        <v>17.05</v>
      </c>
      <c r="L58">
        <v>2.05</v>
      </c>
      <c r="M58">
        <v>15</v>
      </c>
      <c r="N58">
        <v>11</v>
      </c>
      <c r="P58" s="11">
        <v>0.057617999999999975</v>
      </c>
      <c r="Q58" s="11">
        <v>5.8125</v>
      </c>
      <c r="R58" s="12">
        <v>305</v>
      </c>
      <c r="S58" s="72">
        <v>67</v>
      </c>
      <c r="T58">
        <v>8.4</v>
      </c>
      <c r="U58" t="s">
        <v>19</v>
      </c>
      <c r="V58" t="s">
        <v>19</v>
      </c>
      <c r="W58">
        <v>3.3</v>
      </c>
      <c r="X58">
        <v>3.3</v>
      </c>
      <c r="Y58">
        <v>6.7</v>
      </c>
      <c r="AB58">
        <v>6.7</v>
      </c>
      <c r="AC58">
        <v>0.7</v>
      </c>
      <c r="AD58">
        <v>5</v>
      </c>
      <c r="AE58">
        <v>11</v>
      </c>
      <c r="AF58">
        <v>0.0028049200000000024</v>
      </c>
      <c r="AG58">
        <v>1.0354545454545456</v>
      </c>
      <c r="AI58" s="67"/>
    </row>
    <row r="59" spans="1:35" ht="12.75">
      <c r="A59" s="67">
        <v>11</v>
      </c>
      <c r="B59">
        <v>172</v>
      </c>
      <c r="C59">
        <v>1</v>
      </c>
      <c r="D59">
        <v>1</v>
      </c>
      <c r="E59" t="s">
        <v>69</v>
      </c>
      <c r="F59">
        <v>7.75</v>
      </c>
      <c r="G59">
        <v>9.25</v>
      </c>
      <c r="H59">
        <v>14.25</v>
      </c>
      <c r="I59">
        <v>-0.2</v>
      </c>
      <c r="J59">
        <v>1.3</v>
      </c>
      <c r="K59">
        <v>15.75</v>
      </c>
      <c r="L59">
        <v>2.55</v>
      </c>
      <c r="M59">
        <v>22</v>
      </c>
      <c r="N59">
        <v>11</v>
      </c>
      <c r="P59" s="11">
        <v>0.0675792</v>
      </c>
      <c r="Q59" s="11">
        <v>4.653409090909091</v>
      </c>
      <c r="R59" s="12">
        <v>302</v>
      </c>
      <c r="S59" s="72">
        <v>210</v>
      </c>
      <c r="T59">
        <v>17.5</v>
      </c>
      <c r="U59" t="s">
        <v>19</v>
      </c>
      <c r="V59" t="s">
        <v>19</v>
      </c>
      <c r="W59">
        <v>3.8</v>
      </c>
      <c r="X59">
        <v>3.8</v>
      </c>
      <c r="Y59">
        <v>16.4</v>
      </c>
      <c r="AB59">
        <v>16.4</v>
      </c>
      <c r="AC59">
        <v>2.15</v>
      </c>
      <c r="AD59">
        <v>-17</v>
      </c>
      <c r="AE59">
        <v>11</v>
      </c>
      <c r="AF59">
        <v>-0.004419300000000015</v>
      </c>
      <c r="AG59">
        <v>9.39272727272727</v>
      </c>
      <c r="AI59" s="67"/>
    </row>
    <row r="60" spans="1:35" ht="12.75">
      <c r="A60" s="67">
        <v>4</v>
      </c>
      <c r="B60">
        <v>207</v>
      </c>
      <c r="C60">
        <v>14.4</v>
      </c>
      <c r="D60" t="s">
        <v>19</v>
      </c>
      <c r="E60" t="s">
        <v>19</v>
      </c>
      <c r="F60">
        <v>10.6</v>
      </c>
      <c r="G60">
        <v>10.6</v>
      </c>
      <c r="H60">
        <v>17.3</v>
      </c>
      <c r="K60">
        <v>17.3</v>
      </c>
      <c r="L60">
        <v>1.8</v>
      </c>
      <c r="M60">
        <v>15</v>
      </c>
      <c r="N60">
        <v>11</v>
      </c>
      <c r="P60" s="11">
        <v>0.06795828000000004</v>
      </c>
      <c r="Q60" s="11">
        <v>5.2686363636363645</v>
      </c>
      <c r="R60" s="12">
        <v>296</v>
      </c>
      <c r="S60" s="72">
        <v>65</v>
      </c>
      <c r="T60">
        <v>8.3</v>
      </c>
      <c r="U60" t="s">
        <v>19</v>
      </c>
      <c r="V60" t="s">
        <v>19</v>
      </c>
      <c r="W60">
        <v>0.4</v>
      </c>
      <c r="X60">
        <v>0.4</v>
      </c>
      <c r="Y60">
        <v>5.6</v>
      </c>
      <c r="AB60">
        <v>5.6</v>
      </c>
      <c r="AC60">
        <v>1.1</v>
      </c>
      <c r="AD60">
        <v>11</v>
      </c>
      <c r="AE60">
        <v>11</v>
      </c>
      <c r="AF60">
        <v>0.0042152000000000005</v>
      </c>
      <c r="AG60">
        <v>1.3236363636363633</v>
      </c>
      <c r="AI60" s="67"/>
    </row>
    <row r="61" spans="1:35" ht="12.75">
      <c r="A61" s="67">
        <v>6</v>
      </c>
      <c r="B61">
        <v>201</v>
      </c>
      <c r="C61">
        <v>16.5</v>
      </c>
      <c r="D61" t="s">
        <v>19</v>
      </c>
      <c r="E61" t="s">
        <v>19</v>
      </c>
      <c r="F61">
        <v>10</v>
      </c>
      <c r="G61">
        <v>10</v>
      </c>
      <c r="H61">
        <v>17.3</v>
      </c>
      <c r="K61">
        <v>17.3</v>
      </c>
      <c r="L61">
        <v>1.8</v>
      </c>
      <c r="M61">
        <v>14</v>
      </c>
      <c r="N61">
        <v>11</v>
      </c>
      <c r="P61" s="11">
        <v>0.06276712000000004</v>
      </c>
      <c r="Q61" s="11">
        <v>5.740454545454546</v>
      </c>
      <c r="R61" s="12">
        <v>299</v>
      </c>
      <c r="S61" s="72">
        <v>46</v>
      </c>
      <c r="T61">
        <v>5.7</v>
      </c>
      <c r="U61" t="s">
        <v>19</v>
      </c>
      <c r="V61" t="s">
        <v>19</v>
      </c>
      <c r="W61">
        <v>0.2</v>
      </c>
      <c r="X61">
        <v>0.2</v>
      </c>
      <c r="Y61">
        <v>3.4</v>
      </c>
      <c r="AB61">
        <v>3.4</v>
      </c>
      <c r="AC61">
        <v>0.65</v>
      </c>
      <c r="AD61">
        <v>13</v>
      </c>
      <c r="AE61">
        <v>11</v>
      </c>
      <c r="AF61">
        <v>0.0016798599999999998</v>
      </c>
      <c r="AG61">
        <v>0.4945454545454545</v>
      </c>
      <c r="AI61" s="67"/>
    </row>
    <row r="62" spans="1:35" ht="12.75">
      <c r="A62" s="67">
        <v>5</v>
      </c>
      <c r="B62">
        <v>214</v>
      </c>
      <c r="C62">
        <v>16.2</v>
      </c>
      <c r="D62" t="s">
        <v>19</v>
      </c>
      <c r="E62" t="s">
        <v>19</v>
      </c>
      <c r="F62">
        <v>11.8</v>
      </c>
      <c r="G62">
        <v>11.8</v>
      </c>
      <c r="H62">
        <v>18.2</v>
      </c>
      <c r="K62">
        <v>18.2</v>
      </c>
      <c r="L62">
        <v>2.95</v>
      </c>
      <c r="M62">
        <v>16</v>
      </c>
      <c r="N62">
        <v>11</v>
      </c>
      <c r="P62" s="11">
        <v>0.09425047999999994</v>
      </c>
      <c r="Q62" s="11">
        <v>5.294545454545453</v>
      </c>
      <c r="R62" s="12">
        <v>293</v>
      </c>
      <c r="S62" s="72">
        <v>235</v>
      </c>
      <c r="T62">
        <v>15.3</v>
      </c>
      <c r="U62" t="s">
        <v>19</v>
      </c>
      <c r="V62" t="s">
        <v>19</v>
      </c>
      <c r="W62">
        <v>3.1</v>
      </c>
      <c r="X62">
        <v>3.1</v>
      </c>
      <c r="Y62">
        <v>17</v>
      </c>
      <c r="AB62">
        <v>17</v>
      </c>
      <c r="AC62">
        <v>0.5</v>
      </c>
      <c r="AD62">
        <v>15</v>
      </c>
      <c r="AE62">
        <v>11</v>
      </c>
      <c r="AF62">
        <v>0.05608999999999992</v>
      </c>
      <c r="AG62">
        <v>10.740909090909092</v>
      </c>
      <c r="AI62" s="67"/>
    </row>
    <row r="63" spans="1:35" ht="12.75">
      <c r="A63" s="67">
        <v>8</v>
      </c>
      <c r="B63">
        <v>231</v>
      </c>
      <c r="C63">
        <v>15.4</v>
      </c>
      <c r="D63" t="s">
        <v>19</v>
      </c>
      <c r="E63" t="s">
        <v>19</v>
      </c>
      <c r="F63">
        <v>7.6</v>
      </c>
      <c r="G63">
        <v>7.6</v>
      </c>
      <c r="H63">
        <v>16.6</v>
      </c>
      <c r="K63">
        <v>16.6</v>
      </c>
      <c r="L63">
        <v>1.85</v>
      </c>
      <c r="M63">
        <v>16</v>
      </c>
      <c r="N63">
        <v>11</v>
      </c>
      <c r="P63" s="11">
        <v>0.08158954000000007</v>
      </c>
      <c r="Q63" s="11">
        <v>6.790909090909093</v>
      </c>
      <c r="R63" s="12">
        <v>272</v>
      </c>
      <c r="S63" s="72">
        <v>54</v>
      </c>
      <c r="T63">
        <v>7.5</v>
      </c>
      <c r="U63">
        <v>15</v>
      </c>
      <c r="V63" t="s">
        <v>69</v>
      </c>
      <c r="W63">
        <v>-3.25</v>
      </c>
      <c r="X63">
        <v>0.625</v>
      </c>
      <c r="Y63">
        <v>3.3</v>
      </c>
      <c r="Z63">
        <v>-4.5</v>
      </c>
      <c r="AB63">
        <v>3.9</v>
      </c>
      <c r="AC63">
        <v>0.9</v>
      </c>
      <c r="AD63">
        <v>18</v>
      </c>
      <c r="AE63">
        <v>11</v>
      </c>
      <c r="AF63">
        <v>0.002993759999999999</v>
      </c>
      <c r="AG63">
        <v>0.5805681818181818</v>
      </c>
      <c r="AI63" s="67"/>
    </row>
    <row r="64" spans="1:35" ht="12.75">
      <c r="A64" s="67">
        <v>162</v>
      </c>
      <c r="B64">
        <v>197</v>
      </c>
      <c r="C64">
        <v>16.2</v>
      </c>
      <c r="D64" t="s">
        <v>19</v>
      </c>
      <c r="E64" t="s">
        <v>19</v>
      </c>
      <c r="F64">
        <v>10.3</v>
      </c>
      <c r="G64">
        <v>10.3</v>
      </c>
      <c r="H64">
        <v>17.6</v>
      </c>
      <c r="K64">
        <v>17.6</v>
      </c>
      <c r="L64">
        <v>2.35</v>
      </c>
      <c r="M64">
        <v>17</v>
      </c>
      <c r="N64">
        <v>11</v>
      </c>
      <c r="P64" s="11">
        <v>0.07557536000000009</v>
      </c>
      <c r="Q64" s="11">
        <v>5.84</v>
      </c>
      <c r="R64" s="12">
        <v>275</v>
      </c>
      <c r="S64" s="72">
        <v>42</v>
      </c>
      <c r="T64">
        <v>5</v>
      </c>
      <c r="U64">
        <v>20</v>
      </c>
      <c r="V64" t="s">
        <v>69</v>
      </c>
      <c r="W64">
        <v>-2.5</v>
      </c>
      <c r="X64">
        <v>0.75</v>
      </c>
      <c r="Y64">
        <v>9.25</v>
      </c>
      <c r="Z64">
        <v>-5.5</v>
      </c>
      <c r="AB64">
        <v>3.6875</v>
      </c>
      <c r="AC64">
        <v>-0.5625</v>
      </c>
      <c r="AD64">
        <v>16</v>
      </c>
      <c r="AE64">
        <v>11</v>
      </c>
      <c r="AF64">
        <v>0.0014527</v>
      </c>
      <c r="AG64">
        <v>0.4923650568181818</v>
      </c>
      <c r="AI64" s="67"/>
    </row>
    <row r="65" spans="1:35" ht="12.75">
      <c r="A65" s="67">
        <v>76</v>
      </c>
      <c r="B65">
        <v>207</v>
      </c>
      <c r="C65">
        <v>18</v>
      </c>
      <c r="D65" t="s">
        <v>19</v>
      </c>
      <c r="E65" t="s">
        <v>19</v>
      </c>
      <c r="F65">
        <v>9.7</v>
      </c>
      <c r="G65">
        <v>9.7</v>
      </c>
      <c r="H65">
        <v>17.1</v>
      </c>
      <c r="K65">
        <v>17.1</v>
      </c>
      <c r="L65">
        <v>2.1</v>
      </c>
      <c r="M65">
        <v>18</v>
      </c>
      <c r="N65">
        <v>11</v>
      </c>
      <c r="P65" s="11">
        <v>0.07876116000000014</v>
      </c>
      <c r="Q65" s="11">
        <v>5.751818181818184</v>
      </c>
      <c r="R65" s="67"/>
      <c r="S65" s="72"/>
      <c r="AE65"/>
      <c r="AF65"/>
      <c r="AG65"/>
      <c r="AI65" s="67"/>
    </row>
    <row r="66" spans="1:35" ht="12.75">
      <c r="A66" s="67">
        <v>78</v>
      </c>
      <c r="B66">
        <v>125</v>
      </c>
      <c r="C66">
        <v>12.2</v>
      </c>
      <c r="D66" t="s">
        <v>19</v>
      </c>
      <c r="E66" t="s">
        <v>19</v>
      </c>
      <c r="F66">
        <v>10.1</v>
      </c>
      <c r="G66">
        <v>10.1</v>
      </c>
      <c r="H66">
        <v>14.5</v>
      </c>
      <c r="K66">
        <v>14.5</v>
      </c>
      <c r="L66">
        <v>2.5</v>
      </c>
      <c r="M66">
        <v>3</v>
      </c>
      <c r="N66">
        <v>11</v>
      </c>
      <c r="P66" s="11">
        <v>0.019181800000000013</v>
      </c>
      <c r="Q66" s="11">
        <v>2.9</v>
      </c>
      <c r="R66" s="67"/>
      <c r="S66" s="72"/>
      <c r="AE66"/>
      <c r="AF66"/>
      <c r="AG66"/>
      <c r="AI66" s="67"/>
    </row>
    <row r="67" spans="1:35" ht="12.75">
      <c r="A67" s="67">
        <v>67</v>
      </c>
      <c r="B67">
        <v>102</v>
      </c>
      <c r="C67">
        <v>12.6</v>
      </c>
      <c r="D67" t="s">
        <v>19</v>
      </c>
      <c r="E67" t="s">
        <v>19</v>
      </c>
      <c r="F67">
        <v>7.7</v>
      </c>
      <c r="G67">
        <v>7.7</v>
      </c>
      <c r="H67">
        <v>12.8</v>
      </c>
      <c r="K67">
        <v>12.8</v>
      </c>
      <c r="L67">
        <v>2.1</v>
      </c>
      <c r="M67">
        <v>11</v>
      </c>
      <c r="N67">
        <v>11</v>
      </c>
      <c r="P67" s="11">
        <v>0.017825800000000003</v>
      </c>
      <c r="Q67" s="11">
        <v>2.967272727272728</v>
      </c>
      <c r="R67" s="67"/>
      <c r="S67" s="72"/>
      <c r="AE67"/>
      <c r="AF67"/>
      <c r="AG67"/>
      <c r="AI67" s="67"/>
    </row>
    <row r="68" spans="1:35" ht="12.75">
      <c r="A68" s="67">
        <v>74</v>
      </c>
      <c r="B68">
        <v>203</v>
      </c>
      <c r="C68">
        <v>18</v>
      </c>
      <c r="D68" t="s">
        <v>19</v>
      </c>
      <c r="E68" t="s">
        <v>19</v>
      </c>
      <c r="F68">
        <v>7.8</v>
      </c>
      <c r="G68">
        <v>7.8</v>
      </c>
      <c r="H68">
        <v>16.6</v>
      </c>
      <c r="K68">
        <v>16.6</v>
      </c>
      <c r="L68">
        <v>1.35</v>
      </c>
      <c r="M68">
        <v>14</v>
      </c>
      <c r="N68">
        <v>11</v>
      </c>
      <c r="P68" s="11">
        <v>0.0557296600000001</v>
      </c>
      <c r="Q68" s="11">
        <v>6.64</v>
      </c>
      <c r="R68" s="67"/>
      <c r="S68" s="72"/>
      <c r="AE68"/>
      <c r="AF68"/>
      <c r="AG68"/>
      <c r="AI68" s="67"/>
    </row>
    <row r="69" spans="1:35" ht="12.75">
      <c r="A69" s="67">
        <v>79</v>
      </c>
      <c r="B69">
        <v>196</v>
      </c>
      <c r="C69">
        <v>17.6</v>
      </c>
      <c r="D69" t="s">
        <v>19</v>
      </c>
      <c r="E69" t="s">
        <v>19</v>
      </c>
      <c r="F69">
        <v>10.4</v>
      </c>
      <c r="G69">
        <v>10.4</v>
      </c>
      <c r="H69">
        <v>17.3</v>
      </c>
      <c r="K69">
        <v>17.3</v>
      </c>
      <c r="L69">
        <v>1.8</v>
      </c>
      <c r="M69">
        <v>15</v>
      </c>
      <c r="N69">
        <v>11</v>
      </c>
      <c r="P69" s="11">
        <v>0.06272052</v>
      </c>
      <c r="Q69" s="11">
        <v>5.425909090909091</v>
      </c>
      <c r="R69" s="67"/>
      <c r="S69" s="72"/>
      <c r="AE69"/>
      <c r="AF69"/>
      <c r="AG69"/>
      <c r="AI69" s="67"/>
    </row>
    <row r="70" spans="1:35" ht="12.75">
      <c r="A70" s="67">
        <v>73</v>
      </c>
      <c r="B70">
        <v>184</v>
      </c>
      <c r="C70">
        <v>16.1</v>
      </c>
      <c r="D70" t="s">
        <v>19</v>
      </c>
      <c r="E70" t="s">
        <v>19</v>
      </c>
      <c r="F70">
        <v>9.1</v>
      </c>
      <c r="G70">
        <v>9.1</v>
      </c>
      <c r="H70">
        <v>15.8</v>
      </c>
      <c r="K70">
        <v>15.8</v>
      </c>
      <c r="L70">
        <v>2.05</v>
      </c>
      <c r="M70">
        <v>16</v>
      </c>
      <c r="N70">
        <v>11</v>
      </c>
      <c r="P70" s="11">
        <v>0.05873791999999997</v>
      </c>
      <c r="Q70" s="11">
        <v>4.811818181818183</v>
      </c>
      <c r="R70" s="67"/>
      <c r="S70" s="72"/>
      <c r="AE70"/>
      <c r="AF70"/>
      <c r="AG70"/>
      <c r="AI70" s="67"/>
    </row>
    <row r="71" spans="1:35" ht="12.75">
      <c r="A71" s="67">
        <v>176</v>
      </c>
      <c r="B71">
        <v>173</v>
      </c>
      <c r="C71">
        <v>17.7</v>
      </c>
      <c r="D71" t="s">
        <v>19</v>
      </c>
      <c r="E71" t="s">
        <v>19</v>
      </c>
      <c r="F71">
        <v>9.8</v>
      </c>
      <c r="G71">
        <v>9.8</v>
      </c>
      <c r="H71">
        <v>16.7</v>
      </c>
      <c r="K71">
        <v>16.7</v>
      </c>
      <c r="L71">
        <v>2.2</v>
      </c>
      <c r="M71">
        <v>15</v>
      </c>
      <c r="N71">
        <v>11</v>
      </c>
      <c r="P71" s="11">
        <v>0.055134519999999965</v>
      </c>
      <c r="Q71" s="11">
        <v>5.2377272727272715</v>
      </c>
      <c r="R71" s="67"/>
      <c r="S71" s="72"/>
      <c r="AE71"/>
      <c r="AF71"/>
      <c r="AG71"/>
      <c r="AI71" s="67"/>
    </row>
    <row r="72" spans="1:35" ht="12.75">
      <c r="A72" s="67">
        <v>71</v>
      </c>
      <c r="B72">
        <v>159</v>
      </c>
      <c r="C72">
        <v>16.2</v>
      </c>
      <c r="D72" t="s">
        <v>19</v>
      </c>
      <c r="E72" t="s">
        <v>19</v>
      </c>
      <c r="F72">
        <v>8.8</v>
      </c>
      <c r="G72">
        <v>8.8</v>
      </c>
      <c r="H72">
        <v>16.2</v>
      </c>
      <c r="K72">
        <v>16.2</v>
      </c>
      <c r="L72">
        <v>2.3</v>
      </c>
      <c r="M72">
        <v>18</v>
      </c>
      <c r="N72">
        <v>11</v>
      </c>
      <c r="P72" s="11">
        <v>0.05328252000000003</v>
      </c>
      <c r="Q72" s="11">
        <v>5.449090909090907</v>
      </c>
      <c r="R72" s="67"/>
      <c r="S72" s="72"/>
      <c r="AE72"/>
      <c r="AF72"/>
      <c r="AG72"/>
      <c r="AI72" s="67"/>
    </row>
    <row r="73" spans="1:35" ht="12.75">
      <c r="A73" s="67">
        <v>82</v>
      </c>
      <c r="B73">
        <v>197</v>
      </c>
      <c r="C73">
        <v>18.2</v>
      </c>
      <c r="D73" t="s">
        <v>19</v>
      </c>
      <c r="E73" t="s">
        <v>19</v>
      </c>
      <c r="F73">
        <v>9.7</v>
      </c>
      <c r="G73">
        <v>9.7</v>
      </c>
      <c r="H73">
        <v>16.7</v>
      </c>
      <c r="K73">
        <v>16.7</v>
      </c>
      <c r="L73">
        <v>2.7</v>
      </c>
      <c r="M73">
        <v>20</v>
      </c>
      <c r="N73">
        <v>11</v>
      </c>
      <c r="P73" s="11">
        <v>0.08380172000000005</v>
      </c>
      <c r="Q73" s="11">
        <v>5.3136363636363635</v>
      </c>
      <c r="R73" s="67"/>
      <c r="S73" s="72"/>
      <c r="AE73"/>
      <c r="AF73"/>
      <c r="AG73"/>
      <c r="AI73" s="67"/>
    </row>
    <row r="74" spans="1:35" ht="12.75">
      <c r="A74" s="67">
        <v>92</v>
      </c>
      <c r="B74">
        <v>147</v>
      </c>
      <c r="C74">
        <v>13.6</v>
      </c>
      <c r="D74" t="s">
        <v>19</v>
      </c>
      <c r="E74" t="s">
        <v>19</v>
      </c>
      <c r="F74">
        <v>8.3</v>
      </c>
      <c r="G74">
        <v>8.3</v>
      </c>
      <c r="H74">
        <v>15.2</v>
      </c>
      <c r="K74">
        <v>15.2</v>
      </c>
      <c r="L74">
        <v>0.9499999999999993</v>
      </c>
      <c r="M74">
        <v>18</v>
      </c>
      <c r="N74">
        <v>11</v>
      </c>
      <c r="P74" s="11">
        <v>0.03652901999999998</v>
      </c>
      <c r="Q74" s="11">
        <v>4.767272727272726</v>
      </c>
      <c r="R74" s="67"/>
      <c r="S74" s="72"/>
      <c r="AE74"/>
      <c r="AF74"/>
      <c r="AG74"/>
      <c r="AI74" s="67"/>
    </row>
    <row r="75" spans="1:35" ht="12.75">
      <c r="A75" s="67">
        <v>93</v>
      </c>
      <c r="B75">
        <v>191</v>
      </c>
      <c r="C75">
        <v>15.9</v>
      </c>
      <c r="D75" t="s">
        <v>19</v>
      </c>
      <c r="E75" t="s">
        <v>19</v>
      </c>
      <c r="F75">
        <v>10</v>
      </c>
      <c r="G75">
        <v>10</v>
      </c>
      <c r="H75">
        <v>16.7</v>
      </c>
      <c r="K75">
        <v>16.7</v>
      </c>
      <c r="L75">
        <v>2.1</v>
      </c>
      <c r="M75">
        <v>16</v>
      </c>
      <c r="N75">
        <v>11</v>
      </c>
      <c r="P75" s="11">
        <v>0.06484308</v>
      </c>
      <c r="Q75" s="11">
        <v>5.08590909090909</v>
      </c>
      <c r="R75" s="67"/>
      <c r="S75" s="72"/>
      <c r="AE75"/>
      <c r="AF75"/>
      <c r="AG75"/>
      <c r="AI75" s="67"/>
    </row>
    <row r="76" spans="1:35" ht="12.75">
      <c r="A76" s="67">
        <v>90</v>
      </c>
      <c r="B76">
        <v>213</v>
      </c>
      <c r="C76">
        <v>20.6</v>
      </c>
      <c r="D76" t="s">
        <v>19</v>
      </c>
      <c r="E76" t="s">
        <v>19</v>
      </c>
      <c r="F76">
        <v>9.6</v>
      </c>
      <c r="G76">
        <v>9.6</v>
      </c>
      <c r="H76">
        <v>18.1</v>
      </c>
      <c r="K76">
        <v>18.1</v>
      </c>
      <c r="L76">
        <v>3.35</v>
      </c>
      <c r="M76">
        <v>18</v>
      </c>
      <c r="N76">
        <v>11</v>
      </c>
      <c r="P76" s="11">
        <v>0.10412405999999996</v>
      </c>
      <c r="Q76" s="11">
        <v>6.993181818181821</v>
      </c>
      <c r="R76" s="67"/>
      <c r="S76" s="72"/>
      <c r="AE76"/>
      <c r="AF76"/>
      <c r="AG76"/>
      <c r="AI76" s="67"/>
    </row>
    <row r="77" spans="1:35" ht="12.75">
      <c r="A77" s="67">
        <v>89</v>
      </c>
      <c r="B77">
        <v>199</v>
      </c>
      <c r="C77">
        <v>16.6</v>
      </c>
      <c r="D77" t="s">
        <v>19</v>
      </c>
      <c r="E77" t="s">
        <v>19</v>
      </c>
      <c r="F77">
        <v>9.5</v>
      </c>
      <c r="G77">
        <v>9.5</v>
      </c>
      <c r="H77">
        <v>17.7</v>
      </c>
      <c r="K77">
        <v>17.7</v>
      </c>
      <c r="L77">
        <v>2.2</v>
      </c>
      <c r="M77">
        <v>16</v>
      </c>
      <c r="N77">
        <v>11</v>
      </c>
      <c r="P77" s="11">
        <v>0.07274328</v>
      </c>
      <c r="Q77" s="11">
        <v>6.597272727272727</v>
      </c>
      <c r="R77" s="67"/>
      <c r="S77" s="72"/>
      <c r="AE77"/>
      <c r="AF77"/>
      <c r="AG77"/>
      <c r="AI77" s="67"/>
    </row>
    <row r="78" spans="1:35" ht="12.75">
      <c r="A78" s="67">
        <v>97</v>
      </c>
      <c r="B78">
        <v>165</v>
      </c>
      <c r="C78">
        <v>17.9</v>
      </c>
      <c r="D78" t="s">
        <v>19</v>
      </c>
      <c r="E78" t="s">
        <v>19</v>
      </c>
      <c r="F78">
        <v>10</v>
      </c>
      <c r="G78">
        <v>10</v>
      </c>
      <c r="H78">
        <v>15.9</v>
      </c>
      <c r="K78">
        <v>15.9</v>
      </c>
      <c r="L78">
        <v>1.65</v>
      </c>
      <c r="M78">
        <v>15</v>
      </c>
      <c r="N78">
        <v>11</v>
      </c>
      <c r="P78" s="11">
        <v>0.044901000000000024</v>
      </c>
      <c r="Q78" s="11">
        <v>4.26409090909091</v>
      </c>
      <c r="R78" s="67"/>
      <c r="S78" s="72"/>
      <c r="AE78"/>
      <c r="AF78"/>
      <c r="AG78"/>
      <c r="AI78" s="67"/>
    </row>
    <row r="79" spans="1:35" ht="12.75">
      <c r="A79" s="67">
        <v>86</v>
      </c>
      <c r="B79">
        <v>170</v>
      </c>
      <c r="C79">
        <v>15.1</v>
      </c>
      <c r="D79" t="s">
        <v>19</v>
      </c>
      <c r="E79" t="s">
        <v>19</v>
      </c>
      <c r="F79">
        <v>10.3</v>
      </c>
      <c r="G79">
        <v>10.3</v>
      </c>
      <c r="H79">
        <v>16.8</v>
      </c>
      <c r="K79">
        <v>16.8</v>
      </c>
      <c r="L79">
        <v>2</v>
      </c>
      <c r="M79">
        <v>22</v>
      </c>
      <c r="N79">
        <v>11</v>
      </c>
      <c r="P79" s="11">
        <v>0.06453632000000001</v>
      </c>
      <c r="Q79" s="11">
        <v>4.963636363636364</v>
      </c>
      <c r="R79" s="67"/>
      <c r="S79" s="72"/>
      <c r="AE79"/>
      <c r="AF79"/>
      <c r="AG79"/>
      <c r="AI79" s="67"/>
    </row>
    <row r="80" spans="1:35" ht="12.75">
      <c r="A80" s="67">
        <v>219</v>
      </c>
      <c r="B80">
        <v>230</v>
      </c>
      <c r="C80">
        <v>17.9</v>
      </c>
      <c r="D80" t="s">
        <v>19</v>
      </c>
      <c r="E80" t="s">
        <v>19</v>
      </c>
      <c r="F80">
        <v>10</v>
      </c>
      <c r="G80">
        <v>10</v>
      </c>
      <c r="H80">
        <v>18.9</v>
      </c>
      <c r="K80">
        <v>18.9</v>
      </c>
      <c r="L80">
        <v>2.4</v>
      </c>
      <c r="M80">
        <v>20</v>
      </c>
      <c r="N80">
        <v>11</v>
      </c>
      <c r="P80" s="11">
        <v>0.10886400000000002</v>
      </c>
      <c r="Q80" s="11">
        <v>7.645909090909089</v>
      </c>
      <c r="R80" s="67"/>
      <c r="S80" s="72"/>
      <c r="AE80"/>
      <c r="AF80"/>
      <c r="AG80"/>
      <c r="AI80" s="67"/>
    </row>
    <row r="81" spans="1:35" ht="12.75">
      <c r="A81" s="67">
        <v>235</v>
      </c>
      <c r="B81">
        <v>137</v>
      </c>
      <c r="C81">
        <v>13.2</v>
      </c>
      <c r="D81" t="s">
        <v>19</v>
      </c>
      <c r="E81" t="s">
        <v>19</v>
      </c>
      <c r="F81">
        <v>9</v>
      </c>
      <c r="G81">
        <v>9</v>
      </c>
      <c r="H81">
        <v>14.4</v>
      </c>
      <c r="K81">
        <v>14.4</v>
      </c>
      <c r="L81">
        <v>1.15</v>
      </c>
      <c r="M81">
        <v>17</v>
      </c>
      <c r="N81">
        <v>11</v>
      </c>
      <c r="P81" s="11">
        <v>0.03178944000000003</v>
      </c>
      <c r="Q81" s="11">
        <v>3.5345454545454547</v>
      </c>
      <c r="R81" s="67"/>
      <c r="S81" s="72"/>
      <c r="AE81"/>
      <c r="AF81"/>
      <c r="AG81"/>
      <c r="AI81" s="67"/>
    </row>
    <row r="82" spans="1:35" ht="12.75">
      <c r="A82" s="67">
        <v>221</v>
      </c>
      <c r="B82">
        <v>156</v>
      </c>
      <c r="C82">
        <v>15</v>
      </c>
      <c r="D82" t="s">
        <v>19</v>
      </c>
      <c r="E82" t="s">
        <v>19</v>
      </c>
      <c r="F82">
        <v>9.9</v>
      </c>
      <c r="G82">
        <v>9.9</v>
      </c>
      <c r="H82">
        <v>15.9</v>
      </c>
      <c r="K82">
        <v>15.9</v>
      </c>
      <c r="L82">
        <v>2.8</v>
      </c>
      <c r="M82">
        <v>10</v>
      </c>
      <c r="N82">
        <v>11</v>
      </c>
      <c r="P82" s="11">
        <v>0.04308112000000003</v>
      </c>
      <c r="Q82" s="11">
        <v>4.336363636363637</v>
      </c>
      <c r="R82" s="67"/>
      <c r="S82" s="72"/>
      <c r="AE82"/>
      <c r="AF82"/>
      <c r="AG82"/>
      <c r="AI82" s="67"/>
    </row>
    <row r="83" spans="1:35" ht="12.75">
      <c r="A83" s="67">
        <v>217</v>
      </c>
      <c r="B83">
        <v>187</v>
      </c>
      <c r="C83">
        <v>15.3</v>
      </c>
      <c r="D83" t="s">
        <v>19</v>
      </c>
      <c r="E83" t="s">
        <v>19</v>
      </c>
      <c r="F83">
        <v>10</v>
      </c>
      <c r="G83">
        <v>10</v>
      </c>
      <c r="H83">
        <v>16.6</v>
      </c>
      <c r="K83">
        <v>16.6</v>
      </c>
      <c r="L83">
        <v>2</v>
      </c>
      <c r="M83">
        <v>20</v>
      </c>
      <c r="N83">
        <v>11</v>
      </c>
      <c r="P83" s="11">
        <v>0.06932240000000006</v>
      </c>
      <c r="Q83" s="11">
        <v>4.98</v>
      </c>
      <c r="R83" s="67"/>
      <c r="S83" s="72"/>
      <c r="AE83"/>
      <c r="AF83"/>
      <c r="AG83"/>
      <c r="AI83" s="67"/>
    </row>
    <row r="84" spans="1:35" ht="12.75">
      <c r="A84" s="67">
        <v>234</v>
      </c>
      <c r="B84">
        <v>146</v>
      </c>
      <c r="C84">
        <v>14.8</v>
      </c>
      <c r="D84" t="s">
        <v>19</v>
      </c>
      <c r="E84" t="s">
        <v>19</v>
      </c>
      <c r="F84">
        <v>9.8</v>
      </c>
      <c r="G84">
        <v>9.8</v>
      </c>
      <c r="H84">
        <v>16.8</v>
      </c>
      <c r="K84">
        <v>16.8</v>
      </c>
      <c r="L84">
        <v>2.05</v>
      </c>
      <c r="M84">
        <v>15</v>
      </c>
      <c r="N84">
        <v>11</v>
      </c>
      <c r="P84" s="11">
        <v>0.041993619999999995</v>
      </c>
      <c r="Q84" s="11">
        <v>5.345454545454546</v>
      </c>
      <c r="R84" s="67"/>
      <c r="S84" s="72"/>
      <c r="AE84"/>
      <c r="AF84"/>
      <c r="AG84"/>
      <c r="AI84" s="67"/>
    </row>
    <row r="85" spans="1:35" ht="12.75">
      <c r="A85" s="67">
        <v>223</v>
      </c>
      <c r="B85">
        <v>102</v>
      </c>
      <c r="C85">
        <v>14.1</v>
      </c>
      <c r="D85" t="s">
        <v>19</v>
      </c>
      <c r="E85" t="s">
        <v>19</v>
      </c>
      <c r="F85">
        <v>9.1</v>
      </c>
      <c r="G85">
        <v>9.1</v>
      </c>
      <c r="H85">
        <v>13.1</v>
      </c>
      <c r="K85">
        <v>13.1</v>
      </c>
      <c r="L85">
        <v>1.8</v>
      </c>
      <c r="M85">
        <v>7</v>
      </c>
      <c r="N85">
        <v>11</v>
      </c>
      <c r="P85" s="11">
        <v>0.013723959999999986</v>
      </c>
      <c r="Q85" s="11">
        <v>2.381818181818182</v>
      </c>
      <c r="R85" s="67"/>
      <c r="S85" s="72"/>
      <c r="AE85"/>
      <c r="AF85"/>
      <c r="AG85"/>
      <c r="AI85" s="67"/>
    </row>
    <row r="86" spans="1:35" ht="12.75">
      <c r="A86" s="67">
        <v>216</v>
      </c>
      <c r="B86">
        <v>170</v>
      </c>
      <c r="C86">
        <v>15</v>
      </c>
      <c r="D86" t="s">
        <v>19</v>
      </c>
      <c r="E86" t="s">
        <v>19</v>
      </c>
      <c r="F86">
        <v>11.2</v>
      </c>
      <c r="G86">
        <v>11.2</v>
      </c>
      <c r="H86">
        <v>16.2</v>
      </c>
      <c r="K86">
        <v>16.2</v>
      </c>
      <c r="L86">
        <v>1.7</v>
      </c>
      <c r="M86">
        <v>9</v>
      </c>
      <c r="N86">
        <v>11</v>
      </c>
      <c r="P86" s="11">
        <v>0.036930199999999996</v>
      </c>
      <c r="Q86" s="11">
        <v>3.6818181818181817</v>
      </c>
      <c r="R86" s="67"/>
      <c r="S86" s="72"/>
      <c r="AE86"/>
      <c r="AF86"/>
      <c r="AG86"/>
      <c r="AI86" s="67"/>
    </row>
    <row r="87" spans="1:35" ht="12.75">
      <c r="A87" s="67">
        <v>232</v>
      </c>
      <c r="B87">
        <v>119</v>
      </c>
      <c r="C87">
        <v>12.5</v>
      </c>
      <c r="D87" t="s">
        <v>19</v>
      </c>
      <c r="E87" t="s">
        <v>19</v>
      </c>
      <c r="F87">
        <v>7.1</v>
      </c>
      <c r="G87">
        <v>7.1</v>
      </c>
      <c r="H87">
        <v>14.2</v>
      </c>
      <c r="K87">
        <v>14.2</v>
      </c>
      <c r="L87">
        <v>1.95</v>
      </c>
      <c r="M87">
        <v>13</v>
      </c>
      <c r="N87">
        <v>11</v>
      </c>
      <c r="P87" s="11">
        <v>0.025378080000000004</v>
      </c>
      <c r="Q87" s="11">
        <v>4.582727272727272</v>
      </c>
      <c r="R87" s="67"/>
      <c r="S87" s="72"/>
      <c r="AE87"/>
      <c r="AF87"/>
      <c r="AG87"/>
      <c r="AI87" s="67"/>
    </row>
    <row r="88" spans="1:35" ht="12.75">
      <c r="A88" s="67">
        <v>224</v>
      </c>
      <c r="B88">
        <v>136</v>
      </c>
      <c r="C88">
        <v>1</v>
      </c>
      <c r="D88">
        <v>1</v>
      </c>
      <c r="E88" t="s">
        <v>69</v>
      </c>
      <c r="F88">
        <v>5.4</v>
      </c>
      <c r="G88">
        <v>8.4</v>
      </c>
      <c r="H88">
        <v>11.2</v>
      </c>
      <c r="I88">
        <v>-3</v>
      </c>
      <c r="K88">
        <v>14.2</v>
      </c>
      <c r="L88">
        <v>2</v>
      </c>
      <c r="M88">
        <v>13</v>
      </c>
      <c r="N88">
        <v>11</v>
      </c>
      <c r="P88" s="11">
        <v>0.031227760000000007</v>
      </c>
      <c r="Q88" s="11">
        <v>3.7436363636363628</v>
      </c>
      <c r="R88" s="67"/>
      <c r="S88" s="72"/>
      <c r="AE88"/>
      <c r="AF88"/>
      <c r="AG88"/>
      <c r="AI88" s="67"/>
    </row>
    <row r="89" spans="1:35" ht="12.75">
      <c r="A89" s="67">
        <v>229</v>
      </c>
      <c r="B89">
        <v>204</v>
      </c>
      <c r="C89">
        <v>1</v>
      </c>
      <c r="D89">
        <v>1</v>
      </c>
      <c r="E89" t="s">
        <v>69</v>
      </c>
      <c r="F89">
        <v>5.25</v>
      </c>
      <c r="G89">
        <v>8.25</v>
      </c>
      <c r="H89">
        <v>14.4</v>
      </c>
      <c r="I89">
        <v>-3</v>
      </c>
      <c r="K89">
        <v>17.4</v>
      </c>
      <c r="L89">
        <v>2.1</v>
      </c>
      <c r="M89">
        <v>14</v>
      </c>
      <c r="N89">
        <v>11</v>
      </c>
      <c r="P89" s="11">
        <v>0.06871535999999992</v>
      </c>
      <c r="Q89" s="11">
        <v>7.23681818181818</v>
      </c>
      <c r="R89" s="67"/>
      <c r="S89" s="72"/>
      <c r="AE89"/>
      <c r="AF89"/>
      <c r="AG89"/>
      <c r="AI89" s="67"/>
    </row>
    <row r="90" spans="1:35" ht="12.75">
      <c r="A90" s="67">
        <v>226</v>
      </c>
      <c r="B90">
        <v>155</v>
      </c>
      <c r="C90">
        <v>10.6</v>
      </c>
      <c r="D90" t="s">
        <v>19</v>
      </c>
      <c r="E90" t="s">
        <v>19</v>
      </c>
      <c r="F90">
        <v>11.9</v>
      </c>
      <c r="G90">
        <v>11.9</v>
      </c>
      <c r="H90">
        <v>15</v>
      </c>
      <c r="K90">
        <v>15</v>
      </c>
      <c r="L90">
        <v>1.8</v>
      </c>
      <c r="M90">
        <v>9</v>
      </c>
      <c r="N90">
        <v>11</v>
      </c>
      <c r="P90" s="11">
        <v>0.03160152000000001</v>
      </c>
      <c r="Q90" s="11">
        <v>2.1136363636363633</v>
      </c>
      <c r="R90" s="67"/>
      <c r="S90" s="72"/>
      <c r="AE90"/>
      <c r="AF90"/>
      <c r="AG90"/>
      <c r="AI90" s="67"/>
    </row>
    <row r="91" spans="1:35" ht="12.75">
      <c r="A91" s="67">
        <v>227</v>
      </c>
      <c r="B91">
        <v>182</v>
      </c>
      <c r="C91">
        <v>10.7</v>
      </c>
      <c r="D91" t="s">
        <v>19</v>
      </c>
      <c r="E91" t="s">
        <v>19</v>
      </c>
      <c r="F91">
        <v>7.8</v>
      </c>
      <c r="G91">
        <v>7.8</v>
      </c>
      <c r="H91">
        <v>16.3</v>
      </c>
      <c r="K91">
        <v>16.3</v>
      </c>
      <c r="L91">
        <v>1.9</v>
      </c>
      <c r="M91">
        <v>17</v>
      </c>
      <c r="N91">
        <v>11</v>
      </c>
      <c r="P91" s="11">
        <v>0.05915247999999998</v>
      </c>
      <c r="Q91" s="11">
        <v>6.297727272727273</v>
      </c>
      <c r="R91" s="67"/>
      <c r="S91" s="72"/>
      <c r="AE91"/>
      <c r="AF91"/>
      <c r="AG91"/>
      <c r="AI91" s="67"/>
    </row>
    <row r="92" spans="1:35" ht="12.75">
      <c r="A92" s="67">
        <v>378</v>
      </c>
      <c r="B92">
        <v>153</v>
      </c>
      <c r="C92">
        <v>10.5</v>
      </c>
      <c r="D92" t="s">
        <v>19</v>
      </c>
      <c r="E92" t="s">
        <v>19</v>
      </c>
      <c r="F92">
        <v>8.6</v>
      </c>
      <c r="G92">
        <v>8.6</v>
      </c>
      <c r="H92">
        <v>17.6</v>
      </c>
      <c r="K92">
        <v>17.6</v>
      </c>
      <c r="L92">
        <v>2.1</v>
      </c>
      <c r="M92">
        <v>16</v>
      </c>
      <c r="N92">
        <v>11</v>
      </c>
      <c r="P92" s="11">
        <v>0.04843156000000004</v>
      </c>
      <c r="Q92" s="11">
        <v>7.2</v>
      </c>
      <c r="R92" s="67"/>
      <c r="S92" s="72"/>
      <c r="AE92"/>
      <c r="AF92"/>
      <c r="AG92"/>
      <c r="AI92" s="67"/>
    </row>
    <row r="93" spans="1:35" ht="12.75">
      <c r="A93" s="67">
        <v>383</v>
      </c>
      <c r="B93">
        <v>195</v>
      </c>
      <c r="C93">
        <v>13.9</v>
      </c>
      <c r="D93" t="s">
        <v>19</v>
      </c>
      <c r="E93" t="s">
        <v>19</v>
      </c>
      <c r="F93">
        <v>7.8</v>
      </c>
      <c r="G93">
        <v>7.8</v>
      </c>
      <c r="H93">
        <v>14.9</v>
      </c>
      <c r="K93">
        <v>14.9</v>
      </c>
      <c r="L93">
        <v>1</v>
      </c>
      <c r="M93">
        <v>9</v>
      </c>
      <c r="N93">
        <v>11</v>
      </c>
      <c r="P93" s="11">
        <v>0.03427523999999996</v>
      </c>
      <c r="Q93" s="11">
        <v>4.808636363636364</v>
      </c>
      <c r="R93" s="67"/>
      <c r="S93" s="72"/>
      <c r="AE93"/>
      <c r="AF93"/>
      <c r="AG93"/>
      <c r="AI93" s="67"/>
    </row>
    <row r="94" spans="1:35" ht="12.75">
      <c r="A94" s="67">
        <v>388</v>
      </c>
      <c r="B94">
        <v>177</v>
      </c>
      <c r="C94">
        <v>14.4</v>
      </c>
      <c r="D94" t="s">
        <v>19</v>
      </c>
      <c r="E94" t="s">
        <v>19</v>
      </c>
      <c r="F94">
        <v>6.4</v>
      </c>
      <c r="G94">
        <v>6.4</v>
      </c>
      <c r="H94">
        <v>14.3</v>
      </c>
      <c r="K94">
        <v>14.3</v>
      </c>
      <c r="L94">
        <v>1.8</v>
      </c>
      <c r="M94">
        <v>11</v>
      </c>
      <c r="N94">
        <v>11</v>
      </c>
      <c r="P94" s="11">
        <v>0.041421879999999967</v>
      </c>
      <c r="Q94" s="11">
        <v>5.135</v>
      </c>
      <c r="R94" s="67"/>
      <c r="S94" s="72"/>
      <c r="AE94"/>
      <c r="AF94"/>
      <c r="AG94"/>
      <c r="AI94" s="67"/>
    </row>
    <row r="95" spans="1:35" ht="12.75">
      <c r="A95" s="67">
        <v>374</v>
      </c>
      <c r="B95">
        <v>161</v>
      </c>
      <c r="C95">
        <v>14.5</v>
      </c>
      <c r="D95" t="s">
        <v>19</v>
      </c>
      <c r="E95" t="s">
        <v>19</v>
      </c>
      <c r="F95">
        <v>7.2</v>
      </c>
      <c r="G95">
        <v>7.2</v>
      </c>
      <c r="H95">
        <v>16.1</v>
      </c>
      <c r="K95">
        <v>16.1</v>
      </c>
      <c r="L95">
        <v>2.3</v>
      </c>
      <c r="M95">
        <v>18</v>
      </c>
      <c r="N95">
        <v>11</v>
      </c>
      <c r="P95" s="11">
        <v>0.054052760000000005</v>
      </c>
      <c r="Q95" s="11">
        <v>6.51318181818182</v>
      </c>
      <c r="R95" s="67"/>
      <c r="S95" s="72"/>
      <c r="AE95"/>
      <c r="AF95"/>
      <c r="AG95"/>
      <c r="AI95" s="67"/>
    </row>
    <row r="96" spans="1:35" ht="12.75">
      <c r="A96" s="67">
        <v>389</v>
      </c>
      <c r="B96">
        <v>179</v>
      </c>
      <c r="C96">
        <v>13.5</v>
      </c>
      <c r="D96" t="s">
        <v>19</v>
      </c>
      <c r="E96" t="s">
        <v>19</v>
      </c>
      <c r="F96">
        <v>8.1</v>
      </c>
      <c r="G96">
        <v>8.1</v>
      </c>
      <c r="H96">
        <v>16</v>
      </c>
      <c r="K96">
        <v>16</v>
      </c>
      <c r="L96">
        <v>3</v>
      </c>
      <c r="M96">
        <v>21</v>
      </c>
      <c r="N96">
        <v>11</v>
      </c>
      <c r="P96" s="11">
        <v>0.0752496</v>
      </c>
      <c r="Q96" s="11">
        <v>5.745454545454546</v>
      </c>
      <c r="R96" s="67"/>
      <c r="S96" s="72"/>
      <c r="AE96"/>
      <c r="AF96"/>
      <c r="AG96"/>
      <c r="AI96" s="67"/>
    </row>
    <row r="97" spans="1:35" ht="12.75">
      <c r="A97" s="67">
        <v>373</v>
      </c>
      <c r="B97">
        <v>149</v>
      </c>
      <c r="C97">
        <v>14.9</v>
      </c>
      <c r="D97" t="s">
        <v>19</v>
      </c>
      <c r="E97" t="s">
        <v>19</v>
      </c>
      <c r="F97">
        <v>9.2</v>
      </c>
      <c r="G97">
        <v>9.2</v>
      </c>
      <c r="H97">
        <v>14.9</v>
      </c>
      <c r="K97">
        <v>14.9</v>
      </c>
      <c r="L97">
        <v>1.5</v>
      </c>
      <c r="M97">
        <v>17</v>
      </c>
      <c r="N97">
        <v>11</v>
      </c>
      <c r="P97" s="11">
        <v>0.03892532</v>
      </c>
      <c r="Q97" s="11">
        <v>3.8604545454545462</v>
      </c>
      <c r="R97" s="67"/>
      <c r="S97" s="72"/>
      <c r="AE97"/>
      <c r="AF97"/>
      <c r="AG97"/>
      <c r="AI97" s="67"/>
    </row>
    <row r="98" spans="1:35" ht="12.75">
      <c r="A98" s="67">
        <v>28</v>
      </c>
      <c r="B98">
        <v>140</v>
      </c>
      <c r="C98">
        <v>13.6</v>
      </c>
      <c r="D98" t="s">
        <v>19</v>
      </c>
      <c r="E98" t="s">
        <v>19</v>
      </c>
      <c r="F98">
        <v>10.7</v>
      </c>
      <c r="G98">
        <v>10.7</v>
      </c>
      <c r="H98">
        <v>14.4</v>
      </c>
      <c r="K98">
        <v>14.4</v>
      </c>
      <c r="L98">
        <v>3.4</v>
      </c>
      <c r="M98">
        <v>11</v>
      </c>
      <c r="N98">
        <v>11</v>
      </c>
      <c r="P98" s="11">
        <v>0.03967560000000003</v>
      </c>
      <c r="Q98" s="11">
        <v>2.4218181818181823</v>
      </c>
      <c r="R98" s="67"/>
      <c r="S98" s="72"/>
      <c r="AE98"/>
      <c r="AF98"/>
      <c r="AG98"/>
      <c r="AI98" s="67"/>
    </row>
    <row r="99" spans="1:35" ht="12.75">
      <c r="A99" s="67">
        <v>29</v>
      </c>
      <c r="B99">
        <v>134</v>
      </c>
      <c r="C99">
        <v>14.8</v>
      </c>
      <c r="D99" t="s">
        <v>19</v>
      </c>
      <c r="E99" t="s">
        <v>19</v>
      </c>
      <c r="F99">
        <v>7.5</v>
      </c>
      <c r="G99">
        <v>7.5</v>
      </c>
      <c r="H99">
        <v>13.2</v>
      </c>
      <c r="K99">
        <v>13.2</v>
      </c>
      <c r="L99">
        <v>1.7</v>
      </c>
      <c r="M99">
        <v>12</v>
      </c>
      <c r="N99">
        <v>11</v>
      </c>
      <c r="P99" s="11">
        <v>0.026341280000000022</v>
      </c>
      <c r="Q99" s="11">
        <v>3.42</v>
      </c>
      <c r="R99" s="67"/>
      <c r="S99" s="72"/>
      <c r="AE99"/>
      <c r="AF99"/>
      <c r="AG99"/>
      <c r="AI99" s="67"/>
    </row>
    <row r="100" spans="1:35" ht="12.75">
      <c r="A100" s="67">
        <v>19</v>
      </c>
      <c r="B100">
        <v>160</v>
      </c>
      <c r="C100">
        <v>13.6</v>
      </c>
      <c r="D100" t="s">
        <v>19</v>
      </c>
      <c r="E100" t="s">
        <v>19</v>
      </c>
      <c r="F100">
        <v>10.8</v>
      </c>
      <c r="G100">
        <v>10.8</v>
      </c>
      <c r="H100">
        <v>16</v>
      </c>
      <c r="K100">
        <v>16</v>
      </c>
      <c r="L100">
        <v>1.8</v>
      </c>
      <c r="M100">
        <v>11</v>
      </c>
      <c r="N100">
        <v>11</v>
      </c>
      <c r="P100" s="11">
        <v>0.03773832000000002</v>
      </c>
      <c r="Q100" s="11">
        <v>3.7818181818181813</v>
      </c>
      <c r="R100" s="67"/>
      <c r="S100" s="72"/>
      <c r="AE100"/>
      <c r="AF100"/>
      <c r="AG100"/>
      <c r="AI100" s="67"/>
    </row>
    <row r="101" spans="1:35" ht="12.75">
      <c r="A101" s="67">
        <v>30</v>
      </c>
      <c r="B101">
        <v>161</v>
      </c>
      <c r="C101">
        <v>14.8</v>
      </c>
      <c r="D101" t="s">
        <v>19</v>
      </c>
      <c r="E101" t="s">
        <v>19</v>
      </c>
      <c r="F101">
        <v>8.4</v>
      </c>
      <c r="G101">
        <v>8.4</v>
      </c>
      <c r="H101">
        <v>14.3</v>
      </c>
      <c r="K101">
        <v>14.3</v>
      </c>
      <c r="L101">
        <v>1.3</v>
      </c>
      <c r="M101">
        <v>19</v>
      </c>
      <c r="N101">
        <v>11</v>
      </c>
      <c r="P101" s="11">
        <v>0.043415320000000035</v>
      </c>
      <c r="Q101" s="11">
        <v>3.835</v>
      </c>
      <c r="R101" s="67"/>
      <c r="S101" s="72"/>
      <c r="AE101"/>
      <c r="AF101"/>
      <c r="AG101"/>
      <c r="AI101" s="67"/>
    </row>
    <row r="102" spans="1:35" ht="12.75">
      <c r="A102" s="67">
        <v>22</v>
      </c>
      <c r="B102">
        <v>167</v>
      </c>
      <c r="C102">
        <v>13.3</v>
      </c>
      <c r="D102" t="s">
        <v>19</v>
      </c>
      <c r="E102" t="s">
        <v>19</v>
      </c>
      <c r="F102">
        <v>9</v>
      </c>
      <c r="G102">
        <v>9</v>
      </c>
      <c r="H102">
        <v>14.4</v>
      </c>
      <c r="K102">
        <v>14.4</v>
      </c>
      <c r="L102">
        <v>1.9</v>
      </c>
      <c r="M102">
        <v>14</v>
      </c>
      <c r="N102">
        <v>11</v>
      </c>
      <c r="P102" s="11">
        <v>0.04359564000000003</v>
      </c>
      <c r="Q102" s="11">
        <v>3.5345454545454547</v>
      </c>
      <c r="R102" s="67"/>
      <c r="S102" s="72"/>
      <c r="AE102"/>
      <c r="AF102"/>
      <c r="AG102"/>
      <c r="AI102" s="67"/>
    </row>
    <row r="103" spans="1:35" ht="12.75">
      <c r="A103" s="67">
        <v>25</v>
      </c>
      <c r="B103">
        <v>159</v>
      </c>
      <c r="C103">
        <v>14.1</v>
      </c>
      <c r="D103" t="s">
        <v>19</v>
      </c>
      <c r="E103" t="s">
        <v>19</v>
      </c>
      <c r="F103">
        <v>9.1</v>
      </c>
      <c r="G103">
        <v>9.1</v>
      </c>
      <c r="H103">
        <v>16.9</v>
      </c>
      <c r="K103">
        <v>16.9</v>
      </c>
      <c r="L103">
        <v>2.3</v>
      </c>
      <c r="M103">
        <v>20</v>
      </c>
      <c r="N103">
        <v>11</v>
      </c>
      <c r="P103" s="11">
        <v>0.05806491999999998</v>
      </c>
      <c r="Q103" s="11">
        <v>5.99181818181818</v>
      </c>
      <c r="R103" s="67"/>
      <c r="S103" s="72"/>
      <c r="AE103"/>
      <c r="AF103"/>
      <c r="AG103"/>
      <c r="AI103" s="67"/>
    </row>
    <row r="104" spans="1:35" ht="12.75">
      <c r="A104" s="67">
        <v>18</v>
      </c>
      <c r="B104">
        <v>147</v>
      </c>
      <c r="C104">
        <v>12.8</v>
      </c>
      <c r="D104" t="s">
        <v>19</v>
      </c>
      <c r="E104" t="s">
        <v>19</v>
      </c>
      <c r="F104">
        <v>8</v>
      </c>
      <c r="G104">
        <v>8</v>
      </c>
      <c r="H104">
        <v>14.6</v>
      </c>
      <c r="K104">
        <v>14.6</v>
      </c>
      <c r="L104">
        <v>2.1</v>
      </c>
      <c r="M104">
        <v>18</v>
      </c>
      <c r="N104">
        <v>11</v>
      </c>
      <c r="P104" s="11">
        <v>0.042991559999999984</v>
      </c>
      <c r="Q104" s="11">
        <v>4.38</v>
      </c>
      <c r="R104" s="67"/>
      <c r="S104" s="72"/>
      <c r="AE104"/>
      <c r="AF104"/>
      <c r="AG104"/>
      <c r="AI104" s="67"/>
    </row>
    <row r="105" spans="1:35" ht="12.75">
      <c r="A105" s="67">
        <v>23</v>
      </c>
      <c r="B105">
        <v>122</v>
      </c>
      <c r="C105">
        <v>11.2</v>
      </c>
      <c r="D105" t="s">
        <v>19</v>
      </c>
      <c r="E105" t="s">
        <v>19</v>
      </c>
      <c r="F105">
        <v>10.2</v>
      </c>
      <c r="G105">
        <v>10.2</v>
      </c>
      <c r="H105">
        <v>12.7</v>
      </c>
      <c r="K105">
        <v>12.7</v>
      </c>
      <c r="L105">
        <v>1.61</v>
      </c>
      <c r="M105">
        <v>4</v>
      </c>
      <c r="N105">
        <v>11</v>
      </c>
      <c r="P105" s="11">
        <v>0.01384385599999998</v>
      </c>
      <c r="Q105" s="11">
        <v>1.4431818181818181</v>
      </c>
      <c r="R105" s="67"/>
      <c r="S105" s="72"/>
      <c r="AE105"/>
      <c r="AF105"/>
      <c r="AG105"/>
      <c r="AI105" s="67"/>
    </row>
    <row r="106" spans="1:35" ht="12.75">
      <c r="A106" s="67">
        <v>24</v>
      </c>
      <c r="B106">
        <v>198</v>
      </c>
      <c r="C106">
        <v>17.5</v>
      </c>
      <c r="D106" t="s">
        <v>19</v>
      </c>
      <c r="E106" t="s">
        <v>19</v>
      </c>
      <c r="F106">
        <v>8.8</v>
      </c>
      <c r="G106">
        <v>8.8</v>
      </c>
      <c r="H106">
        <v>19.3</v>
      </c>
      <c r="K106">
        <v>19.3</v>
      </c>
      <c r="L106">
        <v>4.1</v>
      </c>
      <c r="M106">
        <v>18</v>
      </c>
      <c r="N106">
        <v>11</v>
      </c>
      <c r="P106" s="11">
        <v>0.10566288000000004</v>
      </c>
      <c r="Q106" s="11">
        <v>9.211363636363636</v>
      </c>
      <c r="R106" s="67"/>
      <c r="S106" s="72"/>
      <c r="AE106"/>
      <c r="AF106"/>
      <c r="AG106"/>
      <c r="AI106" s="67"/>
    </row>
    <row r="107" spans="1:35" ht="12.75">
      <c r="A107" s="67">
        <v>17</v>
      </c>
      <c r="B107">
        <v>159</v>
      </c>
      <c r="C107">
        <v>15.3</v>
      </c>
      <c r="D107" t="s">
        <v>19</v>
      </c>
      <c r="E107" t="s">
        <v>19</v>
      </c>
      <c r="F107">
        <v>8</v>
      </c>
      <c r="G107">
        <v>8</v>
      </c>
      <c r="H107">
        <v>14.4</v>
      </c>
      <c r="K107">
        <v>14.4</v>
      </c>
      <c r="L107">
        <v>2.15</v>
      </c>
      <c r="M107">
        <v>15</v>
      </c>
      <c r="N107">
        <v>11</v>
      </c>
      <c r="P107" s="11">
        <v>0.04401215999999998</v>
      </c>
      <c r="Q107" s="11">
        <v>4.189090909090909</v>
      </c>
      <c r="R107" s="67"/>
      <c r="S107" s="72"/>
      <c r="AE107"/>
      <c r="AF107"/>
      <c r="AG107"/>
      <c r="AI107" s="67"/>
    </row>
    <row r="108" spans="1:35" ht="12.75">
      <c r="A108" s="67">
        <v>32</v>
      </c>
      <c r="B108">
        <v>146</v>
      </c>
      <c r="C108">
        <v>12.7</v>
      </c>
      <c r="D108" t="s">
        <v>19</v>
      </c>
      <c r="E108" t="s">
        <v>19</v>
      </c>
      <c r="F108">
        <v>9.1</v>
      </c>
      <c r="G108">
        <v>9.1</v>
      </c>
      <c r="H108">
        <v>13.5</v>
      </c>
      <c r="K108">
        <v>13.5</v>
      </c>
      <c r="L108">
        <v>2</v>
      </c>
      <c r="M108">
        <v>15</v>
      </c>
      <c r="N108">
        <v>11</v>
      </c>
      <c r="P108" s="11">
        <v>0.036165799999999984</v>
      </c>
      <c r="Q108" s="11">
        <v>2.7</v>
      </c>
      <c r="R108" s="67"/>
      <c r="S108" s="72"/>
      <c r="AE108"/>
      <c r="AF108"/>
      <c r="AG108"/>
      <c r="AI108" s="67"/>
    </row>
    <row r="109" spans="1:35" ht="12.75">
      <c r="A109" s="67">
        <v>65</v>
      </c>
      <c r="B109">
        <v>175</v>
      </c>
      <c r="C109">
        <v>15.5</v>
      </c>
      <c r="D109" t="s">
        <v>19</v>
      </c>
      <c r="E109" t="s">
        <v>19</v>
      </c>
      <c r="F109">
        <v>8.1</v>
      </c>
      <c r="G109">
        <v>8.1</v>
      </c>
      <c r="H109">
        <v>15.1</v>
      </c>
      <c r="K109">
        <v>15.1</v>
      </c>
      <c r="L109">
        <v>1.6</v>
      </c>
      <c r="M109">
        <v>15</v>
      </c>
      <c r="N109">
        <v>11</v>
      </c>
      <c r="P109" s="11">
        <v>0.04673499999999997</v>
      </c>
      <c r="Q109" s="11">
        <v>4.804545454545455</v>
      </c>
      <c r="R109" s="67"/>
      <c r="S109" s="72"/>
      <c r="AE109"/>
      <c r="AF109"/>
      <c r="AG109"/>
      <c r="AI109" s="67"/>
    </row>
    <row r="110" spans="1:35" ht="12.75">
      <c r="A110" s="67">
        <v>50</v>
      </c>
      <c r="B110">
        <v>175</v>
      </c>
      <c r="C110">
        <v>16.2</v>
      </c>
      <c r="D110" t="s">
        <v>19</v>
      </c>
      <c r="E110" t="s">
        <v>19</v>
      </c>
      <c r="F110">
        <v>7.1</v>
      </c>
      <c r="G110">
        <v>7.1</v>
      </c>
      <c r="H110">
        <v>14.1</v>
      </c>
      <c r="K110">
        <v>14.1</v>
      </c>
      <c r="L110">
        <v>2.2</v>
      </c>
      <c r="M110">
        <v>22</v>
      </c>
      <c r="N110">
        <v>11</v>
      </c>
      <c r="P110" s="11">
        <v>0.06129815999999999</v>
      </c>
      <c r="Q110" s="11">
        <v>4.486363636363636</v>
      </c>
      <c r="R110" s="67"/>
      <c r="S110" s="72"/>
      <c r="AE110"/>
      <c r="AF110"/>
      <c r="AG110"/>
      <c r="AI110" s="67"/>
    </row>
    <row r="111" spans="1:35" ht="12.75">
      <c r="A111" s="67">
        <v>61</v>
      </c>
      <c r="B111">
        <v>115</v>
      </c>
      <c r="C111">
        <v>13.5</v>
      </c>
      <c r="D111" t="s">
        <v>19</v>
      </c>
      <c r="E111" t="s">
        <v>19</v>
      </c>
      <c r="F111">
        <v>8</v>
      </c>
      <c r="G111">
        <v>8</v>
      </c>
      <c r="H111">
        <v>12.5</v>
      </c>
      <c r="K111">
        <v>12.5</v>
      </c>
      <c r="L111">
        <v>1.8</v>
      </c>
      <c r="M111">
        <v>19</v>
      </c>
      <c r="N111">
        <v>11</v>
      </c>
      <c r="P111" s="11">
        <v>0.026680520000000006</v>
      </c>
      <c r="Q111" s="11">
        <v>2.5568181818181817</v>
      </c>
      <c r="R111" s="67"/>
      <c r="S111" s="72"/>
      <c r="AE111"/>
      <c r="AF111"/>
      <c r="AG111"/>
      <c r="AI111" s="67"/>
    </row>
    <row r="112" spans="1:35" ht="12.75">
      <c r="A112" s="67">
        <v>53</v>
      </c>
      <c r="B112">
        <v>166</v>
      </c>
      <c r="C112">
        <v>16.4</v>
      </c>
      <c r="D112" t="s">
        <v>19</v>
      </c>
      <c r="E112" t="s">
        <v>19</v>
      </c>
      <c r="F112">
        <v>8.8</v>
      </c>
      <c r="G112">
        <v>8.8</v>
      </c>
      <c r="H112">
        <v>15.7</v>
      </c>
      <c r="K112">
        <v>15.7</v>
      </c>
      <c r="L112">
        <v>1.95</v>
      </c>
      <c r="M112">
        <v>21</v>
      </c>
      <c r="N112">
        <v>11</v>
      </c>
      <c r="P112" s="11">
        <v>0.05741418000000002</v>
      </c>
      <c r="Q112" s="11">
        <v>4.924090909090908</v>
      </c>
      <c r="R112" s="67"/>
      <c r="S112" s="72"/>
      <c r="AE112"/>
      <c r="AF112"/>
      <c r="AG112"/>
      <c r="AI112" s="67"/>
    </row>
    <row r="113" spans="1:35" ht="12.75">
      <c r="A113" s="67">
        <v>60</v>
      </c>
      <c r="B113">
        <v>212</v>
      </c>
      <c r="C113">
        <v>20</v>
      </c>
      <c r="D113" t="s">
        <v>19</v>
      </c>
      <c r="E113" t="s">
        <v>19</v>
      </c>
      <c r="F113">
        <v>7.7</v>
      </c>
      <c r="G113">
        <v>7.7</v>
      </c>
      <c r="H113">
        <v>16.5</v>
      </c>
      <c r="K113">
        <v>16.5</v>
      </c>
      <c r="L113">
        <v>2.4</v>
      </c>
      <c r="M113">
        <v>22</v>
      </c>
      <c r="N113">
        <v>11</v>
      </c>
      <c r="P113" s="11">
        <v>0.09302640000000001</v>
      </c>
      <c r="Q113" s="11">
        <v>6.6</v>
      </c>
      <c r="R113" s="67"/>
      <c r="S113" s="72"/>
      <c r="AE113"/>
      <c r="AF113"/>
      <c r="AG113"/>
      <c r="AI113" s="67"/>
    </row>
    <row r="114" spans="1:35" ht="12.75">
      <c r="A114" s="67">
        <v>56</v>
      </c>
      <c r="B114">
        <v>153</v>
      </c>
      <c r="C114">
        <v>13.8</v>
      </c>
      <c r="D114" t="s">
        <v>19</v>
      </c>
      <c r="E114" t="s">
        <v>19</v>
      </c>
      <c r="F114">
        <v>7.6</v>
      </c>
      <c r="G114">
        <v>7.6</v>
      </c>
      <c r="H114">
        <v>14.4</v>
      </c>
      <c r="K114">
        <v>14.4</v>
      </c>
      <c r="L114">
        <v>2.65</v>
      </c>
      <c r="M114">
        <v>20</v>
      </c>
      <c r="N114">
        <v>11</v>
      </c>
      <c r="P114" s="11">
        <v>0.05169754</v>
      </c>
      <c r="Q114" s="11">
        <v>4.450909090909092</v>
      </c>
      <c r="R114" s="67"/>
      <c r="S114" s="72"/>
      <c r="AE114"/>
      <c r="AF114"/>
      <c r="AG114"/>
      <c r="AI114" s="67"/>
    </row>
    <row r="115" spans="1:35" ht="12.75">
      <c r="A115" s="67">
        <v>70</v>
      </c>
      <c r="B115">
        <v>163</v>
      </c>
      <c r="C115">
        <v>16.4</v>
      </c>
      <c r="D115" t="s">
        <v>19</v>
      </c>
      <c r="E115" t="s">
        <v>19</v>
      </c>
      <c r="F115">
        <v>8.3</v>
      </c>
      <c r="G115">
        <v>8.3</v>
      </c>
      <c r="H115">
        <v>16.5</v>
      </c>
      <c r="K115">
        <v>16.5</v>
      </c>
      <c r="L115">
        <v>2.6</v>
      </c>
      <c r="M115">
        <v>19</v>
      </c>
      <c r="N115">
        <v>11</v>
      </c>
      <c r="P115" s="11">
        <v>0.06006323999999999</v>
      </c>
      <c r="Q115" s="11">
        <v>6.15</v>
      </c>
      <c r="R115" s="67"/>
      <c r="S115" s="72"/>
      <c r="AE115"/>
      <c r="AF115"/>
      <c r="AG115"/>
      <c r="AI115" s="67"/>
    </row>
    <row r="116" spans="1:35" ht="12.75">
      <c r="A116" s="67">
        <v>105</v>
      </c>
      <c r="B116">
        <v>200</v>
      </c>
      <c r="C116">
        <v>17.4</v>
      </c>
      <c r="D116" t="s">
        <v>19</v>
      </c>
      <c r="E116" t="s">
        <v>19</v>
      </c>
      <c r="F116">
        <v>9.4</v>
      </c>
      <c r="G116">
        <v>9.4</v>
      </c>
      <c r="H116">
        <v>16.1</v>
      </c>
      <c r="K116">
        <v>16.1</v>
      </c>
      <c r="L116">
        <v>2.4</v>
      </c>
      <c r="M116">
        <v>23</v>
      </c>
      <c r="N116">
        <v>11</v>
      </c>
      <c r="P116" s="11">
        <v>0.08591708000000015</v>
      </c>
      <c r="Q116" s="11">
        <v>4.90318181818182</v>
      </c>
      <c r="R116" s="67"/>
      <c r="S116" s="72"/>
      <c r="AE116"/>
      <c r="AF116"/>
      <c r="AG116"/>
      <c r="AI116" s="67"/>
    </row>
    <row r="117" spans="1:35" ht="12.75">
      <c r="A117" s="67">
        <v>95</v>
      </c>
      <c r="B117">
        <v>123</v>
      </c>
      <c r="C117">
        <v>14.1</v>
      </c>
      <c r="D117" t="s">
        <v>19</v>
      </c>
      <c r="E117" t="s">
        <v>19</v>
      </c>
      <c r="F117">
        <v>8.1</v>
      </c>
      <c r="G117">
        <v>8.1</v>
      </c>
      <c r="H117">
        <v>14.7</v>
      </c>
      <c r="K117">
        <v>14.7</v>
      </c>
      <c r="L117">
        <v>1.7</v>
      </c>
      <c r="M117">
        <v>10</v>
      </c>
      <c r="N117">
        <v>11</v>
      </c>
      <c r="P117" s="11">
        <v>0.022559720000000005</v>
      </c>
      <c r="Q117" s="11">
        <v>4.41</v>
      </c>
      <c r="R117" s="67"/>
      <c r="S117" s="72"/>
      <c r="AE117"/>
      <c r="AF117"/>
      <c r="AG117"/>
      <c r="AI117" s="67"/>
    </row>
    <row r="118" spans="1:35" ht="12.75">
      <c r="A118" s="67">
        <v>94</v>
      </c>
      <c r="B118">
        <v>151</v>
      </c>
      <c r="C118">
        <v>16.9</v>
      </c>
      <c r="D118" t="s">
        <v>19</v>
      </c>
      <c r="E118" t="s">
        <v>19</v>
      </c>
      <c r="F118">
        <v>8</v>
      </c>
      <c r="G118">
        <v>8</v>
      </c>
      <c r="H118">
        <v>15.1</v>
      </c>
      <c r="K118">
        <v>15.1</v>
      </c>
      <c r="L118">
        <v>1.9</v>
      </c>
      <c r="M118">
        <v>5</v>
      </c>
      <c r="N118">
        <v>11</v>
      </c>
      <c r="P118" s="11">
        <v>0.025169559999999994</v>
      </c>
      <c r="Q118" s="11">
        <v>4.873181818181818</v>
      </c>
      <c r="R118" s="67"/>
      <c r="S118" s="72"/>
      <c r="AE118"/>
      <c r="AF118"/>
      <c r="AG118"/>
      <c r="AI118" s="67"/>
    </row>
    <row r="119" spans="1:35" ht="12.75">
      <c r="A119" s="67">
        <v>106</v>
      </c>
      <c r="B119">
        <v>138</v>
      </c>
      <c r="C119">
        <v>12.7</v>
      </c>
      <c r="D119" t="s">
        <v>19</v>
      </c>
      <c r="E119" t="s">
        <v>19</v>
      </c>
      <c r="F119">
        <v>9.9</v>
      </c>
      <c r="G119">
        <v>9.9</v>
      </c>
      <c r="H119">
        <v>14.6</v>
      </c>
      <c r="K119">
        <v>14.6</v>
      </c>
      <c r="L119">
        <v>4.3</v>
      </c>
      <c r="M119">
        <v>11</v>
      </c>
      <c r="N119">
        <v>11</v>
      </c>
      <c r="P119" s="11">
        <v>0.04476548000000001</v>
      </c>
      <c r="Q119" s="11">
        <v>3.1190909090909087</v>
      </c>
      <c r="R119" s="67"/>
      <c r="S119" s="72"/>
      <c r="AE119"/>
      <c r="AF119"/>
      <c r="AG119"/>
      <c r="AI119" s="67"/>
    </row>
    <row r="120" spans="1:35" ht="12.75">
      <c r="A120" s="67">
        <v>103</v>
      </c>
      <c r="B120">
        <v>195</v>
      </c>
      <c r="C120">
        <v>13.1</v>
      </c>
      <c r="D120" t="s">
        <v>19</v>
      </c>
      <c r="E120" t="s">
        <v>19</v>
      </c>
      <c r="F120">
        <v>8.3</v>
      </c>
      <c r="G120">
        <v>8.3</v>
      </c>
      <c r="H120">
        <v>15.8</v>
      </c>
      <c r="K120">
        <v>15.8</v>
      </c>
      <c r="L120">
        <v>2.1</v>
      </c>
      <c r="M120">
        <v>23</v>
      </c>
      <c r="N120">
        <v>11</v>
      </c>
      <c r="P120" s="11">
        <v>0.07819768000000005</v>
      </c>
      <c r="Q120" s="11">
        <v>5.386363636363637</v>
      </c>
      <c r="R120" s="67"/>
      <c r="S120" s="72"/>
      <c r="AE120"/>
      <c r="AF120"/>
      <c r="AG120"/>
      <c r="AI120" s="67"/>
    </row>
    <row r="121" spans="1:35" ht="12.75">
      <c r="A121" s="67">
        <v>107</v>
      </c>
      <c r="B121">
        <v>131</v>
      </c>
      <c r="C121">
        <v>13.5</v>
      </c>
      <c r="D121" t="s">
        <v>19</v>
      </c>
      <c r="E121" t="s">
        <v>19</v>
      </c>
      <c r="F121">
        <v>10.6</v>
      </c>
      <c r="G121">
        <v>10.6</v>
      </c>
      <c r="H121">
        <v>13.9</v>
      </c>
      <c r="K121">
        <v>13.9</v>
      </c>
      <c r="L121">
        <v>2.2</v>
      </c>
      <c r="M121">
        <v>9</v>
      </c>
      <c r="N121">
        <v>11</v>
      </c>
      <c r="P121" s="11">
        <v>0.025758040000000038</v>
      </c>
      <c r="Q121" s="11">
        <v>2.085</v>
      </c>
      <c r="R121" s="67"/>
      <c r="S121" s="72"/>
      <c r="AE121"/>
      <c r="AF121"/>
      <c r="AG121"/>
      <c r="AI121" s="67"/>
    </row>
    <row r="122" spans="1:35" ht="12.75">
      <c r="A122" s="67">
        <v>96</v>
      </c>
      <c r="B122">
        <v>153</v>
      </c>
      <c r="C122">
        <v>15.2</v>
      </c>
      <c r="D122" t="s">
        <v>19</v>
      </c>
      <c r="E122" t="s">
        <v>19</v>
      </c>
      <c r="F122">
        <v>8.6</v>
      </c>
      <c r="G122">
        <v>8.6</v>
      </c>
      <c r="H122">
        <v>16.1</v>
      </c>
      <c r="K122">
        <v>16.1</v>
      </c>
      <c r="L122">
        <v>2.1</v>
      </c>
      <c r="M122">
        <v>12</v>
      </c>
      <c r="N122">
        <v>11</v>
      </c>
      <c r="P122" s="11">
        <v>0.03942036000000004</v>
      </c>
      <c r="Q122" s="11">
        <v>5.488636363636366</v>
      </c>
      <c r="R122" s="67"/>
      <c r="S122" s="72"/>
      <c r="AE122"/>
      <c r="AF122"/>
      <c r="AG122"/>
      <c r="AI122" s="67"/>
    </row>
    <row r="123" spans="1:35" ht="12.75">
      <c r="A123" s="67">
        <v>109</v>
      </c>
      <c r="B123">
        <v>163</v>
      </c>
      <c r="C123">
        <v>15</v>
      </c>
      <c r="D123" t="s">
        <v>19</v>
      </c>
      <c r="E123" t="s">
        <v>19</v>
      </c>
      <c r="F123">
        <v>8.2</v>
      </c>
      <c r="G123">
        <v>8.2</v>
      </c>
      <c r="H123">
        <v>15</v>
      </c>
      <c r="K123">
        <v>15</v>
      </c>
      <c r="L123">
        <v>1.6</v>
      </c>
      <c r="M123">
        <v>12</v>
      </c>
      <c r="N123">
        <v>11</v>
      </c>
      <c r="P123" s="11">
        <v>0.03720064000000001</v>
      </c>
      <c r="Q123" s="11">
        <v>4.636363636363637</v>
      </c>
      <c r="R123" s="67"/>
      <c r="S123" s="72"/>
      <c r="AE123"/>
      <c r="AF123"/>
      <c r="AG123"/>
      <c r="AI123" s="67"/>
    </row>
    <row r="124" spans="1:35" ht="12.75">
      <c r="A124" s="67">
        <v>100</v>
      </c>
      <c r="B124">
        <v>149</v>
      </c>
      <c r="C124">
        <v>16.9</v>
      </c>
      <c r="D124" t="s">
        <v>19</v>
      </c>
      <c r="E124" t="s">
        <v>19</v>
      </c>
      <c r="F124">
        <v>8.5</v>
      </c>
      <c r="G124">
        <v>8.5</v>
      </c>
      <c r="H124">
        <v>14.7</v>
      </c>
      <c r="K124">
        <v>14.7</v>
      </c>
      <c r="L124">
        <v>1.4</v>
      </c>
      <c r="M124">
        <v>12</v>
      </c>
      <c r="N124">
        <v>11</v>
      </c>
      <c r="P124" s="11">
        <v>0.030690800000000018</v>
      </c>
      <c r="Q124" s="11">
        <v>4.142727272727272</v>
      </c>
      <c r="R124" s="67"/>
      <c r="S124" s="72"/>
      <c r="AE124"/>
      <c r="AF124"/>
      <c r="AG124"/>
      <c r="AI124" s="67"/>
    </row>
    <row r="125" spans="1:35" ht="12.75">
      <c r="A125" s="67">
        <v>108</v>
      </c>
      <c r="B125">
        <v>140</v>
      </c>
      <c r="C125">
        <v>15.1</v>
      </c>
      <c r="D125" t="s">
        <v>19</v>
      </c>
      <c r="E125" t="s">
        <v>19</v>
      </c>
      <c r="F125">
        <v>7.4</v>
      </c>
      <c r="G125">
        <v>7.4</v>
      </c>
      <c r="H125">
        <v>14.5</v>
      </c>
      <c r="K125">
        <v>14.5</v>
      </c>
      <c r="L125">
        <v>2.1</v>
      </c>
      <c r="M125">
        <v>19</v>
      </c>
      <c r="N125">
        <v>11</v>
      </c>
      <c r="P125" s="11">
        <v>0.04106064000000001</v>
      </c>
      <c r="Q125" s="11">
        <v>4.679545454545454</v>
      </c>
      <c r="R125" s="67"/>
      <c r="S125" s="72"/>
      <c r="AE125"/>
      <c r="AF125"/>
      <c r="AG125"/>
      <c r="AI125" s="67"/>
    </row>
    <row r="126" spans="1:35" ht="12.75">
      <c r="A126" s="67">
        <v>99</v>
      </c>
      <c r="B126">
        <v>171</v>
      </c>
      <c r="C126">
        <v>13.6</v>
      </c>
      <c r="D126" t="s">
        <v>19</v>
      </c>
      <c r="E126" t="s">
        <v>19</v>
      </c>
      <c r="F126">
        <v>9.3</v>
      </c>
      <c r="G126">
        <v>9.3</v>
      </c>
      <c r="H126">
        <v>15.8</v>
      </c>
      <c r="K126">
        <v>15.8</v>
      </c>
      <c r="L126">
        <v>2.1</v>
      </c>
      <c r="M126">
        <v>19</v>
      </c>
      <c r="N126">
        <v>11</v>
      </c>
      <c r="P126" s="11">
        <v>0.05819320000000003</v>
      </c>
      <c r="Q126" s="11">
        <v>4.668181818181818</v>
      </c>
      <c r="R126" s="67"/>
      <c r="S126" s="72"/>
      <c r="AE126"/>
      <c r="AF126"/>
      <c r="AG126"/>
      <c r="AI126" s="67"/>
    </row>
    <row r="127" spans="1:35" ht="12.75">
      <c r="A127" s="67">
        <v>250</v>
      </c>
      <c r="B127">
        <v>182</v>
      </c>
      <c r="C127">
        <v>14.5</v>
      </c>
      <c r="D127" t="s">
        <v>19</v>
      </c>
      <c r="E127" t="s">
        <v>19</v>
      </c>
      <c r="F127">
        <v>7.9</v>
      </c>
      <c r="G127">
        <v>7.9</v>
      </c>
      <c r="H127">
        <v>17.4</v>
      </c>
      <c r="K127">
        <v>17.4</v>
      </c>
      <c r="L127">
        <v>1.4</v>
      </c>
      <c r="M127">
        <v>19</v>
      </c>
      <c r="N127">
        <v>11</v>
      </c>
      <c r="P127" s="11">
        <v>0.06050143999999996</v>
      </c>
      <c r="Q127" s="11">
        <v>7.513636363636362</v>
      </c>
      <c r="R127" s="67"/>
      <c r="S127" s="72"/>
      <c r="AE127"/>
      <c r="AF127"/>
      <c r="AG127"/>
      <c r="AI127" s="67"/>
    </row>
    <row r="128" spans="1:35" ht="12.75">
      <c r="A128" s="67">
        <v>236</v>
      </c>
      <c r="B128">
        <v>160</v>
      </c>
      <c r="C128">
        <v>13.3</v>
      </c>
      <c r="D128" t="s">
        <v>19</v>
      </c>
      <c r="E128" t="s">
        <v>19</v>
      </c>
      <c r="F128">
        <v>9.4</v>
      </c>
      <c r="G128">
        <v>9.4</v>
      </c>
      <c r="H128">
        <v>15.7</v>
      </c>
      <c r="K128">
        <v>15.7</v>
      </c>
      <c r="L128">
        <v>1.6</v>
      </c>
      <c r="M128">
        <v>11</v>
      </c>
      <c r="N128">
        <v>11</v>
      </c>
      <c r="P128" s="11">
        <v>0.03555436000000001</v>
      </c>
      <c r="Q128" s="11">
        <v>4.49590909090909</v>
      </c>
      <c r="R128" s="67"/>
      <c r="S128" s="72"/>
      <c r="AE128"/>
      <c r="AF128"/>
      <c r="AG128"/>
      <c r="AI128" s="67"/>
    </row>
    <row r="129" spans="1:35" ht="12.75">
      <c r="A129" s="67">
        <v>248</v>
      </c>
      <c r="B129">
        <v>166</v>
      </c>
      <c r="C129">
        <v>17</v>
      </c>
      <c r="D129" t="s">
        <v>19</v>
      </c>
      <c r="E129" t="s">
        <v>19</v>
      </c>
      <c r="F129">
        <v>6.9</v>
      </c>
      <c r="G129">
        <v>6.9</v>
      </c>
      <c r="H129">
        <v>13.5</v>
      </c>
      <c r="K129">
        <v>13.5</v>
      </c>
      <c r="L129">
        <v>1.7</v>
      </c>
      <c r="M129">
        <v>16</v>
      </c>
      <c r="N129">
        <v>11</v>
      </c>
      <c r="P129" s="11">
        <v>0.042602400000000026</v>
      </c>
      <c r="Q129" s="11">
        <v>4.05</v>
      </c>
      <c r="R129" s="67"/>
      <c r="S129" s="72"/>
      <c r="AE129"/>
      <c r="AF129"/>
      <c r="AG129"/>
      <c r="AI129" s="67"/>
    </row>
    <row r="130" spans="1:35" ht="12.75">
      <c r="A130" s="67">
        <v>239</v>
      </c>
      <c r="B130">
        <v>186</v>
      </c>
      <c r="C130">
        <v>16.4</v>
      </c>
      <c r="D130" t="s">
        <v>19</v>
      </c>
      <c r="E130" t="s">
        <v>19</v>
      </c>
      <c r="F130">
        <v>8.5</v>
      </c>
      <c r="G130">
        <v>8.5</v>
      </c>
      <c r="H130">
        <v>17</v>
      </c>
      <c r="K130">
        <v>17</v>
      </c>
      <c r="L130">
        <v>1.8</v>
      </c>
      <c r="M130">
        <v>23</v>
      </c>
      <c r="N130">
        <v>11</v>
      </c>
      <c r="P130" s="11">
        <v>0.07371327999999999</v>
      </c>
      <c r="Q130" s="11">
        <v>6.568181818181818</v>
      </c>
      <c r="R130" s="67"/>
      <c r="S130" s="72"/>
      <c r="AE130"/>
      <c r="AF130"/>
      <c r="AG130"/>
      <c r="AI130" s="67"/>
    </row>
    <row r="131" spans="1:35" ht="12.75">
      <c r="A131" s="67">
        <v>258</v>
      </c>
      <c r="B131">
        <v>185</v>
      </c>
      <c r="C131">
        <v>15.6</v>
      </c>
      <c r="D131" t="s">
        <v>19</v>
      </c>
      <c r="E131" t="s">
        <v>19</v>
      </c>
      <c r="F131">
        <v>7.9</v>
      </c>
      <c r="G131">
        <v>7.9</v>
      </c>
      <c r="H131">
        <v>15.6</v>
      </c>
      <c r="K131">
        <v>15.6</v>
      </c>
      <c r="L131">
        <v>2.4</v>
      </c>
      <c r="M131">
        <v>20</v>
      </c>
      <c r="N131">
        <v>11</v>
      </c>
      <c r="P131" s="11">
        <v>0.06981599999999999</v>
      </c>
      <c r="Q131" s="11">
        <v>5.46</v>
      </c>
      <c r="R131" s="67"/>
      <c r="S131" s="72"/>
      <c r="AE131"/>
      <c r="AF131"/>
      <c r="AG131"/>
      <c r="AI131" s="67"/>
    </row>
    <row r="132" spans="1:35" ht="12.75">
      <c r="A132" s="67">
        <v>247</v>
      </c>
      <c r="B132">
        <v>128</v>
      </c>
      <c r="C132">
        <v>11.2</v>
      </c>
      <c r="D132" t="s">
        <v>19</v>
      </c>
      <c r="E132" t="s">
        <v>19</v>
      </c>
      <c r="F132">
        <v>9</v>
      </c>
      <c r="G132">
        <v>9</v>
      </c>
      <c r="H132">
        <v>13.7</v>
      </c>
      <c r="K132">
        <v>13.7</v>
      </c>
      <c r="L132">
        <v>1.9</v>
      </c>
      <c r="M132">
        <v>9</v>
      </c>
      <c r="N132">
        <v>11</v>
      </c>
      <c r="P132" s="11">
        <v>0.022944399999999976</v>
      </c>
      <c r="Q132" s="11">
        <v>2.9268181818181813</v>
      </c>
      <c r="R132" s="67"/>
      <c r="S132" s="72"/>
      <c r="AE132"/>
      <c r="AF132"/>
      <c r="AG132"/>
      <c r="AI132" s="67"/>
    </row>
    <row r="133" spans="1:35" ht="12.75">
      <c r="A133" s="67">
        <v>245</v>
      </c>
      <c r="B133">
        <v>130</v>
      </c>
      <c r="C133">
        <v>11.2</v>
      </c>
      <c r="D133" t="s">
        <v>19</v>
      </c>
      <c r="E133" t="s">
        <v>19</v>
      </c>
      <c r="F133">
        <v>10.3</v>
      </c>
      <c r="G133">
        <v>10.3</v>
      </c>
      <c r="H133">
        <v>13.2</v>
      </c>
      <c r="K133">
        <v>13.2</v>
      </c>
      <c r="L133">
        <v>1.4</v>
      </c>
      <c r="M133">
        <v>8</v>
      </c>
      <c r="N133">
        <v>11</v>
      </c>
      <c r="P133" s="11">
        <v>0.01897952</v>
      </c>
      <c r="Q133" s="11">
        <v>1.74</v>
      </c>
      <c r="R133" s="67"/>
      <c r="S133" s="72"/>
      <c r="AE133"/>
      <c r="AF133"/>
      <c r="AG133"/>
      <c r="AI133" s="67"/>
    </row>
    <row r="134" spans="1:35" ht="12.75">
      <c r="A134" s="67">
        <v>246</v>
      </c>
      <c r="B134">
        <v>156</v>
      </c>
      <c r="C134">
        <v>10.1</v>
      </c>
      <c r="D134" t="s">
        <v>19</v>
      </c>
      <c r="E134" t="s">
        <v>19</v>
      </c>
      <c r="F134">
        <v>8.5</v>
      </c>
      <c r="G134">
        <v>8.5</v>
      </c>
      <c r="H134">
        <v>13.2</v>
      </c>
      <c r="K134">
        <v>13.2</v>
      </c>
      <c r="L134">
        <v>1.2</v>
      </c>
      <c r="M134">
        <v>13</v>
      </c>
      <c r="N134">
        <v>11</v>
      </c>
      <c r="P134" s="11">
        <v>0.030338879999999985</v>
      </c>
      <c r="Q134" s="11">
        <v>2.82</v>
      </c>
      <c r="R134" s="67"/>
      <c r="S134" s="72"/>
      <c r="AE134"/>
      <c r="AF134"/>
      <c r="AG134"/>
      <c r="AI134" s="67"/>
    </row>
    <row r="135" spans="1:35" ht="12.75">
      <c r="A135" s="67">
        <v>243</v>
      </c>
      <c r="B135">
        <v>137</v>
      </c>
      <c r="C135">
        <v>12.4</v>
      </c>
      <c r="D135" t="s">
        <v>19</v>
      </c>
      <c r="E135" t="s">
        <v>19</v>
      </c>
      <c r="F135">
        <v>7.6</v>
      </c>
      <c r="G135">
        <v>7.6</v>
      </c>
      <c r="H135">
        <v>13.4</v>
      </c>
      <c r="K135">
        <v>13.4</v>
      </c>
      <c r="L135">
        <v>1.9</v>
      </c>
      <c r="M135">
        <v>15</v>
      </c>
      <c r="N135">
        <v>11</v>
      </c>
      <c r="P135" s="11">
        <v>0.03213544000000004</v>
      </c>
      <c r="Q135" s="11">
        <v>3.532727272727273</v>
      </c>
      <c r="R135" s="67"/>
      <c r="S135" s="72"/>
      <c r="AE135"/>
      <c r="AF135"/>
      <c r="AG135"/>
      <c r="AI135" s="67"/>
    </row>
    <row r="136" spans="1:35" ht="12.75">
      <c r="A136" s="67">
        <v>353</v>
      </c>
      <c r="B136">
        <v>213</v>
      </c>
      <c r="C136">
        <v>13.3</v>
      </c>
      <c r="D136" t="s">
        <v>19</v>
      </c>
      <c r="E136" t="s">
        <v>19</v>
      </c>
      <c r="F136">
        <v>7.4</v>
      </c>
      <c r="G136">
        <v>7.4</v>
      </c>
      <c r="H136">
        <v>17.4</v>
      </c>
      <c r="K136">
        <v>17.4</v>
      </c>
      <c r="L136">
        <v>3</v>
      </c>
      <c r="M136">
        <v>19</v>
      </c>
      <c r="N136">
        <v>11</v>
      </c>
      <c r="P136" s="11">
        <v>0.09898488000000003</v>
      </c>
      <c r="Q136" s="11">
        <v>7.9090909090909065</v>
      </c>
      <c r="R136" s="67"/>
      <c r="S136" s="72"/>
      <c r="AE136"/>
      <c r="AF136"/>
      <c r="AG136"/>
      <c r="AI136" s="67"/>
    </row>
    <row r="137" spans="1:35" ht="12.75">
      <c r="A137" s="67">
        <v>362</v>
      </c>
      <c r="B137">
        <v>146</v>
      </c>
      <c r="C137">
        <v>11.8</v>
      </c>
      <c r="D137" t="s">
        <v>19</v>
      </c>
      <c r="E137" t="s">
        <v>19</v>
      </c>
      <c r="F137">
        <v>10.2</v>
      </c>
      <c r="G137">
        <v>10.2</v>
      </c>
      <c r="H137">
        <v>15.7</v>
      </c>
      <c r="K137">
        <v>15.7</v>
      </c>
      <c r="L137">
        <v>1.45</v>
      </c>
      <c r="M137">
        <v>7</v>
      </c>
      <c r="N137">
        <v>11</v>
      </c>
      <c r="P137" s="11">
        <v>0.02373477999999994</v>
      </c>
      <c r="Q137" s="11">
        <v>3.925</v>
      </c>
      <c r="R137" s="67"/>
      <c r="S137" s="72"/>
      <c r="AE137"/>
      <c r="AF137"/>
      <c r="AG137"/>
      <c r="AI137" s="67"/>
    </row>
    <row r="138" spans="1:35" ht="12.75">
      <c r="A138" s="67">
        <v>361</v>
      </c>
      <c r="B138">
        <v>167</v>
      </c>
      <c r="C138">
        <v>15.4</v>
      </c>
      <c r="D138" t="s">
        <v>19</v>
      </c>
      <c r="E138" t="s">
        <v>19</v>
      </c>
      <c r="F138">
        <v>10.6</v>
      </c>
      <c r="G138">
        <v>10.6</v>
      </c>
      <c r="H138">
        <v>14.4</v>
      </c>
      <c r="K138">
        <v>14.4</v>
      </c>
      <c r="L138">
        <v>2</v>
      </c>
      <c r="M138">
        <v>4</v>
      </c>
      <c r="N138">
        <v>11</v>
      </c>
      <c r="P138" s="11">
        <v>0.028858400000000006</v>
      </c>
      <c r="Q138" s="11">
        <v>2.4872727272727277</v>
      </c>
      <c r="R138" s="67"/>
      <c r="S138" s="72"/>
      <c r="AE138"/>
      <c r="AF138"/>
      <c r="AG138"/>
      <c r="AI138" s="67"/>
    </row>
    <row r="139" spans="1:35" ht="12.75">
      <c r="A139" s="67">
        <v>366</v>
      </c>
      <c r="B139">
        <v>185</v>
      </c>
      <c r="C139">
        <v>17.6</v>
      </c>
      <c r="D139" t="s">
        <v>19</v>
      </c>
      <c r="E139" t="s">
        <v>19</v>
      </c>
      <c r="F139">
        <v>9.2</v>
      </c>
      <c r="G139">
        <v>9.2</v>
      </c>
      <c r="H139">
        <v>16.6</v>
      </c>
      <c r="K139">
        <v>16.6</v>
      </c>
      <c r="L139">
        <v>2.1</v>
      </c>
      <c r="M139">
        <v>19</v>
      </c>
      <c r="N139">
        <v>11</v>
      </c>
      <c r="P139" s="11">
        <v>0.06742920000000002</v>
      </c>
      <c r="Q139" s="11">
        <v>5.583636363636366</v>
      </c>
      <c r="R139" s="67"/>
      <c r="S139" s="72"/>
      <c r="AE139"/>
      <c r="AF139"/>
      <c r="AG139"/>
      <c r="AI139" s="67"/>
    </row>
    <row r="140" spans="1:35" ht="12.75">
      <c r="A140" s="67">
        <v>345</v>
      </c>
      <c r="B140">
        <v>177</v>
      </c>
      <c r="C140">
        <v>15.9</v>
      </c>
      <c r="D140" t="s">
        <v>19</v>
      </c>
      <c r="E140" t="s">
        <v>19</v>
      </c>
      <c r="F140">
        <v>10.3</v>
      </c>
      <c r="G140">
        <v>10.3</v>
      </c>
      <c r="H140">
        <v>17.9</v>
      </c>
      <c r="K140">
        <v>17.9</v>
      </c>
      <c r="L140">
        <v>2.9</v>
      </c>
      <c r="M140">
        <v>11</v>
      </c>
      <c r="N140">
        <v>11</v>
      </c>
      <c r="P140" s="11">
        <v>0.05897963999999992</v>
      </c>
      <c r="Q140" s="11">
        <v>6.183636363636362</v>
      </c>
      <c r="R140" s="67"/>
      <c r="S140" s="72"/>
      <c r="AE140"/>
      <c r="AF140"/>
      <c r="AG140"/>
      <c r="AI140" s="67"/>
    </row>
    <row r="141" spans="1:35" ht="12.75">
      <c r="A141" s="67">
        <v>360</v>
      </c>
      <c r="B141">
        <v>127</v>
      </c>
      <c r="C141">
        <v>11.2</v>
      </c>
      <c r="D141" t="s">
        <v>19</v>
      </c>
      <c r="E141" t="s">
        <v>19</v>
      </c>
      <c r="F141">
        <v>8.8</v>
      </c>
      <c r="G141">
        <v>8.8</v>
      </c>
      <c r="H141">
        <v>12.8</v>
      </c>
      <c r="K141">
        <v>12.8</v>
      </c>
      <c r="L141">
        <v>1.05</v>
      </c>
      <c r="M141">
        <v>8</v>
      </c>
      <c r="N141">
        <v>11</v>
      </c>
      <c r="P141" s="11">
        <v>0.01602378</v>
      </c>
      <c r="Q141" s="11">
        <v>2.3272727272727276</v>
      </c>
      <c r="R141" s="67"/>
      <c r="S141" s="72"/>
      <c r="AE141"/>
      <c r="AF141"/>
      <c r="AG141"/>
      <c r="AI141" s="67"/>
    </row>
    <row r="142" spans="1:35" ht="12.75">
      <c r="A142" s="67">
        <v>369</v>
      </c>
      <c r="B142">
        <v>228</v>
      </c>
      <c r="C142">
        <v>12.3</v>
      </c>
      <c r="D142" t="s">
        <v>19</v>
      </c>
      <c r="E142" t="s">
        <v>19</v>
      </c>
      <c r="F142">
        <v>7.7</v>
      </c>
      <c r="G142">
        <v>7.7</v>
      </c>
      <c r="H142">
        <v>16.3</v>
      </c>
      <c r="K142">
        <v>16.3</v>
      </c>
      <c r="L142">
        <v>1.8</v>
      </c>
      <c r="M142">
        <v>17</v>
      </c>
      <c r="N142">
        <v>11</v>
      </c>
      <c r="P142" s="11">
        <v>0.08071388000000002</v>
      </c>
      <c r="Q142" s="11">
        <v>6.371818181818184</v>
      </c>
      <c r="R142" s="67"/>
      <c r="S142" s="72"/>
      <c r="AE142"/>
      <c r="AF142"/>
      <c r="AG142"/>
      <c r="AI142" s="67"/>
    </row>
    <row r="143" spans="1:35" ht="12.75">
      <c r="A143" s="67">
        <v>357</v>
      </c>
      <c r="B143">
        <v>194</v>
      </c>
      <c r="C143">
        <v>12.5</v>
      </c>
      <c r="D143" t="s">
        <v>19</v>
      </c>
      <c r="E143" t="s">
        <v>19</v>
      </c>
      <c r="F143">
        <v>9.9</v>
      </c>
      <c r="G143">
        <v>9.9</v>
      </c>
      <c r="H143">
        <v>16.9</v>
      </c>
      <c r="K143">
        <v>16.9</v>
      </c>
      <c r="L143">
        <v>1.65</v>
      </c>
      <c r="M143">
        <v>12</v>
      </c>
      <c r="N143">
        <v>11</v>
      </c>
      <c r="P143" s="11">
        <v>0.05236296000000004</v>
      </c>
      <c r="Q143" s="11">
        <v>5.377272727272725</v>
      </c>
      <c r="R143" s="67"/>
      <c r="S143" s="72"/>
      <c r="AE143"/>
      <c r="AF143"/>
      <c r="AG143"/>
      <c r="AI143" s="67"/>
    </row>
    <row r="144" spans="1:35" ht="12.75">
      <c r="A144" s="67">
        <v>371</v>
      </c>
      <c r="B144">
        <v>173</v>
      </c>
      <c r="C144">
        <v>13.3</v>
      </c>
      <c r="D144" t="s">
        <v>19</v>
      </c>
      <c r="E144" t="s">
        <v>19</v>
      </c>
      <c r="F144">
        <v>7.3</v>
      </c>
      <c r="G144">
        <v>7.3</v>
      </c>
      <c r="H144">
        <v>15.8</v>
      </c>
      <c r="K144">
        <v>15.8</v>
      </c>
      <c r="L144">
        <v>2.05</v>
      </c>
      <c r="M144">
        <v>18</v>
      </c>
      <c r="N144">
        <v>11</v>
      </c>
      <c r="P144" s="11">
        <v>0.057013779999999986</v>
      </c>
      <c r="Q144" s="11">
        <v>6.104545454545455</v>
      </c>
      <c r="R144" s="67"/>
      <c r="S144" s="72"/>
      <c r="AE144"/>
      <c r="AF144"/>
      <c r="AG144"/>
      <c r="AI144" s="67"/>
    </row>
    <row r="145" spans="1:35" ht="12.75">
      <c r="A145" s="67">
        <v>329</v>
      </c>
      <c r="B145">
        <v>178</v>
      </c>
      <c r="C145">
        <v>11.2</v>
      </c>
      <c r="D145" t="s">
        <v>19</v>
      </c>
      <c r="E145" t="s">
        <v>19</v>
      </c>
      <c r="F145">
        <v>7.6</v>
      </c>
      <c r="G145">
        <v>7.6</v>
      </c>
      <c r="H145">
        <v>13.1</v>
      </c>
      <c r="K145">
        <v>13.1</v>
      </c>
      <c r="L145">
        <v>0.09999999999999964</v>
      </c>
      <c r="M145">
        <v>5</v>
      </c>
      <c r="N145">
        <v>11</v>
      </c>
      <c r="P145" s="11">
        <v>0.010393359999999963</v>
      </c>
      <c r="Q145" s="11">
        <v>3.275</v>
      </c>
      <c r="R145" s="67"/>
      <c r="S145" s="72"/>
      <c r="AE145"/>
      <c r="AF145"/>
      <c r="AG145"/>
      <c r="AI145" s="67"/>
    </row>
    <row r="146" spans="1:35" ht="12.75">
      <c r="A146" s="67">
        <v>39</v>
      </c>
      <c r="B146">
        <v>162</v>
      </c>
      <c r="C146">
        <v>14.7</v>
      </c>
      <c r="D146" t="s">
        <v>19</v>
      </c>
      <c r="E146" t="s">
        <v>19</v>
      </c>
      <c r="F146">
        <v>7.6</v>
      </c>
      <c r="G146">
        <v>7.6</v>
      </c>
      <c r="H146">
        <v>14.9</v>
      </c>
      <c r="K146">
        <v>14.9</v>
      </c>
      <c r="L146">
        <v>0.4</v>
      </c>
      <c r="M146">
        <v>-1</v>
      </c>
      <c r="N146">
        <v>11</v>
      </c>
      <c r="P146" s="11">
        <v>0.0023140399999999894</v>
      </c>
      <c r="Q146" s="11">
        <v>4.944090909090909</v>
      </c>
      <c r="R146" s="67"/>
      <c r="S146" s="72"/>
      <c r="AE146"/>
      <c r="AF146"/>
      <c r="AG146"/>
      <c r="AI146" s="67"/>
    </row>
    <row r="147" spans="1:35" ht="12.75">
      <c r="A147" s="67">
        <v>35</v>
      </c>
      <c r="B147">
        <v>183</v>
      </c>
      <c r="C147">
        <v>14</v>
      </c>
      <c r="D147" t="s">
        <v>19</v>
      </c>
      <c r="E147" t="s">
        <v>19</v>
      </c>
      <c r="F147">
        <v>7.6</v>
      </c>
      <c r="G147">
        <v>7.6</v>
      </c>
      <c r="H147">
        <v>15.6</v>
      </c>
      <c r="K147">
        <v>15.6</v>
      </c>
      <c r="L147">
        <v>1.85</v>
      </c>
      <c r="M147">
        <v>17</v>
      </c>
      <c r="N147">
        <v>11</v>
      </c>
      <c r="P147" s="11">
        <v>0.05741335999999997</v>
      </c>
      <c r="Q147" s="11">
        <v>5.672727272727273</v>
      </c>
      <c r="R147" s="67"/>
      <c r="S147" s="72"/>
      <c r="AE147"/>
      <c r="AF147"/>
      <c r="AG147"/>
      <c r="AI147" s="67"/>
    </row>
    <row r="148" spans="1:35" ht="12.75">
      <c r="A148" s="67">
        <v>37</v>
      </c>
      <c r="B148">
        <v>181</v>
      </c>
      <c r="C148">
        <v>1</v>
      </c>
      <c r="D148">
        <v>1</v>
      </c>
      <c r="E148" t="s">
        <v>69</v>
      </c>
      <c r="F148">
        <v>5.5</v>
      </c>
      <c r="G148">
        <v>8</v>
      </c>
      <c r="H148">
        <v>11.5</v>
      </c>
      <c r="I148">
        <v>-1.2</v>
      </c>
      <c r="J148">
        <v>1.3</v>
      </c>
      <c r="K148">
        <v>14</v>
      </c>
      <c r="L148">
        <v>1.75</v>
      </c>
      <c r="M148">
        <v>14</v>
      </c>
      <c r="N148">
        <v>11</v>
      </c>
      <c r="P148" s="11">
        <v>0.04680550000000003</v>
      </c>
      <c r="Q148" s="11">
        <v>3.8181818181818183</v>
      </c>
      <c r="R148" s="67"/>
      <c r="S148" s="72"/>
      <c r="AE148"/>
      <c r="AF148"/>
      <c r="AG148"/>
      <c r="AI148" s="67"/>
    </row>
    <row r="149" spans="1:35" ht="12.75">
      <c r="A149" s="67">
        <v>40</v>
      </c>
      <c r="B149">
        <v>181</v>
      </c>
      <c r="C149">
        <v>1</v>
      </c>
      <c r="D149">
        <v>1</v>
      </c>
      <c r="E149" t="s">
        <v>69</v>
      </c>
      <c r="F149">
        <v>5</v>
      </c>
      <c r="G149">
        <v>7.3</v>
      </c>
      <c r="H149">
        <v>12.1</v>
      </c>
      <c r="I149">
        <v>-1</v>
      </c>
      <c r="J149">
        <v>1.3</v>
      </c>
      <c r="K149">
        <v>14.4</v>
      </c>
      <c r="L149">
        <v>1.9</v>
      </c>
      <c r="M149">
        <v>14</v>
      </c>
      <c r="N149">
        <v>11</v>
      </c>
      <c r="P149" s="11">
        <v>0.04925836000000003</v>
      </c>
      <c r="Q149" s="11">
        <v>4.647272727272727</v>
      </c>
      <c r="R149" s="67"/>
      <c r="S149" s="72"/>
      <c r="AE149"/>
      <c r="AF149"/>
      <c r="AG149"/>
      <c r="AI149" s="67"/>
    </row>
    <row r="150" spans="1:35" ht="12.75">
      <c r="A150" s="67">
        <v>33</v>
      </c>
      <c r="B150">
        <v>157</v>
      </c>
      <c r="C150">
        <v>1</v>
      </c>
      <c r="D150">
        <v>1</v>
      </c>
      <c r="E150" t="s">
        <v>69</v>
      </c>
      <c r="F150">
        <v>5.5</v>
      </c>
      <c r="G150">
        <v>7.3</v>
      </c>
      <c r="H150">
        <v>12</v>
      </c>
      <c r="I150">
        <v>-0.5</v>
      </c>
      <c r="J150">
        <v>1.3</v>
      </c>
      <c r="K150">
        <v>13.8</v>
      </c>
      <c r="L150">
        <v>1.5</v>
      </c>
      <c r="M150">
        <v>11</v>
      </c>
      <c r="N150">
        <v>11</v>
      </c>
      <c r="P150" s="11">
        <v>0.03118776000000001</v>
      </c>
      <c r="Q150" s="11">
        <v>4.077272727272728</v>
      </c>
      <c r="R150" s="67"/>
      <c r="S150" s="72"/>
      <c r="AE150"/>
      <c r="AF150"/>
      <c r="AG150"/>
      <c r="AI150" s="67"/>
    </row>
    <row r="151" spans="1:35" ht="12.75">
      <c r="A151" s="67">
        <v>41</v>
      </c>
      <c r="B151">
        <v>167</v>
      </c>
      <c r="C151">
        <v>1</v>
      </c>
      <c r="D151">
        <v>1</v>
      </c>
      <c r="E151" t="s">
        <v>69</v>
      </c>
      <c r="F151">
        <v>4.5</v>
      </c>
      <c r="G151">
        <v>6.55</v>
      </c>
      <c r="H151">
        <v>11.5</v>
      </c>
      <c r="I151">
        <v>-0.75</v>
      </c>
      <c r="J151">
        <v>1.3</v>
      </c>
      <c r="K151">
        <v>13.55</v>
      </c>
      <c r="L151">
        <v>1.95</v>
      </c>
      <c r="M151">
        <v>14</v>
      </c>
      <c r="N151">
        <v>11</v>
      </c>
      <c r="P151" s="11">
        <v>0.04254062000000004</v>
      </c>
      <c r="Q151" s="11">
        <v>4.311363636363637</v>
      </c>
      <c r="R151" s="67"/>
      <c r="S151" s="72"/>
      <c r="AE151"/>
      <c r="AF151"/>
      <c r="AG151"/>
      <c r="AI151" s="67"/>
    </row>
    <row r="152" spans="1:35" ht="12.75">
      <c r="A152" s="67">
        <v>42</v>
      </c>
      <c r="B152">
        <v>133</v>
      </c>
      <c r="C152">
        <v>1</v>
      </c>
      <c r="D152">
        <v>1</v>
      </c>
      <c r="E152" t="s">
        <v>69</v>
      </c>
      <c r="F152">
        <v>5.6</v>
      </c>
      <c r="G152">
        <v>7.65</v>
      </c>
      <c r="H152">
        <v>11.25</v>
      </c>
      <c r="I152">
        <v>-0.75</v>
      </c>
      <c r="J152">
        <v>1.3</v>
      </c>
      <c r="K152">
        <v>13.3</v>
      </c>
      <c r="L152">
        <v>2.3</v>
      </c>
      <c r="M152">
        <v>14</v>
      </c>
      <c r="N152">
        <v>11</v>
      </c>
      <c r="P152" s="11">
        <v>0.03179708000000001</v>
      </c>
      <c r="Q152" s="11">
        <v>3.4156818181818194</v>
      </c>
      <c r="R152" s="67"/>
      <c r="S152" s="72"/>
      <c r="AE152"/>
      <c r="AF152"/>
      <c r="AG152"/>
      <c r="AI152" s="67"/>
    </row>
    <row r="153" spans="1:35" ht="12.75">
      <c r="A153" s="67">
        <v>49</v>
      </c>
      <c r="B153">
        <v>127</v>
      </c>
      <c r="C153">
        <v>1</v>
      </c>
      <c r="D153">
        <v>1</v>
      </c>
      <c r="E153" t="s">
        <v>69</v>
      </c>
      <c r="F153">
        <v>5.5</v>
      </c>
      <c r="G153">
        <v>7.3</v>
      </c>
      <c r="H153">
        <v>10.6</v>
      </c>
      <c r="I153">
        <v>-0.5</v>
      </c>
      <c r="J153">
        <v>1.3</v>
      </c>
      <c r="K153">
        <v>12.4</v>
      </c>
      <c r="L153">
        <v>2.1</v>
      </c>
      <c r="M153">
        <v>14</v>
      </c>
      <c r="N153">
        <v>11</v>
      </c>
      <c r="P153" s="11">
        <v>0.02739156000000001</v>
      </c>
      <c r="Q153" s="11">
        <v>2.874545454545455</v>
      </c>
      <c r="R153" s="67"/>
      <c r="S153" s="72"/>
      <c r="AE153"/>
      <c r="AF153"/>
      <c r="AG153"/>
      <c r="AI153" s="67"/>
    </row>
    <row r="154" spans="1:35" ht="12.75">
      <c r="A154" s="67">
        <v>43</v>
      </c>
      <c r="B154">
        <v>202</v>
      </c>
      <c r="C154">
        <v>1</v>
      </c>
      <c r="D154">
        <v>1</v>
      </c>
      <c r="E154" t="s">
        <v>69</v>
      </c>
      <c r="F154">
        <v>4.25</v>
      </c>
      <c r="G154">
        <v>6.65</v>
      </c>
      <c r="H154">
        <v>11.7</v>
      </c>
      <c r="I154">
        <v>-2.4</v>
      </c>
      <c r="K154">
        <v>14.1</v>
      </c>
      <c r="L154">
        <v>1.35</v>
      </c>
      <c r="M154">
        <v>17</v>
      </c>
      <c r="N154">
        <v>11</v>
      </c>
      <c r="P154" s="11">
        <v>0.055587059999999994</v>
      </c>
      <c r="Q154" s="11">
        <v>4.774772727272727</v>
      </c>
      <c r="R154" s="67"/>
      <c r="S154" s="72"/>
      <c r="AE154"/>
      <c r="AF154"/>
      <c r="AG154"/>
      <c r="AI154" s="67"/>
    </row>
    <row r="155" spans="1:35" ht="12.75">
      <c r="A155" s="67">
        <v>48</v>
      </c>
      <c r="B155">
        <v>110</v>
      </c>
      <c r="C155">
        <v>1</v>
      </c>
      <c r="D155">
        <v>1</v>
      </c>
      <c r="E155" t="s">
        <v>69</v>
      </c>
      <c r="F155">
        <v>6.8</v>
      </c>
      <c r="G155">
        <v>8.85</v>
      </c>
      <c r="H155">
        <v>9</v>
      </c>
      <c r="I155">
        <v>-0.75</v>
      </c>
      <c r="J155">
        <v>1.3</v>
      </c>
      <c r="K155">
        <v>11.05</v>
      </c>
      <c r="L155">
        <v>1.15</v>
      </c>
      <c r="M155">
        <v>10</v>
      </c>
      <c r="N155">
        <v>11</v>
      </c>
      <c r="P155" s="11">
        <v>0.013881999999999999</v>
      </c>
      <c r="Q155" s="11">
        <v>1.105</v>
      </c>
      <c r="R155" s="67"/>
      <c r="S155" s="72"/>
      <c r="AE155"/>
      <c r="AF155"/>
      <c r="AG155"/>
      <c r="AI155" s="67"/>
    </row>
    <row r="156" spans="1:35" ht="12.75">
      <c r="A156" s="67">
        <v>52</v>
      </c>
      <c r="B156">
        <v>125</v>
      </c>
      <c r="C156">
        <v>1</v>
      </c>
      <c r="D156">
        <v>1</v>
      </c>
      <c r="E156" t="s">
        <v>69</v>
      </c>
      <c r="F156">
        <v>7.75</v>
      </c>
      <c r="G156">
        <v>9.65</v>
      </c>
      <c r="H156">
        <v>10.5</v>
      </c>
      <c r="I156">
        <v>-0.6</v>
      </c>
      <c r="J156">
        <v>1.3</v>
      </c>
      <c r="K156">
        <v>12.4</v>
      </c>
      <c r="L156">
        <v>1.6</v>
      </c>
      <c r="M156">
        <v>4</v>
      </c>
      <c r="N156">
        <v>11</v>
      </c>
      <c r="P156" s="11">
        <v>0.014250880000000007</v>
      </c>
      <c r="Q156" s="11">
        <v>1.55</v>
      </c>
      <c r="R156" s="67"/>
      <c r="S156" s="72"/>
      <c r="AE156"/>
      <c r="AF156"/>
      <c r="AG156"/>
      <c r="AI156" s="67"/>
    </row>
    <row r="157" spans="1:35" ht="12.75">
      <c r="A157" s="67">
        <v>46</v>
      </c>
      <c r="B157">
        <v>198</v>
      </c>
      <c r="C157">
        <v>1</v>
      </c>
      <c r="D157">
        <v>1</v>
      </c>
      <c r="E157" t="s">
        <v>69</v>
      </c>
      <c r="F157">
        <v>4.5</v>
      </c>
      <c r="G157">
        <v>7.2</v>
      </c>
      <c r="H157">
        <v>12</v>
      </c>
      <c r="I157">
        <v>-1.4</v>
      </c>
      <c r="J157">
        <v>1.3</v>
      </c>
      <c r="K157">
        <v>14.7</v>
      </c>
      <c r="L157">
        <v>1.9</v>
      </c>
      <c r="M157">
        <v>25</v>
      </c>
      <c r="N157">
        <v>11</v>
      </c>
      <c r="P157" s="11">
        <v>0.07728304</v>
      </c>
      <c r="Q157" s="11">
        <v>5.011363636363637</v>
      </c>
      <c r="R157" s="67"/>
      <c r="S157" s="72"/>
      <c r="AE157"/>
      <c r="AF157"/>
      <c r="AG157"/>
      <c r="AI157" s="67"/>
    </row>
    <row r="158" spans="1:35" ht="12.75">
      <c r="A158" s="67">
        <v>44</v>
      </c>
      <c r="B158">
        <v>176</v>
      </c>
      <c r="C158">
        <v>14.5</v>
      </c>
      <c r="D158">
        <v>15</v>
      </c>
      <c r="E158" t="s">
        <v>69</v>
      </c>
      <c r="F158">
        <v>2.8</v>
      </c>
      <c r="G158">
        <v>5.456666666666666</v>
      </c>
      <c r="H158">
        <v>11.75</v>
      </c>
      <c r="I158">
        <v>-1.5</v>
      </c>
      <c r="J158">
        <v>1.3</v>
      </c>
      <c r="K158">
        <v>14.108333333333334</v>
      </c>
      <c r="L158">
        <v>1.6083333333333343</v>
      </c>
      <c r="M158">
        <v>18</v>
      </c>
      <c r="N158">
        <v>11</v>
      </c>
      <c r="P158" s="11">
        <v>0.04998789333333331</v>
      </c>
      <c r="Q158" s="11">
        <v>5.548208964646466</v>
      </c>
      <c r="R158" s="67"/>
      <c r="S158" s="72"/>
      <c r="AE158"/>
      <c r="AF158"/>
      <c r="AG158"/>
      <c r="AI158" s="67"/>
    </row>
    <row r="159" spans="1:35" ht="12.75">
      <c r="A159" s="67">
        <v>45</v>
      </c>
      <c r="B159">
        <v>113</v>
      </c>
      <c r="C159">
        <v>1</v>
      </c>
      <c r="D159">
        <v>1</v>
      </c>
      <c r="E159" t="s">
        <v>69</v>
      </c>
      <c r="F159">
        <v>4.8</v>
      </c>
      <c r="G159">
        <v>6.1</v>
      </c>
      <c r="H159">
        <v>10.9</v>
      </c>
      <c r="I159">
        <v>0</v>
      </c>
      <c r="J159">
        <v>1.3</v>
      </c>
      <c r="K159">
        <v>12.2</v>
      </c>
      <c r="L159">
        <v>2.3</v>
      </c>
      <c r="M159">
        <v>12</v>
      </c>
      <c r="N159">
        <v>11</v>
      </c>
      <c r="P159" s="11">
        <v>0.021916760000000014</v>
      </c>
      <c r="Q159" s="11">
        <v>3.382727272727274</v>
      </c>
      <c r="R159" s="67"/>
      <c r="S159" s="72"/>
      <c r="AE159"/>
      <c r="AF159"/>
      <c r="AG159"/>
      <c r="AI159" s="67"/>
    </row>
    <row r="160" spans="1:35" ht="12.75">
      <c r="A160" s="67">
        <v>55</v>
      </c>
      <c r="B160">
        <v>162</v>
      </c>
      <c r="C160">
        <v>1</v>
      </c>
      <c r="D160">
        <v>1</v>
      </c>
      <c r="E160" t="s">
        <v>69</v>
      </c>
      <c r="F160">
        <v>5</v>
      </c>
      <c r="G160">
        <v>7.6</v>
      </c>
      <c r="H160">
        <v>11.75</v>
      </c>
      <c r="I160">
        <v>-1.3</v>
      </c>
      <c r="J160">
        <v>1.3</v>
      </c>
      <c r="K160">
        <v>14.35</v>
      </c>
      <c r="L160">
        <v>1.75</v>
      </c>
      <c r="M160">
        <v>13</v>
      </c>
      <c r="N160">
        <v>11</v>
      </c>
      <c r="P160" s="11">
        <v>0.038747520000000035</v>
      </c>
      <c r="Q160" s="11">
        <v>4.402840909090911</v>
      </c>
      <c r="R160" s="67"/>
      <c r="S160" s="72"/>
      <c r="AE160"/>
      <c r="AF160"/>
      <c r="AG160"/>
      <c r="AI160" s="67"/>
    </row>
    <row r="161" spans="1:35" ht="12.75">
      <c r="A161" s="67">
        <v>111</v>
      </c>
      <c r="B161">
        <v>189</v>
      </c>
      <c r="C161">
        <v>1</v>
      </c>
      <c r="D161">
        <v>1</v>
      </c>
      <c r="E161" t="s">
        <v>69</v>
      </c>
      <c r="F161">
        <v>5.8</v>
      </c>
      <c r="G161">
        <v>8.35</v>
      </c>
      <c r="H161">
        <v>13.25</v>
      </c>
      <c r="I161">
        <v>-1.25</v>
      </c>
      <c r="J161">
        <v>1.3</v>
      </c>
      <c r="K161">
        <v>15.8</v>
      </c>
      <c r="L161">
        <v>1.6</v>
      </c>
      <c r="M161">
        <v>13</v>
      </c>
      <c r="N161">
        <v>11</v>
      </c>
      <c r="P161" s="11">
        <v>0.04981304</v>
      </c>
      <c r="Q161" s="11">
        <v>5.3504545454545465</v>
      </c>
      <c r="R161" s="67"/>
      <c r="S161" s="72"/>
      <c r="AE161"/>
      <c r="AF161"/>
      <c r="AG161"/>
      <c r="AI161" s="67"/>
    </row>
    <row r="162" spans="1:35" ht="12.75">
      <c r="A162" s="67">
        <v>110</v>
      </c>
      <c r="B162">
        <v>199</v>
      </c>
      <c r="C162">
        <v>1</v>
      </c>
      <c r="D162">
        <v>1</v>
      </c>
      <c r="E162" t="s">
        <v>69</v>
      </c>
      <c r="F162">
        <v>7.75</v>
      </c>
      <c r="G162">
        <v>9.3</v>
      </c>
      <c r="H162">
        <v>15</v>
      </c>
      <c r="I162">
        <v>-0.25</v>
      </c>
      <c r="J162">
        <v>1.3</v>
      </c>
      <c r="K162">
        <v>16.55</v>
      </c>
      <c r="L162">
        <v>1.65</v>
      </c>
      <c r="M162">
        <v>12</v>
      </c>
      <c r="N162">
        <v>11</v>
      </c>
      <c r="P162" s="11">
        <v>0.05374337999999998</v>
      </c>
      <c r="Q162" s="11">
        <v>5.453977272727273</v>
      </c>
      <c r="R162" s="67"/>
      <c r="S162" s="72"/>
      <c r="AE162"/>
      <c r="AF162"/>
      <c r="AG162"/>
      <c r="AI162" s="67"/>
    </row>
    <row r="163" spans="1:35" ht="12.75">
      <c r="A163" s="67">
        <v>117</v>
      </c>
      <c r="B163">
        <v>171</v>
      </c>
      <c r="C163">
        <v>1</v>
      </c>
      <c r="D163">
        <v>1</v>
      </c>
      <c r="E163" t="s">
        <v>69</v>
      </c>
      <c r="F163">
        <v>5.9</v>
      </c>
      <c r="G163">
        <v>7.5</v>
      </c>
      <c r="H163">
        <v>13.25</v>
      </c>
      <c r="I163">
        <v>-1.6</v>
      </c>
      <c r="K163">
        <v>14.85</v>
      </c>
      <c r="L163">
        <v>1.55</v>
      </c>
      <c r="M163">
        <v>19</v>
      </c>
      <c r="N163">
        <v>11</v>
      </c>
      <c r="P163" s="11">
        <v>0.05077826000000002</v>
      </c>
      <c r="Q163" s="11">
        <v>4.96125</v>
      </c>
      <c r="R163" s="67"/>
      <c r="S163" s="72"/>
      <c r="AE163"/>
      <c r="AF163"/>
      <c r="AG163"/>
      <c r="AI163" s="67"/>
    </row>
    <row r="164" spans="1:35" ht="12.75">
      <c r="A164" s="67">
        <v>122</v>
      </c>
      <c r="B164">
        <v>164</v>
      </c>
      <c r="C164">
        <v>1</v>
      </c>
      <c r="D164">
        <v>1</v>
      </c>
      <c r="E164" t="s">
        <v>69</v>
      </c>
      <c r="F164">
        <v>3.25</v>
      </c>
      <c r="G164">
        <v>5.8</v>
      </c>
      <c r="H164">
        <v>13.25</v>
      </c>
      <c r="I164">
        <v>-1.25</v>
      </c>
      <c r="J164">
        <v>1.3</v>
      </c>
      <c r="K164">
        <v>15.8</v>
      </c>
      <c r="L164">
        <v>3.8</v>
      </c>
      <c r="M164">
        <v>20</v>
      </c>
      <c r="N164">
        <v>11</v>
      </c>
      <c r="P164" s="11">
        <v>0.07044992</v>
      </c>
      <c r="Q164" s="11">
        <v>7.181818181818182</v>
      </c>
      <c r="R164" s="67"/>
      <c r="S164" s="72"/>
      <c r="AE164"/>
      <c r="AF164"/>
      <c r="AG164"/>
      <c r="AI164" s="67"/>
    </row>
    <row r="165" spans="1:35" ht="12.75">
      <c r="A165" s="67">
        <v>120</v>
      </c>
      <c r="B165">
        <v>149</v>
      </c>
      <c r="C165">
        <v>1</v>
      </c>
      <c r="D165">
        <v>1</v>
      </c>
      <c r="E165" t="s">
        <v>69</v>
      </c>
      <c r="F165">
        <v>5</v>
      </c>
      <c r="G165">
        <v>7.9</v>
      </c>
      <c r="H165">
        <v>12.7</v>
      </c>
      <c r="I165">
        <v>-1.6</v>
      </c>
      <c r="J165">
        <v>1.3</v>
      </c>
      <c r="K165">
        <v>15.6</v>
      </c>
      <c r="L165">
        <v>2.7</v>
      </c>
      <c r="M165">
        <v>10</v>
      </c>
      <c r="N165">
        <v>11</v>
      </c>
      <c r="P165" s="11">
        <v>0.038837879999999964</v>
      </c>
      <c r="Q165" s="11">
        <v>5.46</v>
      </c>
      <c r="R165" s="67"/>
      <c r="S165" s="72"/>
      <c r="AE165"/>
      <c r="AF165"/>
      <c r="AG165"/>
      <c r="AI165" s="67"/>
    </row>
    <row r="166" spans="1:35" ht="12.75">
      <c r="A166" s="67">
        <v>269</v>
      </c>
      <c r="B166">
        <v>170</v>
      </c>
      <c r="C166">
        <v>1</v>
      </c>
      <c r="D166">
        <v>1</v>
      </c>
      <c r="E166" t="s">
        <v>69</v>
      </c>
      <c r="F166">
        <v>4.3</v>
      </c>
      <c r="G166">
        <v>6.6</v>
      </c>
      <c r="H166">
        <v>14.25</v>
      </c>
      <c r="I166">
        <v>-2.3</v>
      </c>
      <c r="K166">
        <v>16.55</v>
      </c>
      <c r="L166">
        <v>2.05</v>
      </c>
      <c r="M166">
        <v>17</v>
      </c>
      <c r="N166">
        <v>11</v>
      </c>
      <c r="P166" s="11">
        <v>0.055545800000000034</v>
      </c>
      <c r="Q166" s="11">
        <v>7.485113636363637</v>
      </c>
      <c r="R166" s="67"/>
      <c r="S166" s="72"/>
      <c r="AE166"/>
      <c r="AF166"/>
      <c r="AG166"/>
      <c r="AI166" s="67"/>
    </row>
    <row r="167" spans="1:35" ht="12.75">
      <c r="A167" s="67">
        <v>268</v>
      </c>
      <c r="B167">
        <v>225</v>
      </c>
      <c r="C167">
        <v>1</v>
      </c>
      <c r="D167">
        <v>1</v>
      </c>
      <c r="E167" t="s">
        <v>69</v>
      </c>
      <c r="F167">
        <v>5.75</v>
      </c>
      <c r="G167">
        <v>6.5</v>
      </c>
      <c r="H167">
        <v>15.4</v>
      </c>
      <c r="I167">
        <v>-0.75</v>
      </c>
      <c r="K167">
        <v>16.15</v>
      </c>
      <c r="L167">
        <v>0.9499999999999993</v>
      </c>
      <c r="M167">
        <v>19</v>
      </c>
      <c r="N167">
        <v>11</v>
      </c>
      <c r="P167" s="11">
        <v>0.06902661999999998</v>
      </c>
      <c r="Q167" s="11">
        <v>7.083977272727271</v>
      </c>
      <c r="R167" s="67"/>
      <c r="S167" s="72"/>
      <c r="AE167"/>
      <c r="AF167"/>
      <c r="AG167"/>
      <c r="AI167" s="67"/>
    </row>
    <row r="168" spans="1:35" ht="12.75">
      <c r="A168" s="67">
        <v>257</v>
      </c>
      <c r="B168">
        <v>145</v>
      </c>
      <c r="C168">
        <v>1</v>
      </c>
      <c r="D168">
        <v>1</v>
      </c>
      <c r="E168" t="s">
        <v>69</v>
      </c>
      <c r="F168">
        <v>6</v>
      </c>
      <c r="G168">
        <v>6.8</v>
      </c>
      <c r="H168">
        <v>12.25</v>
      </c>
      <c r="I168">
        <v>0.5</v>
      </c>
      <c r="J168">
        <v>1.3</v>
      </c>
      <c r="K168">
        <v>13.05</v>
      </c>
      <c r="L168">
        <v>2.35</v>
      </c>
      <c r="M168">
        <v>14</v>
      </c>
      <c r="N168">
        <v>11</v>
      </c>
      <c r="P168" s="11">
        <v>0.03630141999999997</v>
      </c>
      <c r="Q168" s="11">
        <v>3.707386363636364</v>
      </c>
      <c r="R168" s="67"/>
      <c r="S168" s="72"/>
      <c r="AE168"/>
      <c r="AF168"/>
      <c r="AG168"/>
      <c r="AI168" s="67"/>
    </row>
    <row r="169" spans="1:35" ht="12.75">
      <c r="A169" s="67">
        <v>259</v>
      </c>
      <c r="B169">
        <v>147</v>
      </c>
      <c r="C169">
        <v>14.2</v>
      </c>
      <c r="D169" t="s">
        <v>19</v>
      </c>
      <c r="E169" t="s">
        <v>19</v>
      </c>
      <c r="F169">
        <v>7.5</v>
      </c>
      <c r="G169">
        <v>7.5</v>
      </c>
      <c r="H169">
        <v>14.3</v>
      </c>
      <c r="K169">
        <v>14.3</v>
      </c>
      <c r="L169">
        <v>1.9</v>
      </c>
      <c r="M169">
        <v>13</v>
      </c>
      <c r="N169">
        <v>11</v>
      </c>
      <c r="P169" s="11">
        <v>0.03454171999999997</v>
      </c>
      <c r="Q169" s="11">
        <v>4.42</v>
      </c>
      <c r="R169" s="67"/>
      <c r="S169" s="72"/>
      <c r="AE169"/>
      <c r="AF169"/>
      <c r="AG169"/>
      <c r="AI169" s="67"/>
    </row>
    <row r="170" spans="1:35" ht="12.75">
      <c r="A170" s="67">
        <v>261</v>
      </c>
      <c r="B170">
        <v>205</v>
      </c>
      <c r="C170">
        <v>15</v>
      </c>
      <c r="D170" t="s">
        <v>19</v>
      </c>
      <c r="E170" t="s">
        <v>19</v>
      </c>
      <c r="F170">
        <v>8.4</v>
      </c>
      <c r="G170">
        <v>8.4</v>
      </c>
      <c r="H170">
        <v>14.2</v>
      </c>
      <c r="K170">
        <v>14.2</v>
      </c>
      <c r="L170">
        <v>1.95</v>
      </c>
      <c r="M170">
        <v>16</v>
      </c>
      <c r="N170">
        <v>11</v>
      </c>
      <c r="P170" s="11">
        <v>0.0636691</v>
      </c>
      <c r="Q170" s="11">
        <v>3.7436363636363628</v>
      </c>
      <c r="R170" s="67"/>
      <c r="S170" s="72"/>
      <c r="AE170"/>
      <c r="AF170"/>
      <c r="AG170"/>
      <c r="AI170" s="67"/>
    </row>
    <row r="171" spans="1:35" ht="12.75">
      <c r="A171" s="67">
        <v>264</v>
      </c>
      <c r="B171">
        <v>136</v>
      </c>
      <c r="C171">
        <v>16</v>
      </c>
      <c r="D171" t="s">
        <v>19</v>
      </c>
      <c r="E171" t="s">
        <v>19</v>
      </c>
      <c r="F171">
        <v>8.1</v>
      </c>
      <c r="G171">
        <v>8.1</v>
      </c>
      <c r="H171">
        <v>13.7</v>
      </c>
      <c r="K171">
        <v>13.7</v>
      </c>
      <c r="L171">
        <v>1.7</v>
      </c>
      <c r="M171">
        <v>14</v>
      </c>
      <c r="N171">
        <v>11</v>
      </c>
      <c r="P171" s="11">
        <v>0.02991488000000002</v>
      </c>
      <c r="Q171" s="11">
        <v>3.4872727272727264</v>
      </c>
      <c r="R171" s="67"/>
      <c r="S171" s="72"/>
      <c r="AE171"/>
      <c r="AF171"/>
      <c r="AG171"/>
      <c r="AI171" s="67"/>
    </row>
    <row r="172" spans="1:35" ht="12.75">
      <c r="A172" s="67">
        <v>352</v>
      </c>
      <c r="B172">
        <v>200</v>
      </c>
      <c r="C172">
        <v>17.3</v>
      </c>
      <c r="D172" t="s">
        <v>19</v>
      </c>
      <c r="E172" t="s">
        <v>19</v>
      </c>
      <c r="F172">
        <v>12.1</v>
      </c>
      <c r="G172">
        <v>12.1</v>
      </c>
      <c r="H172">
        <v>19.2</v>
      </c>
      <c r="K172">
        <v>19.2</v>
      </c>
      <c r="L172">
        <v>1.9</v>
      </c>
      <c r="M172">
        <v>10</v>
      </c>
      <c r="N172">
        <v>11</v>
      </c>
      <c r="P172" s="11">
        <v>0.05738800000000005</v>
      </c>
      <c r="Q172" s="11">
        <v>6.196363636363636</v>
      </c>
      <c r="R172" s="67"/>
      <c r="S172" s="72"/>
      <c r="AE172"/>
      <c r="AF172"/>
      <c r="AG172"/>
      <c r="AI172" s="67"/>
    </row>
    <row r="173" spans="1:35" ht="12.75">
      <c r="A173" s="67">
        <v>346</v>
      </c>
      <c r="B173">
        <v>249</v>
      </c>
      <c r="C173">
        <v>16.8</v>
      </c>
      <c r="D173" t="s">
        <v>19</v>
      </c>
      <c r="E173" t="s">
        <v>19</v>
      </c>
      <c r="F173">
        <v>8.5</v>
      </c>
      <c r="G173">
        <v>8.5</v>
      </c>
      <c r="H173">
        <v>19.6</v>
      </c>
      <c r="K173">
        <v>19.6</v>
      </c>
      <c r="L173">
        <v>3.2</v>
      </c>
      <c r="M173">
        <v>23</v>
      </c>
      <c r="N173">
        <v>11</v>
      </c>
      <c r="P173" s="11">
        <v>0.15102928000000004</v>
      </c>
      <c r="Q173" s="11">
        <v>9.88909090909091</v>
      </c>
      <c r="R173" s="67"/>
      <c r="S173" s="72"/>
      <c r="AE173"/>
      <c r="AF173"/>
      <c r="AG173"/>
      <c r="AI173" s="67"/>
    </row>
    <row r="174" spans="1:35" ht="12.75">
      <c r="A174" s="67">
        <v>344</v>
      </c>
      <c r="B174">
        <v>235</v>
      </c>
      <c r="C174">
        <v>18.4</v>
      </c>
      <c r="D174" t="s">
        <v>19</v>
      </c>
      <c r="E174" t="s">
        <v>19</v>
      </c>
      <c r="F174">
        <v>9.1</v>
      </c>
      <c r="G174">
        <v>9.1</v>
      </c>
      <c r="H174">
        <v>18</v>
      </c>
      <c r="K174">
        <v>18</v>
      </c>
      <c r="L174">
        <v>1.2</v>
      </c>
      <c r="M174">
        <v>16</v>
      </c>
      <c r="N174">
        <v>11</v>
      </c>
      <c r="P174" s="11">
        <v>0.07532208000000001</v>
      </c>
      <c r="Q174" s="11">
        <v>7.281818181818182</v>
      </c>
      <c r="R174" s="67"/>
      <c r="S174" s="72"/>
      <c r="AE174"/>
      <c r="AF174"/>
      <c r="AG174"/>
      <c r="AI174" s="67"/>
    </row>
    <row r="175" spans="1:35" ht="12.75">
      <c r="A175" s="67">
        <v>341</v>
      </c>
      <c r="B175">
        <v>179</v>
      </c>
      <c r="C175">
        <v>16.2</v>
      </c>
      <c r="D175" t="s">
        <v>19</v>
      </c>
      <c r="E175" t="s">
        <v>19</v>
      </c>
      <c r="F175">
        <v>10.4</v>
      </c>
      <c r="G175">
        <v>10.4</v>
      </c>
      <c r="H175">
        <v>16.6</v>
      </c>
      <c r="K175">
        <v>16.6</v>
      </c>
      <c r="L175">
        <v>1.1</v>
      </c>
      <c r="M175">
        <v>14</v>
      </c>
      <c r="N175">
        <v>11</v>
      </c>
      <c r="P175" s="11">
        <v>0.04395724000000001</v>
      </c>
      <c r="Q175" s="11">
        <v>4.6781818181818196</v>
      </c>
      <c r="R175" s="67"/>
      <c r="S175" s="72"/>
      <c r="AE175"/>
      <c r="AF175"/>
      <c r="AG175"/>
      <c r="AI175" s="67"/>
    </row>
    <row r="176" spans="1:35" ht="12.75">
      <c r="A176" s="67">
        <v>334</v>
      </c>
      <c r="B176">
        <v>202</v>
      </c>
      <c r="C176">
        <v>15</v>
      </c>
      <c r="D176" t="s">
        <v>19</v>
      </c>
      <c r="E176" t="s">
        <v>19</v>
      </c>
      <c r="F176">
        <v>12.1</v>
      </c>
      <c r="G176">
        <v>12.1</v>
      </c>
      <c r="H176">
        <v>17.2</v>
      </c>
      <c r="K176">
        <v>17.2</v>
      </c>
      <c r="L176">
        <v>1.45</v>
      </c>
      <c r="M176">
        <v>13</v>
      </c>
      <c r="N176">
        <v>11</v>
      </c>
      <c r="P176" s="11">
        <v>0.05568922000000007</v>
      </c>
      <c r="Q176" s="11">
        <v>3.9872727272727264</v>
      </c>
      <c r="R176" s="67"/>
      <c r="S176" s="72"/>
      <c r="AE176"/>
      <c r="AF176"/>
      <c r="AG176"/>
      <c r="AI176" s="67"/>
    </row>
    <row r="177" spans="1:35" ht="12.75">
      <c r="A177" s="67">
        <v>325</v>
      </c>
      <c r="B177">
        <v>206</v>
      </c>
      <c r="C177">
        <v>15.8</v>
      </c>
      <c r="D177" t="s">
        <v>19</v>
      </c>
      <c r="E177" t="s">
        <v>19</v>
      </c>
      <c r="F177">
        <v>12.4</v>
      </c>
      <c r="G177">
        <v>12.4</v>
      </c>
      <c r="H177">
        <v>14.6</v>
      </c>
      <c r="K177">
        <v>14.6</v>
      </c>
      <c r="L177">
        <v>0.5</v>
      </c>
      <c r="M177">
        <v>4</v>
      </c>
      <c r="N177">
        <v>11</v>
      </c>
      <c r="P177" s="11">
        <v>0.01769167999999996</v>
      </c>
      <c r="Q177" s="11">
        <v>1.46</v>
      </c>
      <c r="R177" s="67"/>
      <c r="S177" s="72"/>
      <c r="AE177"/>
      <c r="AF177"/>
      <c r="AG177"/>
      <c r="AI177" s="67"/>
    </row>
    <row r="178" spans="1:35" ht="12.75">
      <c r="A178" s="67">
        <v>308</v>
      </c>
      <c r="B178">
        <v>219</v>
      </c>
      <c r="C178">
        <v>17.7</v>
      </c>
      <c r="D178" t="s">
        <v>19</v>
      </c>
      <c r="E178" t="s">
        <v>19</v>
      </c>
      <c r="F178">
        <v>9</v>
      </c>
      <c r="G178">
        <v>9</v>
      </c>
      <c r="H178">
        <v>18.2</v>
      </c>
      <c r="K178">
        <v>18.2</v>
      </c>
      <c r="L178">
        <v>1.45</v>
      </c>
      <c r="M178">
        <v>20</v>
      </c>
      <c r="N178">
        <v>11</v>
      </c>
      <c r="P178" s="11">
        <v>0.08382938000000001</v>
      </c>
      <c r="Q178" s="11">
        <v>7.6109090909090895</v>
      </c>
      <c r="R178" s="67"/>
      <c r="S178" s="72"/>
      <c r="AE178"/>
      <c r="AF178"/>
      <c r="AG178"/>
      <c r="AI178" s="67"/>
    </row>
    <row r="179" spans="1:35" ht="12.75">
      <c r="A179" s="67">
        <v>307</v>
      </c>
      <c r="B179">
        <v>108</v>
      </c>
      <c r="C179">
        <v>10.6</v>
      </c>
      <c r="D179" t="s">
        <v>19</v>
      </c>
      <c r="E179" t="s">
        <v>19</v>
      </c>
      <c r="F179">
        <v>7.4</v>
      </c>
      <c r="G179">
        <v>7.4</v>
      </c>
      <c r="H179">
        <v>10.1</v>
      </c>
      <c r="K179">
        <v>10.1</v>
      </c>
      <c r="L179">
        <v>-0.3000000000000007</v>
      </c>
      <c r="M179">
        <v>6</v>
      </c>
      <c r="N179">
        <v>11</v>
      </c>
      <c r="P179" s="11">
        <v>0.0038419199999999987</v>
      </c>
      <c r="Q179" s="11">
        <v>1.2395454545454543</v>
      </c>
      <c r="R179" s="67"/>
      <c r="S179" s="72"/>
      <c r="AE179"/>
      <c r="AF179"/>
      <c r="AG179"/>
      <c r="AI179" s="67"/>
    </row>
    <row r="180" spans="1:35" ht="12.75">
      <c r="A180" s="67">
        <v>301</v>
      </c>
      <c r="B180">
        <v>256</v>
      </c>
      <c r="C180">
        <v>20.3</v>
      </c>
      <c r="D180" t="s">
        <v>19</v>
      </c>
      <c r="E180" t="s">
        <v>19</v>
      </c>
      <c r="F180">
        <v>8.3</v>
      </c>
      <c r="G180">
        <v>8.3</v>
      </c>
      <c r="H180">
        <v>18</v>
      </c>
      <c r="K180">
        <v>18</v>
      </c>
      <c r="L180">
        <v>0.75</v>
      </c>
      <c r="M180">
        <v>-32</v>
      </c>
      <c r="N180">
        <v>11</v>
      </c>
      <c r="P180" s="11">
        <v>-0.10045440000000022</v>
      </c>
      <c r="Q180" s="11">
        <v>7.9363636363636365</v>
      </c>
      <c r="R180" s="67"/>
      <c r="S180" s="72"/>
      <c r="AE180"/>
      <c r="AF180"/>
      <c r="AG180"/>
      <c r="AI180" s="67"/>
    </row>
    <row r="181" spans="1:35" ht="12.75">
      <c r="A181" s="67">
        <v>295</v>
      </c>
      <c r="B181">
        <v>98</v>
      </c>
      <c r="C181">
        <v>13.8</v>
      </c>
      <c r="D181" t="s">
        <v>19</v>
      </c>
      <c r="E181" t="s">
        <v>19</v>
      </c>
      <c r="F181">
        <v>8.1</v>
      </c>
      <c r="G181">
        <v>8.1</v>
      </c>
      <c r="H181">
        <v>12.9</v>
      </c>
      <c r="K181">
        <v>12.9</v>
      </c>
      <c r="L181">
        <v>1.7</v>
      </c>
      <c r="M181">
        <v>5</v>
      </c>
      <c r="N181">
        <v>11</v>
      </c>
      <c r="P181" s="11">
        <v>0.010809119999999998</v>
      </c>
      <c r="Q181" s="11">
        <v>2.814545454545455</v>
      </c>
      <c r="R181" s="67"/>
      <c r="S181" s="72"/>
      <c r="AE181"/>
      <c r="AF181"/>
      <c r="AG181"/>
      <c r="AI181" s="67"/>
    </row>
    <row r="182" spans="1:35" ht="12.75">
      <c r="A182" s="67">
        <v>297</v>
      </c>
      <c r="B182">
        <v>127</v>
      </c>
      <c r="C182">
        <v>13.7</v>
      </c>
      <c r="D182" t="s">
        <v>19</v>
      </c>
      <c r="E182" t="s">
        <v>19</v>
      </c>
      <c r="F182">
        <v>7.3</v>
      </c>
      <c r="G182">
        <v>7.3</v>
      </c>
      <c r="H182">
        <v>12.6</v>
      </c>
      <c r="K182">
        <v>12.6</v>
      </c>
      <c r="L182">
        <v>0.6999999999999993</v>
      </c>
      <c r="M182">
        <v>9</v>
      </c>
      <c r="N182">
        <v>11</v>
      </c>
      <c r="P182" s="11">
        <v>0.015011919999999998</v>
      </c>
      <c r="Q182" s="11">
        <v>3.0354545454545456</v>
      </c>
      <c r="R182" s="67"/>
      <c r="S182" s="72"/>
      <c r="AE182"/>
      <c r="AF182"/>
      <c r="AG182"/>
      <c r="AI182" s="67"/>
    </row>
    <row r="183" spans="1:35" ht="12.75">
      <c r="A183" s="67">
        <v>300</v>
      </c>
      <c r="B183">
        <v>196</v>
      </c>
      <c r="C183">
        <v>15.9</v>
      </c>
      <c r="D183" t="s">
        <v>19</v>
      </c>
      <c r="E183" t="s">
        <v>19</v>
      </c>
      <c r="F183">
        <v>7.8</v>
      </c>
      <c r="G183">
        <v>7.8</v>
      </c>
      <c r="H183">
        <v>14.6</v>
      </c>
      <c r="K183">
        <v>14.6</v>
      </c>
      <c r="L183">
        <v>1.85</v>
      </c>
      <c r="M183">
        <v>18</v>
      </c>
      <c r="N183">
        <v>11</v>
      </c>
      <c r="P183" s="11">
        <v>0.06276104000000002</v>
      </c>
      <c r="Q183" s="11">
        <v>4.512727272727273</v>
      </c>
      <c r="R183" s="67"/>
      <c r="S183" s="72"/>
      <c r="AE183"/>
      <c r="AF183"/>
      <c r="AG183"/>
      <c r="AI183" s="67"/>
    </row>
    <row r="184" spans="1:35" ht="12.75">
      <c r="A184" s="67">
        <v>289</v>
      </c>
      <c r="B184">
        <v>126</v>
      </c>
      <c r="C184">
        <v>15.5</v>
      </c>
      <c r="D184" t="s">
        <v>19</v>
      </c>
      <c r="E184" t="s">
        <v>19</v>
      </c>
      <c r="F184">
        <v>5.7</v>
      </c>
      <c r="G184">
        <v>5.7</v>
      </c>
      <c r="H184">
        <v>13.4</v>
      </c>
      <c r="K184">
        <v>13.4</v>
      </c>
      <c r="L184">
        <v>1.9</v>
      </c>
      <c r="M184">
        <v>12</v>
      </c>
      <c r="N184">
        <v>11</v>
      </c>
      <c r="P184" s="11">
        <v>0.025313760000000005</v>
      </c>
      <c r="Q184" s="11">
        <v>4.69</v>
      </c>
      <c r="R184" s="67"/>
      <c r="S184" s="72"/>
      <c r="AE184"/>
      <c r="AF184"/>
      <c r="AG184"/>
      <c r="AI184" s="67"/>
    </row>
    <row r="185" spans="1:35" ht="12.75">
      <c r="A185" s="67">
        <v>288</v>
      </c>
      <c r="B185">
        <v>245</v>
      </c>
      <c r="C185">
        <v>20.8</v>
      </c>
      <c r="D185" t="s">
        <v>19</v>
      </c>
      <c r="E185" t="s">
        <v>19</v>
      </c>
      <c r="F185">
        <v>7.5</v>
      </c>
      <c r="G185">
        <v>7.5</v>
      </c>
      <c r="H185">
        <v>18.4</v>
      </c>
      <c r="K185">
        <v>18.4</v>
      </c>
      <c r="L185">
        <v>2.9</v>
      </c>
      <c r="M185">
        <v>24</v>
      </c>
      <c r="N185">
        <v>11</v>
      </c>
      <c r="P185" s="11">
        <v>0.13896979999999992</v>
      </c>
      <c r="Q185" s="11">
        <v>9.116363636363634</v>
      </c>
      <c r="R185" s="67"/>
      <c r="S185" s="72"/>
      <c r="AE185"/>
      <c r="AF185"/>
      <c r="AG185"/>
      <c r="AI185" s="67"/>
    </row>
    <row r="186" spans="1:35" ht="12.75">
      <c r="A186" s="67">
        <v>274</v>
      </c>
      <c r="B186">
        <v>194</v>
      </c>
      <c r="C186">
        <v>1</v>
      </c>
      <c r="D186">
        <v>1</v>
      </c>
      <c r="E186" t="s">
        <v>69</v>
      </c>
      <c r="F186">
        <v>3.25</v>
      </c>
      <c r="G186">
        <v>6.35</v>
      </c>
      <c r="H186">
        <v>12.4</v>
      </c>
      <c r="I186">
        <v>-3.1</v>
      </c>
      <c r="K186">
        <v>15.5</v>
      </c>
      <c r="L186">
        <v>1.65</v>
      </c>
      <c r="M186">
        <v>17</v>
      </c>
      <c r="N186">
        <v>11</v>
      </c>
      <c r="P186" s="11">
        <v>0.05978054000000005</v>
      </c>
      <c r="Q186" s="11">
        <v>6.44659090909091</v>
      </c>
      <c r="R186" s="67"/>
      <c r="S186" s="72"/>
      <c r="AE186"/>
      <c r="AF186"/>
      <c r="AG186"/>
      <c r="AI186" s="67"/>
    </row>
    <row r="187" spans="1:35" ht="12.75">
      <c r="A187" s="67">
        <v>277</v>
      </c>
      <c r="B187">
        <v>190</v>
      </c>
      <c r="C187">
        <v>14.9</v>
      </c>
      <c r="D187" t="s">
        <v>19</v>
      </c>
      <c r="E187" t="s">
        <v>19</v>
      </c>
      <c r="F187">
        <v>9.2</v>
      </c>
      <c r="G187">
        <v>9.2</v>
      </c>
      <c r="H187">
        <v>16.5</v>
      </c>
      <c r="K187">
        <v>16.5</v>
      </c>
      <c r="L187">
        <v>2</v>
      </c>
      <c r="M187">
        <v>15</v>
      </c>
      <c r="N187">
        <v>11</v>
      </c>
      <c r="P187" s="11">
        <v>0.06063500000000005</v>
      </c>
      <c r="Q187" s="11">
        <v>5.475</v>
      </c>
      <c r="R187" s="67"/>
      <c r="S187" s="72"/>
      <c r="AE187"/>
      <c r="AF187"/>
      <c r="AG187"/>
      <c r="AI187" s="67"/>
    </row>
    <row r="188" spans="1:35" ht="12.75">
      <c r="A188" s="67">
        <v>284</v>
      </c>
      <c r="B188">
        <v>153</v>
      </c>
      <c r="C188">
        <v>13.6</v>
      </c>
      <c r="D188" t="s">
        <v>19</v>
      </c>
      <c r="E188" t="s">
        <v>19</v>
      </c>
      <c r="F188">
        <v>4.1</v>
      </c>
      <c r="G188">
        <v>4.1</v>
      </c>
      <c r="H188">
        <v>14.1</v>
      </c>
      <c r="K188">
        <v>14.1</v>
      </c>
      <c r="L188">
        <v>1.35</v>
      </c>
      <c r="M188">
        <v>12</v>
      </c>
      <c r="N188">
        <v>11</v>
      </c>
      <c r="P188" s="11">
        <v>0.030633660000000007</v>
      </c>
      <c r="Q188" s="11">
        <v>6.409090909090909</v>
      </c>
      <c r="R188" s="67"/>
      <c r="S188" s="72"/>
      <c r="AE188"/>
      <c r="AF188"/>
      <c r="AG188"/>
      <c r="AI188" s="67"/>
    </row>
    <row r="189" spans="1:35" ht="12.75">
      <c r="A189" s="67">
        <v>279</v>
      </c>
      <c r="B189">
        <v>211</v>
      </c>
      <c r="C189">
        <v>13.9</v>
      </c>
      <c r="D189" t="s">
        <v>19</v>
      </c>
      <c r="E189" t="s">
        <v>19</v>
      </c>
      <c r="F189">
        <v>8</v>
      </c>
      <c r="G189">
        <v>8</v>
      </c>
      <c r="H189">
        <v>15.9</v>
      </c>
      <c r="K189">
        <v>15.9</v>
      </c>
      <c r="L189">
        <v>1.9</v>
      </c>
      <c r="M189">
        <v>12</v>
      </c>
      <c r="N189">
        <v>11</v>
      </c>
      <c r="P189" s="11">
        <v>0.06138796000000002</v>
      </c>
      <c r="Q189" s="11">
        <v>5.709545454545455</v>
      </c>
      <c r="R189" s="67"/>
      <c r="S189" s="72"/>
      <c r="AE189"/>
      <c r="AF189"/>
      <c r="AG189"/>
      <c r="AI189" s="67"/>
    </row>
    <row r="190" spans="1:35" ht="12.75">
      <c r="A190" s="67">
        <v>287</v>
      </c>
      <c r="B190">
        <v>195</v>
      </c>
      <c r="C190">
        <v>16.9</v>
      </c>
      <c r="D190" t="s">
        <v>19</v>
      </c>
      <c r="E190" t="s">
        <v>19</v>
      </c>
      <c r="F190">
        <v>6</v>
      </c>
      <c r="G190">
        <v>6</v>
      </c>
      <c r="H190">
        <v>15.6</v>
      </c>
      <c r="K190">
        <v>15.6</v>
      </c>
      <c r="L190">
        <v>1.85</v>
      </c>
      <c r="M190">
        <v>15</v>
      </c>
      <c r="N190">
        <v>11</v>
      </c>
      <c r="P190" s="11">
        <v>0.05907600000000002</v>
      </c>
      <c r="Q190" s="11">
        <v>6.807272727272727</v>
      </c>
      <c r="R190" s="67"/>
      <c r="S190" s="72"/>
      <c r="AE190"/>
      <c r="AF190"/>
      <c r="AG190"/>
      <c r="AI190" s="6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89"/>
  <sheetViews>
    <sheetView workbookViewId="0" topLeftCell="A1">
      <pane ySplit="1" topLeftCell="BM2" activePane="bottomLeft" state="frozen"/>
      <selection pane="topLeft" activeCell="A1" sqref="A1"/>
      <selection pane="bottomLeft" activeCell="L30" sqref="L30"/>
    </sheetView>
  </sheetViews>
  <sheetFormatPr defaultColWidth="9.140625" defaultRowHeight="12.75"/>
  <cols>
    <col min="1" max="1" width="2.28125" style="0" customWidth="1"/>
    <col min="2" max="2" width="4.140625" style="13" customWidth="1"/>
    <col min="3" max="3" width="2.8515625" style="21" customWidth="1"/>
    <col min="4" max="4" width="4.7109375" style="0" customWidth="1"/>
    <col min="5" max="5" width="4.140625" style="7" customWidth="1"/>
    <col min="6" max="6" width="4.57421875" style="7" customWidth="1"/>
    <col min="7" max="7" width="3.8515625" style="7" customWidth="1"/>
    <col min="8" max="8" width="4.57421875" style="24" customWidth="1"/>
    <col min="9" max="9" width="3.00390625" style="0" hidden="1" customWidth="1"/>
    <col min="10" max="10" width="5.28125" style="0" hidden="1" customWidth="1"/>
    <col min="11" max="11" width="4.8515625" style="27" customWidth="1"/>
    <col min="12" max="12" width="5.8515625" style="1" customWidth="1"/>
    <col min="13" max="13" width="4.8515625" style="32" customWidth="1"/>
    <col min="15" max="15" width="9.00390625" style="0" customWidth="1"/>
    <col min="16" max="16" width="9.57421875" style="0" bestFit="1" customWidth="1"/>
    <col min="17" max="17" width="4.8515625" style="0" bestFit="1" customWidth="1"/>
    <col min="18" max="18" width="9.421875" style="0" customWidth="1"/>
  </cols>
  <sheetData>
    <row r="1" spans="1:18" ht="13.5" thickBot="1">
      <c r="A1" s="41" t="s">
        <v>7</v>
      </c>
      <c r="B1" s="42" t="s">
        <v>8</v>
      </c>
      <c r="C1" s="43" t="s">
        <v>9</v>
      </c>
      <c r="D1" s="44" t="s">
        <v>10</v>
      </c>
      <c r="E1" s="45" t="s">
        <v>2</v>
      </c>
      <c r="F1" s="45" t="s">
        <v>3</v>
      </c>
      <c r="G1" s="45" t="s">
        <v>4</v>
      </c>
      <c r="H1" s="46" t="s">
        <v>0</v>
      </c>
      <c r="I1" s="44" t="s">
        <v>1</v>
      </c>
      <c r="J1" s="41" t="s">
        <v>32</v>
      </c>
      <c r="K1" s="44" t="s">
        <v>11</v>
      </c>
      <c r="L1" s="44" t="s">
        <v>37</v>
      </c>
      <c r="M1" s="59" t="s">
        <v>8</v>
      </c>
      <c r="N1" s="56" t="s">
        <v>33</v>
      </c>
      <c r="O1" s="56" t="s">
        <v>34</v>
      </c>
      <c r="P1" s="57" t="s">
        <v>35</v>
      </c>
      <c r="Q1" s="57" t="s">
        <v>36</v>
      </c>
      <c r="R1" s="41" t="s">
        <v>28</v>
      </c>
    </row>
    <row r="2" spans="1:18" ht="12.75">
      <c r="A2" s="15">
        <v>1</v>
      </c>
      <c r="B2" s="19">
        <v>127</v>
      </c>
      <c r="C2" s="25">
        <v>1</v>
      </c>
      <c r="D2" s="16" t="s">
        <v>5</v>
      </c>
      <c r="E2" s="17">
        <v>5.825981121727579</v>
      </c>
      <c r="F2" s="17">
        <v>0.47123345517254805</v>
      </c>
      <c r="G2" s="17">
        <v>0.695</v>
      </c>
      <c r="H2" s="22">
        <v>21.6</v>
      </c>
      <c r="I2" s="18"/>
      <c r="J2" s="15">
        <v>216</v>
      </c>
      <c r="K2" s="40">
        <v>13.5</v>
      </c>
      <c r="L2" s="18">
        <v>230</v>
      </c>
      <c r="M2" s="30">
        <v>127</v>
      </c>
      <c r="N2" s="58">
        <f aca="true" t="shared" si="0" ref="N2:N33">L2^2</f>
        <v>52900</v>
      </c>
      <c r="O2" s="58">
        <f>N2</f>
        <v>52900</v>
      </c>
      <c r="P2" s="35">
        <f>QUOTIENT(O2,$O$321)</f>
        <v>0</v>
      </c>
      <c r="Q2" s="35">
        <v>0</v>
      </c>
      <c r="R2" s="15">
        <v>19.8</v>
      </c>
    </row>
    <row r="3" spans="1:18" ht="12.75">
      <c r="A3" s="2">
        <v>1</v>
      </c>
      <c r="B3" s="12">
        <v>128</v>
      </c>
      <c r="C3" s="26">
        <v>1</v>
      </c>
      <c r="D3" s="3" t="s">
        <v>5</v>
      </c>
      <c r="E3" s="6">
        <v>7.790899695213646</v>
      </c>
      <c r="F3" s="6">
        <v>2.5033121936985627</v>
      </c>
      <c r="G3" s="6">
        <v>0.892</v>
      </c>
      <c r="H3" s="23">
        <v>19.2</v>
      </c>
      <c r="I3" s="1"/>
      <c r="J3" s="15">
        <v>192</v>
      </c>
      <c r="K3" s="33">
        <v>14.75</v>
      </c>
      <c r="L3" s="1">
        <v>212</v>
      </c>
      <c r="M3" s="31">
        <v>128</v>
      </c>
      <c r="N3" s="58">
        <f t="shared" si="0"/>
        <v>44944</v>
      </c>
      <c r="O3" s="28">
        <f>O2+N3</f>
        <v>97844</v>
      </c>
      <c r="P3" s="35">
        <f>QUOTIENT(O3,$O$321)</f>
        <v>0</v>
      </c>
      <c r="Q3" s="35">
        <v>0</v>
      </c>
      <c r="R3" s="15">
        <v>17.4</v>
      </c>
    </row>
    <row r="4" spans="1:18" ht="12.75">
      <c r="A4" s="2">
        <v>1</v>
      </c>
      <c r="B4" s="12">
        <v>129</v>
      </c>
      <c r="C4" s="26">
        <v>7</v>
      </c>
      <c r="D4" s="3" t="s">
        <v>5</v>
      </c>
      <c r="E4" s="6">
        <v>8.016892682549987</v>
      </c>
      <c r="F4" s="6">
        <v>2.6783212496779485</v>
      </c>
      <c r="G4" s="6">
        <v>0.804</v>
      </c>
      <c r="H4" s="23">
        <v>2.6</v>
      </c>
      <c r="I4" s="1"/>
      <c r="J4" s="15">
        <v>26</v>
      </c>
      <c r="K4" s="33">
        <v>3.75</v>
      </c>
      <c r="L4" s="1">
        <v>32</v>
      </c>
      <c r="M4" s="31">
        <v>129</v>
      </c>
      <c r="N4" s="58">
        <f t="shared" si="0"/>
        <v>1024</v>
      </c>
      <c r="O4" s="28">
        <f aca="true" t="shared" si="1" ref="O4:O67">O3+N4</f>
        <v>98868</v>
      </c>
      <c r="P4" s="35">
        <f>QUOTIENT(O4,$O$321)</f>
        <v>0</v>
      </c>
      <c r="Q4" s="35">
        <v>0</v>
      </c>
      <c r="R4" s="15">
        <v>4.5</v>
      </c>
    </row>
    <row r="5" spans="1:18" ht="12.75">
      <c r="A5" s="2">
        <v>1</v>
      </c>
      <c r="B5" s="12">
        <v>135</v>
      </c>
      <c r="C5" s="26">
        <v>3</v>
      </c>
      <c r="D5" s="3" t="s">
        <v>5</v>
      </c>
      <c r="E5" s="6">
        <v>4.386873371084774</v>
      </c>
      <c r="F5" s="6">
        <v>3.1601757903742174</v>
      </c>
      <c r="G5" s="6">
        <v>0.598</v>
      </c>
      <c r="H5" s="23">
        <v>4.4</v>
      </c>
      <c r="I5" s="1"/>
      <c r="J5" s="15">
        <v>44</v>
      </c>
      <c r="K5" s="33">
        <v>7</v>
      </c>
      <c r="L5" s="1">
        <v>50</v>
      </c>
      <c r="M5" s="31">
        <v>135</v>
      </c>
      <c r="N5" s="58">
        <f t="shared" si="0"/>
        <v>2500</v>
      </c>
      <c r="O5" s="28">
        <f t="shared" si="1"/>
        <v>101368</v>
      </c>
      <c r="P5" s="35">
        <f>QUOTIENT(O5,$O$321)</f>
        <v>0</v>
      </c>
      <c r="Q5" s="35">
        <v>0</v>
      </c>
      <c r="R5" s="15">
        <v>7.6</v>
      </c>
    </row>
    <row r="6" spans="1:18" ht="12.75">
      <c r="A6" s="2">
        <v>1</v>
      </c>
      <c r="B6" s="12">
        <v>136</v>
      </c>
      <c r="C6" s="26">
        <v>1</v>
      </c>
      <c r="D6" s="3" t="s">
        <v>5</v>
      </c>
      <c r="E6" s="6">
        <v>3.1398157895891368</v>
      </c>
      <c r="F6" s="6">
        <v>4.597125820275832</v>
      </c>
      <c r="G6" s="6">
        <v>0.499</v>
      </c>
      <c r="H6" s="23">
        <v>20.8</v>
      </c>
      <c r="I6" s="1"/>
      <c r="J6" s="15">
        <v>208</v>
      </c>
      <c r="K6" s="33">
        <v>14.8</v>
      </c>
      <c r="L6" s="1">
        <v>228</v>
      </c>
      <c r="M6" s="31">
        <v>136</v>
      </c>
      <c r="N6" s="28">
        <f t="shared" si="0"/>
        <v>51984</v>
      </c>
      <c r="O6" s="28">
        <f t="shared" si="1"/>
        <v>153352</v>
      </c>
      <c r="P6" s="35">
        <f>QUOTIENT(O6,$O$321)</f>
        <v>0</v>
      </c>
      <c r="Q6" s="35">
        <v>0</v>
      </c>
      <c r="R6" s="15">
        <v>17</v>
      </c>
    </row>
    <row r="7" spans="1:18" ht="12.75">
      <c r="A7" s="2">
        <v>1</v>
      </c>
      <c r="B7" s="12">
        <v>132</v>
      </c>
      <c r="C7" s="26">
        <v>5</v>
      </c>
      <c r="D7" s="3" t="s">
        <v>5</v>
      </c>
      <c r="E7" s="6">
        <v>9.614808892122415</v>
      </c>
      <c r="F7" s="6">
        <v>4.769385281979611</v>
      </c>
      <c r="G7" s="6">
        <v>0.572</v>
      </c>
      <c r="H7" s="23">
        <v>3.8</v>
      </c>
      <c r="I7" s="1"/>
      <c r="J7" s="15">
        <v>38</v>
      </c>
      <c r="K7" s="33">
        <v>6</v>
      </c>
      <c r="L7" s="1">
        <v>50</v>
      </c>
      <c r="M7" s="31">
        <v>132</v>
      </c>
      <c r="N7" s="28">
        <f t="shared" si="0"/>
        <v>2500</v>
      </c>
      <c r="O7" s="28">
        <f t="shared" si="1"/>
        <v>155852</v>
      </c>
      <c r="P7" s="35">
        <f>QUOTIENT(O7,$O$321)</f>
        <v>0</v>
      </c>
      <c r="Q7" s="35">
        <v>0</v>
      </c>
      <c r="R7" s="15">
        <v>8.2</v>
      </c>
    </row>
    <row r="8" spans="1:18" ht="12.75">
      <c r="A8" s="2">
        <v>1</v>
      </c>
      <c r="B8" s="12">
        <v>134</v>
      </c>
      <c r="C8" s="26">
        <v>1</v>
      </c>
      <c r="D8" s="3" t="s">
        <v>5</v>
      </c>
      <c r="E8" s="6">
        <v>7.017777838929059</v>
      </c>
      <c r="F8" s="6">
        <v>5.5442812161213615</v>
      </c>
      <c r="G8" s="6">
        <v>0.422</v>
      </c>
      <c r="H8" s="23">
        <v>19.2</v>
      </c>
      <c r="I8" s="1"/>
      <c r="J8" s="15">
        <v>192</v>
      </c>
      <c r="K8" s="33">
        <v>16.5</v>
      </c>
      <c r="L8" s="1">
        <v>205</v>
      </c>
      <c r="M8" s="31">
        <v>134</v>
      </c>
      <c r="N8" s="28">
        <f t="shared" si="0"/>
        <v>42025</v>
      </c>
      <c r="O8" s="28">
        <f t="shared" si="1"/>
        <v>197877</v>
      </c>
      <c r="P8" s="35">
        <f>QUOTIENT(O8,$O$321)</f>
        <v>0</v>
      </c>
      <c r="Q8" s="35">
        <v>0</v>
      </c>
      <c r="R8" s="15">
        <v>18.7</v>
      </c>
    </row>
    <row r="9" spans="1:18" ht="12.75">
      <c r="A9" s="2">
        <v>1</v>
      </c>
      <c r="B9" s="12">
        <v>138</v>
      </c>
      <c r="C9" s="26">
        <v>1</v>
      </c>
      <c r="D9" s="3" t="s">
        <v>5</v>
      </c>
      <c r="E9" s="6">
        <v>1.5266947754768148</v>
      </c>
      <c r="F9" s="6">
        <v>7.61706118280087</v>
      </c>
      <c r="G9" s="6">
        <v>0.771</v>
      </c>
      <c r="H9" s="23">
        <v>21</v>
      </c>
      <c r="I9" s="1"/>
      <c r="J9" s="15">
        <v>210</v>
      </c>
      <c r="K9" s="33">
        <v>16.7</v>
      </c>
      <c r="L9" s="1">
        <v>223</v>
      </c>
      <c r="M9" s="31">
        <v>138</v>
      </c>
      <c r="N9" s="28">
        <f t="shared" si="0"/>
        <v>49729</v>
      </c>
      <c r="O9" s="28">
        <f t="shared" si="1"/>
        <v>247606</v>
      </c>
      <c r="P9" s="35">
        <f>QUOTIENT(O9,$O$321)</f>
        <v>1</v>
      </c>
      <c r="Q9" s="35">
        <v>1</v>
      </c>
      <c r="R9" s="15">
        <v>19.5</v>
      </c>
    </row>
    <row r="10" spans="1:18" ht="12.75">
      <c r="A10" s="2">
        <v>1</v>
      </c>
      <c r="B10" s="12">
        <v>410</v>
      </c>
      <c r="C10" s="26">
        <v>3</v>
      </c>
      <c r="D10" s="3" t="s">
        <v>5</v>
      </c>
      <c r="E10" s="6">
        <v>9.396687556319494</v>
      </c>
      <c r="F10" s="6">
        <v>7.7973765439992935</v>
      </c>
      <c r="G10" s="6">
        <v>0.569</v>
      </c>
      <c r="H10" s="23">
        <v>2.6</v>
      </c>
      <c r="I10" s="1"/>
      <c r="J10" s="15">
        <v>26</v>
      </c>
      <c r="K10" s="33">
        <v>5</v>
      </c>
      <c r="L10" s="1">
        <v>39</v>
      </c>
      <c r="M10" s="31">
        <v>410</v>
      </c>
      <c r="N10" s="28">
        <f t="shared" si="0"/>
        <v>1521</v>
      </c>
      <c r="O10" s="28">
        <f t="shared" si="1"/>
        <v>249127</v>
      </c>
      <c r="P10" s="35">
        <f>QUOTIENT(O10,$O$321)</f>
        <v>1</v>
      </c>
      <c r="Q10" s="35">
        <v>0</v>
      </c>
      <c r="R10" s="15">
        <v>6.4</v>
      </c>
    </row>
    <row r="11" spans="1:18" ht="12.75">
      <c r="A11" s="2">
        <v>1</v>
      </c>
      <c r="B11" s="12">
        <v>141</v>
      </c>
      <c r="C11" s="26">
        <v>1</v>
      </c>
      <c r="D11" s="3" t="s">
        <v>5</v>
      </c>
      <c r="E11" s="6">
        <v>8.90965381665321</v>
      </c>
      <c r="F11" s="6">
        <v>8.639357028587073</v>
      </c>
      <c r="G11" s="6">
        <v>0.798</v>
      </c>
      <c r="H11" s="23">
        <v>18.1</v>
      </c>
      <c r="I11" s="1"/>
      <c r="J11" s="15">
        <v>181</v>
      </c>
      <c r="K11" s="33">
        <v>17.5</v>
      </c>
      <c r="L11" s="1">
        <v>192</v>
      </c>
      <c r="M11" s="31">
        <v>141</v>
      </c>
      <c r="N11" s="28">
        <f t="shared" si="0"/>
        <v>36864</v>
      </c>
      <c r="O11" s="28">
        <f t="shared" si="1"/>
        <v>285991</v>
      </c>
      <c r="P11" s="35">
        <f>QUOTIENT(O11,$O$321)</f>
        <v>1</v>
      </c>
      <c r="Q11" s="35">
        <v>0</v>
      </c>
      <c r="R11" s="15">
        <v>19.3</v>
      </c>
    </row>
    <row r="12" spans="1:18" ht="12.75">
      <c r="A12" s="2">
        <v>1</v>
      </c>
      <c r="B12" s="12">
        <v>140</v>
      </c>
      <c r="C12" s="26">
        <v>3</v>
      </c>
      <c r="D12" s="3" t="s">
        <v>5</v>
      </c>
      <c r="E12" s="6">
        <v>5.604644282330839</v>
      </c>
      <c r="F12" s="6">
        <v>8.877224592660493</v>
      </c>
      <c r="G12" s="6">
        <v>0.475</v>
      </c>
      <c r="H12" s="23">
        <v>3.1</v>
      </c>
      <c r="I12" s="1"/>
      <c r="J12" s="15">
        <v>31</v>
      </c>
      <c r="K12" s="33">
        <v>5</v>
      </c>
      <c r="L12" s="1">
        <v>47</v>
      </c>
      <c r="M12" s="31">
        <v>140</v>
      </c>
      <c r="N12" s="28">
        <f t="shared" si="0"/>
        <v>2209</v>
      </c>
      <c r="O12" s="28">
        <f t="shared" si="1"/>
        <v>288200</v>
      </c>
      <c r="P12" s="35">
        <f>QUOTIENT(O12,$O$321)</f>
        <v>1</v>
      </c>
      <c r="Q12" s="35">
        <v>0</v>
      </c>
      <c r="R12" s="15">
        <v>6.4</v>
      </c>
    </row>
    <row r="13" spans="1:18" ht="12.75">
      <c r="A13" s="2">
        <v>1</v>
      </c>
      <c r="B13" s="12">
        <v>143</v>
      </c>
      <c r="C13" s="26">
        <v>3</v>
      </c>
      <c r="D13" s="3" t="s">
        <v>5</v>
      </c>
      <c r="E13" s="6">
        <v>7.155588381584542</v>
      </c>
      <c r="F13" s="6">
        <v>10.272286742168577</v>
      </c>
      <c r="G13" s="6">
        <v>0.817</v>
      </c>
      <c r="H13" s="23">
        <v>2.8</v>
      </c>
      <c r="I13" s="1"/>
      <c r="J13" s="15">
        <v>28</v>
      </c>
      <c r="K13" s="33">
        <v>5.5</v>
      </c>
      <c r="L13" s="1">
        <v>36</v>
      </c>
      <c r="M13" s="31">
        <v>143</v>
      </c>
      <c r="N13" s="28">
        <f t="shared" si="0"/>
        <v>1296</v>
      </c>
      <c r="O13" s="28">
        <f t="shared" si="1"/>
        <v>289496</v>
      </c>
      <c r="P13" s="35">
        <f>QUOTIENT(O13,$O$321)</f>
        <v>1</v>
      </c>
      <c r="Q13" s="35">
        <v>0</v>
      </c>
      <c r="R13" s="15">
        <v>6.9</v>
      </c>
    </row>
    <row r="14" spans="1:18" ht="12.75">
      <c r="A14" s="2">
        <v>1</v>
      </c>
      <c r="B14" s="12">
        <v>142</v>
      </c>
      <c r="C14" s="26">
        <v>3</v>
      </c>
      <c r="D14" s="3" t="s">
        <v>5</v>
      </c>
      <c r="E14" s="6">
        <v>8.111587779747108</v>
      </c>
      <c r="F14" s="6">
        <v>10.28732505034508</v>
      </c>
      <c r="G14" s="6">
        <v>0.833</v>
      </c>
      <c r="H14" s="23">
        <v>3.2</v>
      </c>
      <c r="I14" s="1"/>
      <c r="J14" s="15">
        <v>32</v>
      </c>
      <c r="K14" s="33">
        <v>5.5</v>
      </c>
      <c r="L14" s="1">
        <v>41</v>
      </c>
      <c r="M14" s="31">
        <v>142</v>
      </c>
      <c r="N14" s="28">
        <f t="shared" si="0"/>
        <v>1681</v>
      </c>
      <c r="O14" s="28">
        <f t="shared" si="1"/>
        <v>291177</v>
      </c>
      <c r="P14" s="35">
        <f>QUOTIENT(O14,$O$321)</f>
        <v>1</v>
      </c>
      <c r="Q14" s="35">
        <v>0</v>
      </c>
      <c r="R14" s="15">
        <v>6.8</v>
      </c>
    </row>
    <row r="15" spans="1:18" ht="12.75">
      <c r="A15" s="2">
        <v>1</v>
      </c>
      <c r="B15" s="12">
        <v>153</v>
      </c>
      <c r="C15" s="26">
        <v>2</v>
      </c>
      <c r="D15" s="3" t="s">
        <v>5</v>
      </c>
      <c r="E15" s="6">
        <v>6.3475834935313635</v>
      </c>
      <c r="F15" s="6">
        <v>10.394254364438469</v>
      </c>
      <c r="G15" s="6">
        <v>0.699</v>
      </c>
      <c r="H15" s="23">
        <v>3.2</v>
      </c>
      <c r="I15" s="1"/>
      <c r="J15" s="15">
        <v>32</v>
      </c>
      <c r="K15" s="33">
        <v>2.75</v>
      </c>
      <c r="L15" s="1">
        <v>47</v>
      </c>
      <c r="M15" s="31">
        <v>153</v>
      </c>
      <c r="N15" s="28">
        <f t="shared" si="0"/>
        <v>2209</v>
      </c>
      <c r="O15" s="28">
        <f t="shared" si="1"/>
        <v>293386</v>
      </c>
      <c r="P15" s="35">
        <f>QUOTIENT(O15,$O$321)</f>
        <v>1</v>
      </c>
      <c r="Q15" s="35">
        <v>0</v>
      </c>
      <c r="R15" s="15">
        <v>4</v>
      </c>
    </row>
    <row r="16" spans="1:18" ht="12.75">
      <c r="A16" s="2">
        <v>1</v>
      </c>
      <c r="B16" s="12">
        <v>154</v>
      </c>
      <c r="C16" s="26">
        <v>1</v>
      </c>
      <c r="D16" s="3" t="s">
        <v>5</v>
      </c>
      <c r="E16" s="6">
        <v>3.5945758421181817</v>
      </c>
      <c r="F16" s="6">
        <v>10.585144047922086</v>
      </c>
      <c r="G16" s="6">
        <v>0.561</v>
      </c>
      <c r="H16" s="23">
        <v>21.9</v>
      </c>
      <c r="I16" s="1"/>
      <c r="J16" s="15">
        <v>219</v>
      </c>
      <c r="K16" s="33">
        <v>16.3</v>
      </c>
      <c r="L16" s="1">
        <v>237</v>
      </c>
      <c r="M16" s="31">
        <v>154</v>
      </c>
      <c r="N16" s="28">
        <f t="shared" si="0"/>
        <v>56169</v>
      </c>
      <c r="O16" s="28">
        <f t="shared" si="1"/>
        <v>349555</v>
      </c>
      <c r="P16" s="35">
        <f>QUOTIENT(O16,$O$321)</f>
        <v>1</v>
      </c>
      <c r="Q16" s="35">
        <v>0</v>
      </c>
      <c r="R16" s="15">
        <v>19.5</v>
      </c>
    </row>
    <row r="17" spans="1:18" ht="12.75">
      <c r="A17" s="2">
        <v>1</v>
      </c>
      <c r="B17" s="12">
        <v>152</v>
      </c>
      <c r="C17" s="26">
        <v>2</v>
      </c>
      <c r="D17" s="3" t="s">
        <v>5</v>
      </c>
      <c r="E17" s="6">
        <v>4.665567306065688</v>
      </c>
      <c r="F17" s="6">
        <v>10.798186964142218</v>
      </c>
      <c r="G17" s="6">
        <v>0.591</v>
      </c>
      <c r="H17" s="23">
        <v>3.2</v>
      </c>
      <c r="I17" s="1"/>
      <c r="J17" s="15">
        <v>32</v>
      </c>
      <c r="K17" s="33">
        <v>2.25</v>
      </c>
      <c r="L17" s="1">
        <v>59</v>
      </c>
      <c r="M17" s="31">
        <v>152</v>
      </c>
      <c r="N17" s="28">
        <f t="shared" si="0"/>
        <v>3481</v>
      </c>
      <c r="O17" s="28">
        <f t="shared" si="1"/>
        <v>353036</v>
      </c>
      <c r="P17" s="35">
        <f>QUOTIENT(O17,$O$321)</f>
        <v>1</v>
      </c>
      <c r="Q17" s="35">
        <v>0</v>
      </c>
      <c r="R17" s="2">
        <v>4.085</v>
      </c>
    </row>
    <row r="18" spans="1:18" ht="12.75">
      <c r="A18" s="2">
        <v>1</v>
      </c>
      <c r="B18" s="12">
        <v>144</v>
      </c>
      <c r="C18" s="26">
        <v>1</v>
      </c>
      <c r="D18" s="3" t="s">
        <v>5</v>
      </c>
      <c r="E18" s="6">
        <v>8.611560931556637</v>
      </c>
      <c r="F18" s="6">
        <v>10.95734508547063</v>
      </c>
      <c r="G18" s="6">
        <v>0.745</v>
      </c>
      <c r="H18" s="23">
        <v>18.2</v>
      </c>
      <c r="I18" s="1"/>
      <c r="J18" s="15">
        <v>182</v>
      </c>
      <c r="K18" s="33">
        <v>16</v>
      </c>
      <c r="L18" s="1">
        <v>194</v>
      </c>
      <c r="M18" s="31">
        <v>144</v>
      </c>
      <c r="N18" s="28">
        <f t="shared" si="0"/>
        <v>37636</v>
      </c>
      <c r="O18" s="28">
        <f t="shared" si="1"/>
        <v>390672</v>
      </c>
      <c r="P18" s="35">
        <f>QUOTIENT(O18,$O$321)</f>
        <v>1</v>
      </c>
      <c r="Q18" s="35">
        <v>0</v>
      </c>
      <c r="R18" s="15">
        <v>19.1</v>
      </c>
    </row>
    <row r="19" spans="1:18" ht="12.75">
      <c r="A19" s="2">
        <v>1</v>
      </c>
      <c r="B19" s="12">
        <v>145</v>
      </c>
      <c r="C19" s="26">
        <v>2</v>
      </c>
      <c r="D19" s="3" t="s">
        <v>5</v>
      </c>
      <c r="E19" s="6">
        <v>8.490545143550971</v>
      </c>
      <c r="F19" s="6">
        <v>11.351340236523747</v>
      </c>
      <c r="G19" s="6">
        <v>0.8</v>
      </c>
      <c r="H19" s="23">
        <v>4.2</v>
      </c>
      <c r="I19" s="1"/>
      <c r="J19" s="15">
        <v>42</v>
      </c>
      <c r="K19" s="33">
        <v>3</v>
      </c>
      <c r="L19" s="1">
        <v>64</v>
      </c>
      <c r="M19" s="31">
        <v>145</v>
      </c>
      <c r="N19" s="28">
        <f t="shared" si="0"/>
        <v>4096</v>
      </c>
      <c r="O19" s="28">
        <f t="shared" si="1"/>
        <v>394768</v>
      </c>
      <c r="P19" s="35">
        <f>QUOTIENT(O19,$O$321)</f>
        <v>1</v>
      </c>
      <c r="Q19" s="35">
        <v>0</v>
      </c>
      <c r="R19" s="2">
        <v>4.2315</v>
      </c>
    </row>
    <row r="20" spans="1:18" ht="12.75">
      <c r="A20" s="2">
        <v>1</v>
      </c>
      <c r="B20" s="12">
        <v>155</v>
      </c>
      <c r="C20" s="26">
        <v>3</v>
      </c>
      <c r="D20" s="3" t="s">
        <v>5</v>
      </c>
      <c r="E20" s="6">
        <v>1.6135397795144022</v>
      </c>
      <c r="F20" s="6">
        <v>11.485064665900868</v>
      </c>
      <c r="G20" s="6">
        <v>0.428</v>
      </c>
      <c r="H20" s="23">
        <v>7.8</v>
      </c>
      <c r="I20" s="1"/>
      <c r="J20" s="15">
        <v>78</v>
      </c>
      <c r="K20" s="33">
        <v>13</v>
      </c>
      <c r="L20" s="1">
        <v>91</v>
      </c>
      <c r="M20" s="31">
        <v>155</v>
      </c>
      <c r="N20" s="28">
        <f t="shared" si="0"/>
        <v>8281</v>
      </c>
      <c r="O20" s="28">
        <f t="shared" si="1"/>
        <v>403049</v>
      </c>
      <c r="P20" s="35">
        <f>QUOTIENT(O20,$O$321)</f>
        <v>1</v>
      </c>
      <c r="Q20" s="35">
        <v>0</v>
      </c>
      <c r="R20" s="15">
        <v>14.3</v>
      </c>
    </row>
    <row r="21" spans="1:18" ht="12.75">
      <c r="A21" s="2">
        <v>1</v>
      </c>
      <c r="B21" s="12">
        <v>150</v>
      </c>
      <c r="C21" s="26">
        <v>1</v>
      </c>
      <c r="D21" s="3" t="s">
        <v>5</v>
      </c>
      <c r="E21" s="6">
        <v>5.9834988231098</v>
      </c>
      <c r="F21" s="6">
        <v>12.507239776779032</v>
      </c>
      <c r="G21" s="6">
        <v>0.869</v>
      </c>
      <c r="H21" s="23">
        <v>18.9</v>
      </c>
      <c r="I21" s="1"/>
      <c r="J21" s="15">
        <v>189</v>
      </c>
      <c r="K21" s="33">
        <v>16</v>
      </c>
      <c r="L21" s="1">
        <v>203</v>
      </c>
      <c r="M21" s="31">
        <v>150</v>
      </c>
      <c r="N21" s="28">
        <f t="shared" si="0"/>
        <v>41209</v>
      </c>
      <c r="O21" s="28">
        <f t="shared" si="1"/>
        <v>444258</v>
      </c>
      <c r="P21" s="35">
        <f>QUOTIENT(O21,$O$321)</f>
        <v>2</v>
      </c>
      <c r="Q21" s="35">
        <v>1</v>
      </c>
      <c r="R21" s="15">
        <v>18.4</v>
      </c>
    </row>
    <row r="22" spans="1:18" ht="12.75">
      <c r="A22" s="2">
        <v>1</v>
      </c>
      <c r="B22" s="12">
        <v>146</v>
      </c>
      <c r="C22" s="26">
        <v>5</v>
      </c>
      <c r="D22" s="3" t="s">
        <v>5</v>
      </c>
      <c r="E22" s="6">
        <v>8.876494212584543</v>
      </c>
      <c r="F22" s="6">
        <v>12.622355703035511</v>
      </c>
      <c r="G22" s="6">
        <v>0.905</v>
      </c>
      <c r="H22" s="23">
        <v>3.6</v>
      </c>
      <c r="I22" s="1"/>
      <c r="J22" s="15">
        <v>36</v>
      </c>
      <c r="K22" s="33">
        <v>6.25</v>
      </c>
      <c r="L22" s="1">
        <v>49</v>
      </c>
      <c r="M22" s="31">
        <v>146</v>
      </c>
      <c r="N22" s="28">
        <f t="shared" si="0"/>
        <v>2401</v>
      </c>
      <c r="O22" s="28">
        <f t="shared" si="1"/>
        <v>446659</v>
      </c>
      <c r="P22" s="35">
        <f>QUOTIENT(O22,$O$321)</f>
        <v>2</v>
      </c>
      <c r="Q22" s="35">
        <v>0</v>
      </c>
      <c r="R22" s="15">
        <v>8.3</v>
      </c>
    </row>
    <row r="23" spans="1:18" ht="12.75">
      <c r="A23" s="2">
        <v>1</v>
      </c>
      <c r="B23" s="12">
        <v>156</v>
      </c>
      <c r="C23" s="26">
        <v>2</v>
      </c>
      <c r="D23" s="3" t="s">
        <v>5</v>
      </c>
      <c r="E23" s="6">
        <v>1.71246472583958</v>
      </c>
      <c r="F23" s="6">
        <v>13.358068631458485</v>
      </c>
      <c r="G23" s="6">
        <v>0.607</v>
      </c>
      <c r="H23" s="23">
        <v>5.3</v>
      </c>
      <c r="I23" s="1"/>
      <c r="J23" s="15">
        <v>53</v>
      </c>
      <c r="K23" s="33">
        <v>4.2</v>
      </c>
      <c r="L23" s="1">
        <v>68</v>
      </c>
      <c r="M23" s="31">
        <v>156</v>
      </c>
      <c r="N23" s="28">
        <f t="shared" si="0"/>
        <v>4624</v>
      </c>
      <c r="O23" s="28">
        <f t="shared" si="1"/>
        <v>451283</v>
      </c>
      <c r="P23" s="35">
        <f>QUOTIENT(O23,$O$321)</f>
        <v>2</v>
      </c>
      <c r="Q23" s="35">
        <v>0</v>
      </c>
      <c r="R23" s="2">
        <v>4.8825</v>
      </c>
    </row>
    <row r="24" spans="1:18" ht="12.75">
      <c r="A24" s="2">
        <v>1</v>
      </c>
      <c r="B24" s="12">
        <v>157</v>
      </c>
      <c r="C24" s="26">
        <v>1</v>
      </c>
      <c r="D24" s="3" t="s">
        <v>5</v>
      </c>
      <c r="E24" s="6">
        <v>5.043422127344741</v>
      </c>
      <c r="F24" s="6">
        <v>14.421202108195052</v>
      </c>
      <c r="G24" s="6">
        <v>0.911</v>
      </c>
      <c r="H24" s="23">
        <v>19.7</v>
      </c>
      <c r="I24" s="1"/>
      <c r="J24" s="15">
        <v>197</v>
      </c>
      <c r="K24" s="33">
        <v>16</v>
      </c>
      <c r="L24" s="1">
        <v>211</v>
      </c>
      <c r="M24" s="31">
        <v>157</v>
      </c>
      <c r="N24" s="28">
        <f t="shared" si="0"/>
        <v>44521</v>
      </c>
      <c r="O24" s="28">
        <f t="shared" si="1"/>
        <v>495804</v>
      </c>
      <c r="P24" s="35">
        <f>QUOTIENT(O24,$O$321)</f>
        <v>2</v>
      </c>
      <c r="Q24" s="35">
        <v>0</v>
      </c>
      <c r="R24" s="15">
        <v>18.7</v>
      </c>
    </row>
    <row r="25" spans="1:18" ht="12.75">
      <c r="A25" s="2">
        <v>1</v>
      </c>
      <c r="B25" s="12">
        <v>149</v>
      </c>
      <c r="C25" s="26">
        <v>1</v>
      </c>
      <c r="D25" s="3" t="s">
        <v>5</v>
      </c>
      <c r="E25" s="6">
        <v>8.3503614166294</v>
      </c>
      <c r="F25" s="6">
        <v>15.936334622856883</v>
      </c>
      <c r="G25" s="6">
        <v>0.953</v>
      </c>
      <c r="H25" s="23">
        <v>11.7</v>
      </c>
      <c r="I25" s="1"/>
      <c r="J25" s="15">
        <v>117</v>
      </c>
      <c r="K25" s="33">
        <v>13.75</v>
      </c>
      <c r="L25" s="1">
        <v>131</v>
      </c>
      <c r="M25" s="31">
        <v>149</v>
      </c>
      <c r="N25" s="28">
        <f t="shared" si="0"/>
        <v>17161</v>
      </c>
      <c r="O25" s="28">
        <f t="shared" si="1"/>
        <v>512965</v>
      </c>
      <c r="P25" s="35">
        <f>QUOTIENT(O25,$O$321)</f>
        <v>2</v>
      </c>
      <c r="Q25" s="35">
        <v>0</v>
      </c>
      <c r="R25" s="15">
        <v>16.3</v>
      </c>
    </row>
    <row r="26" spans="1:18" ht="12.75">
      <c r="A26" s="2">
        <v>1</v>
      </c>
      <c r="B26" s="12">
        <v>159</v>
      </c>
      <c r="C26" s="26">
        <v>1</v>
      </c>
      <c r="D26" s="3" t="s">
        <v>5</v>
      </c>
      <c r="E26" s="6">
        <v>3.672298989257801</v>
      </c>
      <c r="F26" s="6">
        <v>17.494147167938657</v>
      </c>
      <c r="G26" s="6">
        <v>0.907</v>
      </c>
      <c r="H26" s="23">
        <v>19.2</v>
      </c>
      <c r="I26" s="1"/>
      <c r="J26" s="15">
        <v>192</v>
      </c>
      <c r="K26" s="33">
        <v>16.25</v>
      </c>
      <c r="L26" s="1">
        <v>207</v>
      </c>
      <c r="M26" s="31">
        <v>159</v>
      </c>
      <c r="N26" s="28">
        <f t="shared" si="0"/>
        <v>42849</v>
      </c>
      <c r="O26" s="28">
        <f t="shared" si="1"/>
        <v>555814</v>
      </c>
      <c r="P26" s="35">
        <f>QUOTIENT(O26,$O$321)</f>
        <v>2</v>
      </c>
      <c r="Q26" s="35">
        <v>0</v>
      </c>
      <c r="R26" s="15">
        <v>18.1</v>
      </c>
    </row>
    <row r="27" spans="1:18" ht="12.75">
      <c r="A27" s="2">
        <v>1</v>
      </c>
      <c r="B27" s="12">
        <v>160</v>
      </c>
      <c r="C27" s="26">
        <v>1</v>
      </c>
      <c r="D27" s="3" t="s">
        <v>5</v>
      </c>
      <c r="E27" s="6">
        <v>5.830273422018657</v>
      </c>
      <c r="F27" s="6">
        <v>18.13223364134995</v>
      </c>
      <c r="G27" s="6">
        <v>1.056</v>
      </c>
      <c r="H27" s="23">
        <v>18.5</v>
      </c>
      <c r="I27" s="1">
        <v>16</v>
      </c>
      <c r="J27" s="15">
        <v>185</v>
      </c>
      <c r="K27" s="33">
        <v>16.75</v>
      </c>
      <c r="L27" s="1">
        <v>203</v>
      </c>
      <c r="M27" s="31">
        <v>160</v>
      </c>
      <c r="N27" s="28">
        <f t="shared" si="0"/>
        <v>41209</v>
      </c>
      <c r="O27" s="28">
        <f t="shared" si="1"/>
        <v>597023</v>
      </c>
      <c r="P27" s="35">
        <f>QUOTIENT(O27,$O$321)</f>
        <v>2</v>
      </c>
      <c r="Q27" s="35">
        <v>0</v>
      </c>
      <c r="R27" s="15">
        <v>18</v>
      </c>
    </row>
    <row r="28" spans="1:18" ht="12.75">
      <c r="A28" s="2">
        <v>1</v>
      </c>
      <c r="B28" s="12">
        <v>161</v>
      </c>
      <c r="C28" s="26">
        <v>2</v>
      </c>
      <c r="D28" s="3" t="s">
        <v>5</v>
      </c>
      <c r="E28" s="6">
        <v>5.60722818166959</v>
      </c>
      <c r="F28" s="6">
        <v>19.261224704537618</v>
      </c>
      <c r="G28" s="6">
        <v>1.114</v>
      </c>
      <c r="H28" s="23">
        <v>3.5</v>
      </c>
      <c r="I28" s="1"/>
      <c r="J28" s="15">
        <v>35</v>
      </c>
      <c r="K28" s="33">
        <v>2.5</v>
      </c>
      <c r="L28" s="1">
        <v>52</v>
      </c>
      <c r="M28" s="31">
        <v>161</v>
      </c>
      <c r="N28" s="28">
        <f t="shared" si="0"/>
        <v>2704</v>
      </c>
      <c r="O28" s="28">
        <f t="shared" si="1"/>
        <v>599727</v>
      </c>
      <c r="P28" s="35">
        <f>QUOTIENT(O28,$O$321)</f>
        <v>2</v>
      </c>
      <c r="Q28" s="34">
        <v>0</v>
      </c>
      <c r="R28" s="2">
        <v>3.799</v>
      </c>
    </row>
    <row r="29" spans="1:18" ht="12.75">
      <c r="A29" s="2">
        <v>1</v>
      </c>
      <c r="B29" s="12">
        <v>167</v>
      </c>
      <c r="C29" s="26">
        <v>1</v>
      </c>
      <c r="D29" s="3" t="s">
        <v>5</v>
      </c>
      <c r="E29" s="6">
        <v>3.321186028468988</v>
      </c>
      <c r="F29" s="6">
        <v>20.31313310063965</v>
      </c>
      <c r="G29" s="6">
        <v>0.771</v>
      </c>
      <c r="H29" s="23">
        <v>15.5</v>
      </c>
      <c r="I29" s="1"/>
      <c r="J29" s="15">
        <v>155</v>
      </c>
      <c r="K29" s="33">
        <v>14.6</v>
      </c>
      <c r="L29" s="1">
        <v>168</v>
      </c>
      <c r="M29" s="31">
        <v>167</v>
      </c>
      <c r="N29" s="28">
        <f t="shared" si="0"/>
        <v>28224</v>
      </c>
      <c r="O29" s="28">
        <f t="shared" si="1"/>
        <v>627951</v>
      </c>
      <c r="P29" s="35">
        <f>QUOTIENT(O29,$O$321)</f>
        <v>2</v>
      </c>
      <c r="Q29" s="34">
        <v>0</v>
      </c>
      <c r="R29" s="15">
        <v>17.1</v>
      </c>
    </row>
    <row r="30" spans="1:18" ht="12.75">
      <c r="A30" s="2">
        <v>1</v>
      </c>
      <c r="B30" s="12">
        <v>168</v>
      </c>
      <c r="C30" s="26">
        <v>1</v>
      </c>
      <c r="D30" s="3" t="s">
        <v>5</v>
      </c>
      <c r="E30" s="6">
        <v>0.8641836261619887</v>
      </c>
      <c r="F30" s="6">
        <v>20.373034645341214</v>
      </c>
      <c r="G30" s="6">
        <v>0.653</v>
      </c>
      <c r="H30" s="23">
        <v>14.9</v>
      </c>
      <c r="I30" s="1"/>
      <c r="J30" s="15">
        <v>149</v>
      </c>
      <c r="K30" s="33">
        <v>15.6</v>
      </c>
      <c r="L30" s="1">
        <v>158</v>
      </c>
      <c r="M30" s="31">
        <v>168</v>
      </c>
      <c r="N30" s="28">
        <f t="shared" si="0"/>
        <v>24964</v>
      </c>
      <c r="O30" s="28">
        <f t="shared" si="1"/>
        <v>652915</v>
      </c>
      <c r="P30" s="35">
        <f>QUOTIENT(O30,$O$321)</f>
        <v>2</v>
      </c>
      <c r="Q30" s="34">
        <v>0</v>
      </c>
      <c r="R30" s="15">
        <v>17.3</v>
      </c>
    </row>
    <row r="31" spans="1:18" ht="12.75">
      <c r="A31" s="2">
        <v>1</v>
      </c>
      <c r="B31" s="12">
        <v>169</v>
      </c>
      <c r="C31" s="26">
        <v>2</v>
      </c>
      <c r="D31" s="3" t="s">
        <v>5</v>
      </c>
      <c r="E31" s="6">
        <v>2.259121153843321</v>
      </c>
      <c r="F31" s="6">
        <v>21.93209054359063</v>
      </c>
      <c r="G31" s="6">
        <v>0.721</v>
      </c>
      <c r="H31" s="23">
        <v>3.5</v>
      </c>
      <c r="I31" s="1"/>
      <c r="J31" s="15">
        <v>35</v>
      </c>
      <c r="K31" s="33">
        <v>3.4</v>
      </c>
      <c r="L31" s="1">
        <v>47</v>
      </c>
      <c r="M31" s="31">
        <v>169</v>
      </c>
      <c r="N31" s="28">
        <f t="shared" si="0"/>
        <v>2209</v>
      </c>
      <c r="O31" s="28">
        <f t="shared" si="1"/>
        <v>655124</v>
      </c>
      <c r="P31" s="35">
        <f>QUOTIENT(O31,$O$321)</f>
        <v>2</v>
      </c>
      <c r="Q31" s="34">
        <v>0</v>
      </c>
      <c r="R31" s="15">
        <v>4.7</v>
      </c>
    </row>
    <row r="32" spans="1:18" ht="12.75">
      <c r="A32" s="2">
        <v>1</v>
      </c>
      <c r="B32" s="12">
        <v>166</v>
      </c>
      <c r="C32" s="26">
        <v>1</v>
      </c>
      <c r="D32" s="3" t="s">
        <v>5</v>
      </c>
      <c r="E32" s="6">
        <v>5.392118306263763</v>
      </c>
      <c r="F32" s="6">
        <v>22.0032160870009</v>
      </c>
      <c r="G32" s="6">
        <v>1.056</v>
      </c>
      <c r="H32" s="23">
        <v>16.7</v>
      </c>
      <c r="I32" s="1"/>
      <c r="J32" s="15">
        <v>167</v>
      </c>
      <c r="K32" s="33">
        <v>14.25</v>
      </c>
      <c r="L32" s="1">
        <v>184</v>
      </c>
      <c r="M32" s="31">
        <v>166</v>
      </c>
      <c r="N32" s="28">
        <f t="shared" si="0"/>
        <v>33856</v>
      </c>
      <c r="O32" s="28">
        <f t="shared" si="1"/>
        <v>688980</v>
      </c>
      <c r="P32" s="35">
        <f>QUOTIENT(O32,$O$321)</f>
        <v>3</v>
      </c>
      <c r="Q32" s="35">
        <v>1</v>
      </c>
      <c r="R32" s="15">
        <v>17.4</v>
      </c>
    </row>
    <row r="33" spans="1:18" ht="12.75">
      <c r="A33" s="2">
        <v>1</v>
      </c>
      <c r="B33" s="12">
        <v>170</v>
      </c>
      <c r="C33" s="26">
        <v>1</v>
      </c>
      <c r="D33" s="3" t="s">
        <v>5</v>
      </c>
      <c r="E33" s="6">
        <v>3.261083445920219</v>
      </c>
      <c r="F33" s="6">
        <v>22.873130694304727</v>
      </c>
      <c r="G33" s="6">
        <v>0.821</v>
      </c>
      <c r="H33" s="23">
        <v>18.5</v>
      </c>
      <c r="I33" s="1"/>
      <c r="J33" s="15">
        <v>185</v>
      </c>
      <c r="K33" s="33">
        <v>15.7</v>
      </c>
      <c r="L33" s="1">
        <v>204</v>
      </c>
      <c r="M33" s="31">
        <v>170</v>
      </c>
      <c r="N33" s="28">
        <f t="shared" si="0"/>
        <v>41616</v>
      </c>
      <c r="O33" s="28">
        <f t="shared" si="1"/>
        <v>730596</v>
      </c>
      <c r="P33" s="35">
        <f>QUOTIENT(O33,$O$321)</f>
        <v>3</v>
      </c>
      <c r="Q33" s="35">
        <v>0</v>
      </c>
      <c r="R33" s="15">
        <v>17.6</v>
      </c>
    </row>
    <row r="34" spans="1:18" ht="12.75">
      <c r="A34" s="2">
        <v>1</v>
      </c>
      <c r="B34" s="12">
        <v>165</v>
      </c>
      <c r="C34" s="26">
        <v>3</v>
      </c>
      <c r="D34" s="3" t="s">
        <v>5</v>
      </c>
      <c r="E34" s="6">
        <v>6.010056595924126</v>
      </c>
      <c r="F34" s="6">
        <v>23.543240849844544</v>
      </c>
      <c r="G34" s="6">
        <v>1.064</v>
      </c>
      <c r="H34" s="23">
        <v>2.9</v>
      </c>
      <c r="I34" s="1"/>
      <c r="J34" s="15">
        <v>29</v>
      </c>
      <c r="K34" s="33">
        <v>7.5</v>
      </c>
      <c r="L34" s="1">
        <v>34</v>
      </c>
      <c r="M34" s="31">
        <v>165</v>
      </c>
      <c r="N34" s="28">
        <f aca="true" t="shared" si="2" ref="N34:N64">L34^2</f>
        <v>1156</v>
      </c>
      <c r="O34" s="28">
        <f t="shared" si="1"/>
        <v>731752</v>
      </c>
      <c r="P34" s="35">
        <f>QUOTIENT(O34,$O$321)</f>
        <v>3</v>
      </c>
      <c r="Q34" s="35">
        <v>0</v>
      </c>
      <c r="R34" s="15">
        <v>6.1</v>
      </c>
    </row>
    <row r="35" spans="1:18" ht="12.75">
      <c r="A35" s="2">
        <v>1</v>
      </c>
      <c r="B35" s="12">
        <v>163</v>
      </c>
      <c r="C35" s="26">
        <v>1</v>
      </c>
      <c r="D35" s="3" t="s">
        <v>5</v>
      </c>
      <c r="E35" s="6">
        <v>9.716053707813204</v>
      </c>
      <c r="F35" s="6">
        <v>23.61538935412434</v>
      </c>
      <c r="G35" s="6">
        <v>1.102</v>
      </c>
      <c r="H35" s="23">
        <v>18.5</v>
      </c>
      <c r="I35" s="1"/>
      <c r="J35" s="15">
        <v>185</v>
      </c>
      <c r="K35" s="33">
        <v>14.5</v>
      </c>
      <c r="L35" s="1">
        <v>203</v>
      </c>
      <c r="M35" s="31">
        <v>163</v>
      </c>
      <c r="N35" s="28">
        <f t="shared" si="2"/>
        <v>41209</v>
      </c>
      <c r="O35" s="28">
        <f t="shared" si="1"/>
        <v>772961</v>
      </c>
      <c r="P35" s="35">
        <f>QUOTIENT(O35,$O$321)</f>
        <v>3</v>
      </c>
      <c r="Q35" s="35">
        <v>0</v>
      </c>
      <c r="R35" s="15">
        <v>17.8</v>
      </c>
    </row>
    <row r="36" spans="1:18" ht="12.75">
      <c r="A36" s="2">
        <v>1</v>
      </c>
      <c r="B36" s="12">
        <v>164</v>
      </c>
      <c r="C36" s="26">
        <v>3</v>
      </c>
      <c r="D36" s="3" t="s">
        <v>5</v>
      </c>
      <c r="E36" s="6">
        <v>7.460034595601501</v>
      </c>
      <c r="F36" s="6">
        <v>24.092298952827825</v>
      </c>
      <c r="G36" s="6">
        <v>0.969</v>
      </c>
      <c r="H36" s="23">
        <v>4</v>
      </c>
      <c r="I36" s="1"/>
      <c r="J36" s="15">
        <v>40</v>
      </c>
      <c r="K36" s="33">
        <v>4.5</v>
      </c>
      <c r="L36" s="1">
        <v>44</v>
      </c>
      <c r="M36" s="31">
        <v>164</v>
      </c>
      <c r="N36" s="28">
        <f t="shared" si="2"/>
        <v>1936</v>
      </c>
      <c r="O36" s="28">
        <f t="shared" si="1"/>
        <v>774897</v>
      </c>
      <c r="P36" s="35">
        <f>QUOTIENT(O36,$O$321)</f>
        <v>3</v>
      </c>
      <c r="Q36" s="35">
        <v>0</v>
      </c>
      <c r="R36" s="15">
        <v>5.7</v>
      </c>
    </row>
    <row r="37" spans="1:18" ht="12.75">
      <c r="A37" s="2">
        <v>1</v>
      </c>
      <c r="B37" s="12">
        <v>175</v>
      </c>
      <c r="C37" s="26">
        <v>1</v>
      </c>
      <c r="D37" s="3" t="s">
        <v>5</v>
      </c>
      <c r="E37" s="6">
        <v>8.538974327459517</v>
      </c>
      <c r="F37" s="6">
        <v>25.596342188582085</v>
      </c>
      <c r="G37" s="6">
        <v>1.114</v>
      </c>
      <c r="H37" s="23">
        <v>16.6</v>
      </c>
      <c r="I37" s="1"/>
      <c r="J37" s="15">
        <v>166</v>
      </c>
      <c r="K37" s="33">
        <v>14.75</v>
      </c>
      <c r="L37" s="1">
        <v>183</v>
      </c>
      <c r="M37" s="31">
        <v>175</v>
      </c>
      <c r="N37" s="28">
        <f t="shared" si="2"/>
        <v>33489</v>
      </c>
      <c r="O37" s="28">
        <f t="shared" si="1"/>
        <v>808386</v>
      </c>
      <c r="P37" s="35">
        <f>QUOTIENT(O37,$O$321)</f>
        <v>3</v>
      </c>
      <c r="Q37" s="35">
        <v>0</v>
      </c>
      <c r="R37" s="15">
        <v>17</v>
      </c>
    </row>
    <row r="38" spans="1:18" ht="12.75">
      <c r="A38" s="2">
        <v>1</v>
      </c>
      <c r="B38" s="12">
        <v>173</v>
      </c>
      <c r="C38" s="26">
        <v>1</v>
      </c>
      <c r="D38" s="3" t="s">
        <v>5</v>
      </c>
      <c r="E38" s="6">
        <v>3.2469710057880943</v>
      </c>
      <c r="F38" s="6">
        <v>25.679130131053334</v>
      </c>
      <c r="G38" s="6">
        <v>0.838</v>
      </c>
      <c r="H38" s="23">
        <v>16.6</v>
      </c>
      <c r="I38" s="1">
        <v>13</v>
      </c>
      <c r="J38" s="15">
        <v>166</v>
      </c>
      <c r="K38" s="33">
        <v>16</v>
      </c>
      <c r="L38" s="1">
        <v>181</v>
      </c>
      <c r="M38" s="31">
        <v>173</v>
      </c>
      <c r="N38" s="28">
        <f t="shared" si="2"/>
        <v>32761</v>
      </c>
      <c r="O38" s="28">
        <f t="shared" si="1"/>
        <v>841147</v>
      </c>
      <c r="P38" s="35">
        <f>QUOTIENT(O38,$O$321)</f>
        <v>3</v>
      </c>
      <c r="Q38" s="35">
        <v>0</v>
      </c>
      <c r="R38" s="15">
        <v>18.2</v>
      </c>
    </row>
    <row r="39" spans="1:18" ht="12.75">
      <c r="A39" s="2">
        <v>1</v>
      </c>
      <c r="B39" s="12">
        <v>178</v>
      </c>
      <c r="C39" s="26">
        <v>1</v>
      </c>
      <c r="D39" s="3" t="s">
        <v>5</v>
      </c>
      <c r="E39" s="6">
        <v>5.847880482572331</v>
      </c>
      <c r="F39" s="6">
        <v>27.93823435476103</v>
      </c>
      <c r="G39" s="6">
        <v>1.118</v>
      </c>
      <c r="H39" s="23">
        <v>14.2</v>
      </c>
      <c r="I39" s="1"/>
      <c r="J39" s="15">
        <v>142</v>
      </c>
      <c r="K39" s="33">
        <v>14.75</v>
      </c>
      <c r="L39" s="1">
        <v>155</v>
      </c>
      <c r="M39" s="31">
        <v>178</v>
      </c>
      <c r="N39" s="28">
        <f t="shared" si="2"/>
        <v>24025</v>
      </c>
      <c r="O39" s="28">
        <f t="shared" si="1"/>
        <v>865172</v>
      </c>
      <c r="P39" s="35">
        <f>QUOTIENT(O39,$O$321)</f>
        <v>3</v>
      </c>
      <c r="Q39" s="35">
        <v>0</v>
      </c>
      <c r="R39" s="15">
        <v>16.4</v>
      </c>
    </row>
    <row r="40" spans="1:18" ht="12.75">
      <c r="A40" s="2">
        <v>1</v>
      </c>
      <c r="B40" s="12">
        <v>179</v>
      </c>
      <c r="C40" s="26">
        <v>2</v>
      </c>
      <c r="D40" s="3" t="s">
        <v>5</v>
      </c>
      <c r="E40" s="6">
        <v>3.838858765526073</v>
      </c>
      <c r="F40" s="6">
        <v>28.48015385103008</v>
      </c>
      <c r="G40" s="6">
        <v>0.888</v>
      </c>
      <c r="H40" s="23">
        <v>4</v>
      </c>
      <c r="I40" s="1"/>
      <c r="J40" s="15">
        <v>40</v>
      </c>
      <c r="K40" s="33">
        <v>3.6</v>
      </c>
      <c r="L40" s="1">
        <v>58</v>
      </c>
      <c r="M40" s="31">
        <v>179</v>
      </c>
      <c r="N40" s="28">
        <f t="shared" si="2"/>
        <v>3364</v>
      </c>
      <c r="O40" s="28">
        <f t="shared" si="1"/>
        <v>868536</v>
      </c>
      <c r="P40" s="35">
        <f>QUOTIENT(O40,$O$321)</f>
        <v>3</v>
      </c>
      <c r="Q40" s="35">
        <v>0</v>
      </c>
      <c r="R40" s="2">
        <v>4.1325</v>
      </c>
    </row>
    <row r="41" spans="1:18" ht="12.75">
      <c r="A41" s="2">
        <v>1</v>
      </c>
      <c r="B41" s="12">
        <v>188</v>
      </c>
      <c r="C41" s="26">
        <v>1</v>
      </c>
      <c r="D41" s="3" t="s">
        <v>5</v>
      </c>
      <c r="E41" s="6">
        <v>8.034889635111123</v>
      </c>
      <c r="F41" s="6">
        <v>30.205421992940007</v>
      </c>
      <c r="G41" s="6">
        <v>1.427</v>
      </c>
      <c r="H41" s="23">
        <v>18.2</v>
      </c>
      <c r="I41" s="1"/>
      <c r="J41" s="15">
        <v>182</v>
      </c>
      <c r="K41" s="33">
        <v>13.25</v>
      </c>
      <c r="L41" s="1">
        <v>196</v>
      </c>
      <c r="M41" s="31">
        <v>188</v>
      </c>
      <c r="N41" s="28">
        <f t="shared" si="2"/>
        <v>38416</v>
      </c>
      <c r="O41" s="28">
        <f t="shared" si="1"/>
        <v>906952</v>
      </c>
      <c r="P41" s="35">
        <f>QUOTIENT(O41,$O$321)</f>
        <v>4</v>
      </c>
      <c r="Q41" s="35">
        <v>1</v>
      </c>
      <c r="R41" s="15">
        <v>16.2</v>
      </c>
    </row>
    <row r="42" spans="1:18" ht="12.75">
      <c r="A42" s="2">
        <v>1</v>
      </c>
      <c r="B42" s="12">
        <v>181</v>
      </c>
      <c r="C42" s="26">
        <v>2</v>
      </c>
      <c r="D42" s="3" t="s">
        <v>5</v>
      </c>
      <c r="E42" s="6">
        <v>3.1367766198694715</v>
      </c>
      <c r="F42" s="6">
        <v>30.53012571931272</v>
      </c>
      <c r="G42" s="6">
        <v>0.905</v>
      </c>
      <c r="H42" s="23">
        <v>6.2</v>
      </c>
      <c r="I42" s="1"/>
      <c r="J42" s="15">
        <v>62</v>
      </c>
      <c r="K42" s="33">
        <v>5.7</v>
      </c>
      <c r="L42" s="1">
        <v>78</v>
      </c>
      <c r="M42" s="31">
        <v>181</v>
      </c>
      <c r="N42" s="28">
        <f t="shared" si="2"/>
        <v>6084</v>
      </c>
      <c r="O42" s="28">
        <f t="shared" si="1"/>
        <v>913036</v>
      </c>
      <c r="P42" s="35">
        <f>QUOTIENT(O42,$O$321)</f>
        <v>4</v>
      </c>
      <c r="Q42" s="35">
        <v>0</v>
      </c>
      <c r="R42" s="15">
        <v>7.1</v>
      </c>
    </row>
    <row r="43" spans="1:18" ht="12.75">
      <c r="A43" s="2">
        <v>1</v>
      </c>
      <c r="B43" s="12">
        <v>182</v>
      </c>
      <c r="C43" s="26">
        <v>1</v>
      </c>
      <c r="D43" s="3" t="s">
        <v>5</v>
      </c>
      <c r="E43" s="6">
        <v>3.2097341442043175</v>
      </c>
      <c r="F43" s="6">
        <v>31.59012864366856</v>
      </c>
      <c r="G43" s="6">
        <v>1.066</v>
      </c>
      <c r="H43" s="23">
        <v>17.4</v>
      </c>
      <c r="I43" s="1"/>
      <c r="J43" s="15">
        <v>174</v>
      </c>
      <c r="K43" s="33">
        <v>15.6</v>
      </c>
      <c r="L43" s="1">
        <v>196</v>
      </c>
      <c r="M43" s="31">
        <v>182</v>
      </c>
      <c r="N43" s="28">
        <f t="shared" si="2"/>
        <v>38416</v>
      </c>
      <c r="O43" s="28">
        <f t="shared" si="1"/>
        <v>951452</v>
      </c>
      <c r="P43" s="35">
        <f>QUOTIENT(O43,$O$321)</f>
        <v>4</v>
      </c>
      <c r="Q43" s="35">
        <v>0</v>
      </c>
      <c r="R43" s="15">
        <v>17.6</v>
      </c>
    </row>
    <row r="44" spans="1:18" ht="12.75">
      <c r="A44" s="2">
        <v>1</v>
      </c>
      <c r="B44" s="12">
        <v>187</v>
      </c>
      <c r="C44" s="26">
        <v>1</v>
      </c>
      <c r="D44" s="3" t="s">
        <v>5</v>
      </c>
      <c r="E44" s="6">
        <v>6.601700962422333</v>
      </c>
      <c r="F44" s="6">
        <v>32.41826456494474</v>
      </c>
      <c r="G44" s="6">
        <v>1.721</v>
      </c>
      <c r="H44" s="23">
        <v>13.2</v>
      </c>
      <c r="I44" s="1"/>
      <c r="J44" s="15">
        <v>132</v>
      </c>
      <c r="K44" s="33">
        <v>12.25</v>
      </c>
      <c r="L44" s="1">
        <v>146</v>
      </c>
      <c r="M44" s="31">
        <v>187</v>
      </c>
      <c r="N44" s="28">
        <f t="shared" si="2"/>
        <v>21316</v>
      </c>
      <c r="O44" s="28">
        <f t="shared" si="1"/>
        <v>972768</v>
      </c>
      <c r="P44" s="35">
        <f>QUOTIENT(O44,$O$321)</f>
        <v>4</v>
      </c>
      <c r="Q44" s="35">
        <v>0</v>
      </c>
      <c r="R44" s="15">
        <v>14.9</v>
      </c>
    </row>
    <row r="45" spans="1:18" ht="12.75">
      <c r="A45" s="2">
        <v>1</v>
      </c>
      <c r="B45" s="12">
        <v>183</v>
      </c>
      <c r="C45" s="26">
        <v>1</v>
      </c>
      <c r="D45" s="3" t="s">
        <v>5</v>
      </c>
      <c r="E45" s="6">
        <v>1.221690628339349</v>
      </c>
      <c r="F45" s="6">
        <v>32.67604898099872</v>
      </c>
      <c r="G45" s="6">
        <v>0.729</v>
      </c>
      <c r="H45" s="23">
        <v>17.5</v>
      </c>
      <c r="I45" s="1"/>
      <c r="J45" s="15">
        <v>175</v>
      </c>
      <c r="K45" s="33">
        <v>15.1</v>
      </c>
      <c r="L45" s="1">
        <v>196</v>
      </c>
      <c r="M45" s="31">
        <v>183</v>
      </c>
      <c r="N45" s="28">
        <f t="shared" si="2"/>
        <v>38416</v>
      </c>
      <c r="O45" s="28">
        <f t="shared" si="1"/>
        <v>1011184</v>
      </c>
      <c r="P45" s="35">
        <f>QUOTIENT(O45,$O$321)</f>
        <v>4</v>
      </c>
      <c r="Q45" s="35">
        <v>0</v>
      </c>
      <c r="R45" s="15">
        <v>16.7</v>
      </c>
    </row>
    <row r="46" spans="1:18" ht="12.75">
      <c r="A46" s="2">
        <v>1</v>
      </c>
      <c r="B46" s="12">
        <v>190</v>
      </c>
      <c r="C46" s="26">
        <v>2</v>
      </c>
      <c r="D46" s="3" t="s">
        <v>5</v>
      </c>
      <c r="E46" s="6">
        <v>7.845913986608238</v>
      </c>
      <c r="F46" s="6">
        <v>34.58881442395425</v>
      </c>
      <c r="G46" s="6">
        <v>1.799</v>
      </c>
      <c r="H46" s="23">
        <v>3.2</v>
      </c>
      <c r="I46" s="1"/>
      <c r="J46" s="15">
        <v>32</v>
      </c>
      <c r="K46" s="33">
        <v>2.75</v>
      </c>
      <c r="L46" s="1">
        <v>46</v>
      </c>
      <c r="M46" s="31">
        <v>190</v>
      </c>
      <c r="N46" s="28">
        <f t="shared" si="2"/>
        <v>2116</v>
      </c>
      <c r="O46" s="28">
        <f t="shared" si="1"/>
        <v>1013300</v>
      </c>
      <c r="P46" s="35">
        <f>QUOTIENT(O46,$O$321)</f>
        <v>4</v>
      </c>
      <c r="Q46" s="34">
        <v>0</v>
      </c>
      <c r="R46" s="2">
        <v>4.19475</v>
      </c>
    </row>
    <row r="47" spans="1:18" ht="12.75">
      <c r="A47" s="2">
        <v>1</v>
      </c>
      <c r="B47" s="12">
        <v>191</v>
      </c>
      <c r="C47" s="26">
        <v>1</v>
      </c>
      <c r="D47" s="3" t="s">
        <v>5</v>
      </c>
      <c r="E47" s="6">
        <v>7.208610000022869</v>
      </c>
      <c r="F47" s="6">
        <v>34.68828888641771</v>
      </c>
      <c r="G47" s="6">
        <v>1.924</v>
      </c>
      <c r="H47" s="23">
        <v>18.5</v>
      </c>
      <c r="I47" s="1"/>
      <c r="J47" s="15">
        <v>185</v>
      </c>
      <c r="K47" s="33">
        <v>15.25</v>
      </c>
      <c r="L47" s="1">
        <v>201</v>
      </c>
      <c r="M47" s="31">
        <v>191</v>
      </c>
      <c r="N47" s="28">
        <f t="shared" si="2"/>
        <v>40401</v>
      </c>
      <c r="O47" s="28">
        <f t="shared" si="1"/>
        <v>1053701</v>
      </c>
      <c r="P47" s="35">
        <f>QUOTIENT(O47,$O$321)</f>
        <v>4</v>
      </c>
      <c r="Q47" s="34">
        <v>0</v>
      </c>
      <c r="R47" s="15">
        <v>17.1</v>
      </c>
    </row>
    <row r="48" spans="1:18" ht="12.75">
      <c r="A48" s="2">
        <v>1</v>
      </c>
      <c r="B48" s="12">
        <v>184</v>
      </c>
      <c r="C48" s="26">
        <v>1</v>
      </c>
      <c r="D48" s="3" t="s">
        <v>5</v>
      </c>
      <c r="E48" s="6">
        <v>2.16160623737015</v>
      </c>
      <c r="F48" s="6">
        <v>34.78208664635522</v>
      </c>
      <c r="G48" s="6">
        <v>1.039</v>
      </c>
      <c r="H48" s="23">
        <v>16.4</v>
      </c>
      <c r="I48" s="1">
        <v>15</v>
      </c>
      <c r="J48" s="15">
        <v>164</v>
      </c>
      <c r="K48" s="33">
        <v>15</v>
      </c>
      <c r="L48" s="1">
        <v>184</v>
      </c>
      <c r="M48" s="31">
        <v>184</v>
      </c>
      <c r="N48" s="28">
        <f t="shared" si="2"/>
        <v>33856</v>
      </c>
      <c r="O48" s="28">
        <f t="shared" si="1"/>
        <v>1087557</v>
      </c>
      <c r="P48" s="35">
        <f>QUOTIENT(O48,$O$321)</f>
        <v>4</v>
      </c>
      <c r="Q48" s="34">
        <v>0</v>
      </c>
      <c r="R48" s="15">
        <v>17.3</v>
      </c>
    </row>
    <row r="49" spans="1:18" ht="12.75">
      <c r="A49" s="2">
        <v>1</v>
      </c>
      <c r="B49" s="12">
        <v>185</v>
      </c>
      <c r="C49" s="26">
        <v>1</v>
      </c>
      <c r="D49" s="3" t="s">
        <v>5</v>
      </c>
      <c r="E49" s="6">
        <v>4.421604993344562</v>
      </c>
      <c r="F49" s="6">
        <v>34.81317720752919</v>
      </c>
      <c r="G49" s="6">
        <v>1.317</v>
      </c>
      <c r="H49" s="23">
        <v>9.2</v>
      </c>
      <c r="I49" s="1"/>
      <c r="J49" s="15">
        <v>92</v>
      </c>
      <c r="K49" s="33">
        <v>13</v>
      </c>
      <c r="L49" s="1">
        <v>103</v>
      </c>
      <c r="M49" s="31">
        <v>185</v>
      </c>
      <c r="N49" s="28">
        <f t="shared" si="2"/>
        <v>10609</v>
      </c>
      <c r="O49" s="28">
        <f t="shared" si="1"/>
        <v>1098166</v>
      </c>
      <c r="P49" s="35">
        <f>QUOTIENT(O49,$O$321)</f>
        <v>4</v>
      </c>
      <c r="Q49" s="34">
        <v>0</v>
      </c>
      <c r="R49" s="15">
        <v>14.6</v>
      </c>
    </row>
    <row r="50" spans="1:18" ht="12.75">
      <c r="A50" s="2">
        <v>1</v>
      </c>
      <c r="B50" s="12">
        <v>189</v>
      </c>
      <c r="C50" s="26">
        <v>1</v>
      </c>
      <c r="D50" s="3" t="s">
        <v>5</v>
      </c>
      <c r="E50" s="6">
        <v>9.616594610700052</v>
      </c>
      <c r="F50" s="6">
        <v>35.072385377864656</v>
      </c>
      <c r="G50" s="6">
        <v>2.045</v>
      </c>
      <c r="H50" s="23">
        <v>18.3</v>
      </c>
      <c r="I50" s="1"/>
      <c r="J50" s="15">
        <v>183</v>
      </c>
      <c r="K50" s="33">
        <v>14.75</v>
      </c>
      <c r="L50" s="1">
        <v>200</v>
      </c>
      <c r="M50" s="31">
        <v>189</v>
      </c>
      <c r="N50" s="28">
        <f t="shared" si="2"/>
        <v>40000</v>
      </c>
      <c r="O50" s="28">
        <f t="shared" si="1"/>
        <v>1138166</v>
      </c>
      <c r="P50" s="35">
        <f>QUOTIENT(O50,$O$321)</f>
        <v>5</v>
      </c>
      <c r="Q50" s="34">
        <v>1</v>
      </c>
      <c r="R50" s="15">
        <v>15.5</v>
      </c>
    </row>
    <row r="51" spans="1:18" ht="12.75">
      <c r="A51" s="2">
        <v>1</v>
      </c>
      <c r="B51" s="12">
        <v>198</v>
      </c>
      <c r="C51" s="26">
        <v>1</v>
      </c>
      <c r="D51" s="3" t="s">
        <v>5</v>
      </c>
      <c r="E51" s="6">
        <v>7.942528694711232</v>
      </c>
      <c r="F51" s="6">
        <v>36.71731829714268</v>
      </c>
      <c r="G51" s="6">
        <v>2.098</v>
      </c>
      <c r="H51" s="23">
        <v>19.4</v>
      </c>
      <c r="I51" s="1"/>
      <c r="J51" s="15">
        <v>194</v>
      </c>
      <c r="K51" s="33">
        <v>15.75</v>
      </c>
      <c r="L51" s="1">
        <v>204</v>
      </c>
      <c r="M51" s="31">
        <v>198</v>
      </c>
      <c r="N51" s="28">
        <f t="shared" si="2"/>
        <v>41616</v>
      </c>
      <c r="O51" s="28">
        <f t="shared" si="1"/>
        <v>1179782</v>
      </c>
      <c r="P51" s="35">
        <f>QUOTIENT(O51,$O$321)</f>
        <v>5</v>
      </c>
      <c r="Q51" s="34">
        <v>0</v>
      </c>
      <c r="R51" s="15">
        <v>17.8</v>
      </c>
    </row>
    <row r="52" spans="1:18" ht="12.75">
      <c r="A52" s="2">
        <v>1</v>
      </c>
      <c r="B52" s="12">
        <v>199</v>
      </c>
      <c r="C52" s="26">
        <v>1</v>
      </c>
      <c r="D52" s="3" t="s">
        <v>5</v>
      </c>
      <c r="E52" s="6">
        <v>9.997523604002843</v>
      </c>
      <c r="F52" s="6">
        <v>36.84440064361756</v>
      </c>
      <c r="G52" s="6">
        <v>2.145</v>
      </c>
      <c r="H52" s="23">
        <v>13.2</v>
      </c>
      <c r="I52" s="1"/>
      <c r="J52" s="15">
        <v>132</v>
      </c>
      <c r="K52" s="33">
        <v>13.5</v>
      </c>
      <c r="L52" s="1">
        <v>144</v>
      </c>
      <c r="M52" s="31">
        <v>199</v>
      </c>
      <c r="N52" s="28">
        <f t="shared" si="2"/>
        <v>20736</v>
      </c>
      <c r="O52" s="28">
        <f t="shared" si="1"/>
        <v>1200518</v>
      </c>
      <c r="P52" s="35">
        <f>QUOTIENT(O52,$O$321)</f>
        <v>5</v>
      </c>
      <c r="Q52" s="34">
        <v>0</v>
      </c>
      <c r="R52" s="15">
        <v>15.9</v>
      </c>
    </row>
    <row r="53" spans="1:18" ht="12.75">
      <c r="A53" s="2">
        <v>1</v>
      </c>
      <c r="B53" s="12">
        <v>193</v>
      </c>
      <c r="C53" s="26">
        <v>3</v>
      </c>
      <c r="D53" s="3" t="s">
        <v>5</v>
      </c>
      <c r="E53" s="6">
        <v>5.64351443116461</v>
      </c>
      <c r="F53" s="6">
        <v>37.073226172876254</v>
      </c>
      <c r="G53" s="6">
        <v>1.774</v>
      </c>
      <c r="H53" s="23">
        <v>3</v>
      </c>
      <c r="I53" s="1"/>
      <c r="J53" s="15">
        <v>30</v>
      </c>
      <c r="K53" s="33">
        <v>5.75</v>
      </c>
      <c r="L53" s="1">
        <v>41</v>
      </c>
      <c r="M53" s="31">
        <v>193</v>
      </c>
      <c r="N53" s="28">
        <f t="shared" si="2"/>
        <v>1681</v>
      </c>
      <c r="O53" s="28">
        <f t="shared" si="1"/>
        <v>1202199</v>
      </c>
      <c r="P53" s="35">
        <f>QUOTIENT(O53,$O$321)</f>
        <v>5</v>
      </c>
      <c r="Q53" s="34">
        <v>0</v>
      </c>
      <c r="R53" s="15">
        <v>7.3</v>
      </c>
    </row>
    <row r="54" spans="1:18" ht="12.75">
      <c r="A54" s="2">
        <v>1</v>
      </c>
      <c r="B54" s="12">
        <v>194</v>
      </c>
      <c r="C54" s="26">
        <v>1</v>
      </c>
      <c r="D54" s="3" t="s">
        <v>5</v>
      </c>
      <c r="E54" s="6">
        <v>2.68347428207148</v>
      </c>
      <c r="F54" s="6">
        <v>38.07510756094408</v>
      </c>
      <c r="G54" s="6">
        <v>1.353</v>
      </c>
      <c r="H54" s="23">
        <v>16.8</v>
      </c>
      <c r="I54" s="1"/>
      <c r="J54" s="15">
        <v>168</v>
      </c>
      <c r="K54" s="33">
        <v>15.9</v>
      </c>
      <c r="L54" s="1">
        <v>183</v>
      </c>
      <c r="M54" s="31">
        <v>194</v>
      </c>
      <c r="N54" s="28">
        <f t="shared" si="2"/>
        <v>33489</v>
      </c>
      <c r="O54" s="28">
        <f t="shared" si="1"/>
        <v>1235688</v>
      </c>
      <c r="P54" s="35">
        <f>QUOTIENT(O54,$O$321)</f>
        <v>5</v>
      </c>
      <c r="Q54" s="34">
        <v>0</v>
      </c>
      <c r="R54" s="15">
        <v>18.3</v>
      </c>
    </row>
    <row r="55" spans="1:18" ht="12.75">
      <c r="A55" s="2">
        <v>1</v>
      </c>
      <c r="B55" s="12">
        <v>200</v>
      </c>
      <c r="C55" s="26">
        <v>3</v>
      </c>
      <c r="D55" s="3" t="s">
        <v>5</v>
      </c>
      <c r="E55" s="6">
        <v>9.36742106198303</v>
      </c>
      <c r="F55" s="6">
        <v>39.403375396627084</v>
      </c>
      <c r="G55" s="6">
        <v>2.244</v>
      </c>
      <c r="H55" s="23">
        <v>3</v>
      </c>
      <c r="I55" s="1"/>
      <c r="J55" s="15">
        <v>30</v>
      </c>
      <c r="K55" s="33">
        <v>4.9</v>
      </c>
      <c r="L55" s="1">
        <v>31</v>
      </c>
      <c r="M55" s="31">
        <v>200</v>
      </c>
      <c r="N55" s="28">
        <f t="shared" si="2"/>
        <v>961</v>
      </c>
      <c r="O55" s="28">
        <f t="shared" si="1"/>
        <v>1236649</v>
      </c>
      <c r="P55" s="35">
        <f>QUOTIENT(O55,$O$321)</f>
        <v>5</v>
      </c>
      <c r="Q55" s="34">
        <v>0</v>
      </c>
      <c r="R55" s="15">
        <v>4.8</v>
      </c>
    </row>
    <row r="56" spans="1:18" ht="12.75">
      <c r="A56" s="2">
        <v>1</v>
      </c>
      <c r="B56" s="12">
        <v>201</v>
      </c>
      <c r="C56" s="26">
        <v>2</v>
      </c>
      <c r="D56" s="3" t="s">
        <v>5</v>
      </c>
      <c r="E56" s="6">
        <v>8.324419059254062</v>
      </c>
      <c r="F56" s="6">
        <v>39.453333602192956</v>
      </c>
      <c r="G56" s="6">
        <v>2.139</v>
      </c>
      <c r="H56" s="23">
        <v>4.4</v>
      </c>
      <c r="I56" s="1"/>
      <c r="J56" s="15">
        <v>44</v>
      </c>
      <c r="K56" s="33">
        <v>3.8</v>
      </c>
      <c r="L56" s="1">
        <v>58</v>
      </c>
      <c r="M56" s="31">
        <v>201</v>
      </c>
      <c r="N56" s="28">
        <f t="shared" si="2"/>
        <v>3364</v>
      </c>
      <c r="O56" s="28">
        <f t="shared" si="1"/>
        <v>1240013</v>
      </c>
      <c r="P56" s="35">
        <f>QUOTIENT(O56,$O$321)</f>
        <v>5</v>
      </c>
      <c r="Q56" s="34">
        <v>0</v>
      </c>
      <c r="R56" s="2">
        <v>4.5325</v>
      </c>
    </row>
    <row r="57" spans="1:18" ht="12.75">
      <c r="A57" s="2">
        <v>1</v>
      </c>
      <c r="B57" s="12">
        <v>197</v>
      </c>
      <c r="C57" s="26">
        <v>1</v>
      </c>
      <c r="D57" s="3" t="s">
        <v>5</v>
      </c>
      <c r="E57" s="6">
        <v>5.497416937743408</v>
      </c>
      <c r="F57" s="6">
        <v>39.50622032050917</v>
      </c>
      <c r="G57" s="6">
        <v>1.915</v>
      </c>
      <c r="H57" s="23">
        <v>22.4</v>
      </c>
      <c r="I57" s="1"/>
      <c r="J57" s="15">
        <v>224</v>
      </c>
      <c r="K57" s="33">
        <v>16.4</v>
      </c>
      <c r="L57" s="1">
        <v>241</v>
      </c>
      <c r="M57" s="31">
        <v>197</v>
      </c>
      <c r="N57" s="28">
        <f t="shared" si="2"/>
        <v>58081</v>
      </c>
      <c r="O57" s="28">
        <f t="shared" si="1"/>
        <v>1298094</v>
      </c>
      <c r="P57" s="35">
        <f>QUOTIENT(O57,$O$321)</f>
        <v>5</v>
      </c>
      <c r="Q57" s="34">
        <v>0</v>
      </c>
      <c r="R57" s="15">
        <v>18.6</v>
      </c>
    </row>
    <row r="58" spans="1:18" ht="12.75">
      <c r="A58" s="2">
        <v>1</v>
      </c>
      <c r="B58" s="12">
        <v>202</v>
      </c>
      <c r="C58" s="26">
        <v>1</v>
      </c>
      <c r="D58" s="3" t="s">
        <v>5</v>
      </c>
      <c r="E58" s="6">
        <v>8.83538880499197</v>
      </c>
      <c r="F58" s="6">
        <v>40.20835407803486</v>
      </c>
      <c r="G58" s="6">
        <v>2.192</v>
      </c>
      <c r="H58" s="23">
        <v>17.3</v>
      </c>
      <c r="I58" s="1"/>
      <c r="J58" s="15">
        <v>173</v>
      </c>
      <c r="K58" s="33">
        <v>14.8</v>
      </c>
      <c r="L58" s="1">
        <v>202</v>
      </c>
      <c r="M58" s="31">
        <v>202</v>
      </c>
      <c r="N58" s="28">
        <f t="shared" si="2"/>
        <v>40804</v>
      </c>
      <c r="O58" s="28">
        <f t="shared" si="1"/>
        <v>1338898</v>
      </c>
      <c r="P58" s="35">
        <f>QUOTIENT(O58,$O$321)</f>
        <v>6</v>
      </c>
      <c r="Q58" s="35">
        <v>1</v>
      </c>
      <c r="R58" s="15">
        <v>17.4</v>
      </c>
    </row>
    <row r="59" spans="1:18" ht="12.75">
      <c r="A59" s="2">
        <v>1</v>
      </c>
      <c r="B59" s="12">
        <v>196</v>
      </c>
      <c r="C59" s="26">
        <v>1</v>
      </c>
      <c r="D59" s="3" t="s">
        <v>5</v>
      </c>
      <c r="E59" s="6">
        <v>0.6613442121676398</v>
      </c>
      <c r="F59" s="6">
        <v>41.32102653411495</v>
      </c>
      <c r="G59" s="6">
        <v>1.194</v>
      </c>
      <c r="H59" s="23">
        <v>10</v>
      </c>
      <c r="I59" s="1"/>
      <c r="J59" s="15">
        <v>100</v>
      </c>
      <c r="K59" s="33">
        <v>12.9</v>
      </c>
      <c r="L59" s="1">
        <v>106</v>
      </c>
      <c r="M59" s="31">
        <v>196</v>
      </c>
      <c r="N59" s="28">
        <f t="shared" si="2"/>
        <v>11236</v>
      </c>
      <c r="O59" s="28">
        <f t="shared" si="1"/>
        <v>1350134</v>
      </c>
      <c r="P59" s="35">
        <f>QUOTIENT(O59,$O$321)</f>
        <v>6</v>
      </c>
      <c r="Q59" s="35">
        <v>0</v>
      </c>
      <c r="R59" s="15">
        <v>14</v>
      </c>
    </row>
    <row r="60" spans="1:18" ht="12.75">
      <c r="A60" s="2">
        <v>1</v>
      </c>
      <c r="B60" s="12">
        <v>205</v>
      </c>
      <c r="C60" s="26">
        <v>1</v>
      </c>
      <c r="D60" s="3" t="s">
        <v>5</v>
      </c>
      <c r="E60" s="6">
        <v>5.104274965347617</v>
      </c>
      <c r="F60" s="6">
        <v>43.04920456963317</v>
      </c>
      <c r="G60" s="6">
        <v>1.886</v>
      </c>
      <c r="H60" s="23">
        <v>13.4</v>
      </c>
      <c r="I60" s="1"/>
      <c r="J60" s="15">
        <v>134</v>
      </c>
      <c r="K60" s="33">
        <v>13.6</v>
      </c>
      <c r="L60" s="1">
        <v>141</v>
      </c>
      <c r="M60" s="31">
        <v>205</v>
      </c>
      <c r="N60" s="28">
        <f t="shared" si="2"/>
        <v>19881</v>
      </c>
      <c r="O60" s="28">
        <f t="shared" si="1"/>
        <v>1370015</v>
      </c>
      <c r="P60" s="35">
        <f>QUOTIENT(O60,$O$321)</f>
        <v>6</v>
      </c>
      <c r="Q60" s="35">
        <v>0</v>
      </c>
      <c r="R60" s="15">
        <v>15.2</v>
      </c>
    </row>
    <row r="61" spans="1:18" ht="12.75">
      <c r="A61" s="2">
        <v>1</v>
      </c>
      <c r="B61" s="12">
        <v>207</v>
      </c>
      <c r="C61" s="26">
        <v>1</v>
      </c>
      <c r="D61" s="3" t="s">
        <v>5</v>
      </c>
      <c r="E61" s="6">
        <v>2.791192259985839</v>
      </c>
      <c r="F61" s="6">
        <v>45.11311188299689</v>
      </c>
      <c r="G61" s="6">
        <v>1.679</v>
      </c>
      <c r="H61" s="23">
        <v>18.2</v>
      </c>
      <c r="I61" s="1"/>
      <c r="J61" s="15">
        <v>182</v>
      </c>
      <c r="K61" s="33">
        <v>15.6</v>
      </c>
      <c r="L61" s="1">
        <v>196</v>
      </c>
      <c r="M61" s="31">
        <v>207</v>
      </c>
      <c r="N61" s="28">
        <f t="shared" si="2"/>
        <v>38416</v>
      </c>
      <c r="O61" s="28">
        <f t="shared" si="1"/>
        <v>1408431</v>
      </c>
      <c r="P61" s="35">
        <f>QUOTIENT(O61,$O$321)</f>
        <v>6</v>
      </c>
      <c r="Q61" s="35">
        <v>0</v>
      </c>
      <c r="R61" s="15">
        <v>17.7</v>
      </c>
    </row>
    <row r="62" spans="1:18" ht="12.75">
      <c r="A62" s="2">
        <v>1</v>
      </c>
      <c r="B62" s="12">
        <v>215</v>
      </c>
      <c r="C62" s="26">
        <v>1</v>
      </c>
      <c r="D62" s="3" t="s">
        <v>5</v>
      </c>
      <c r="E62" s="6">
        <v>7.95516644990535</v>
      </c>
      <c r="F62" s="6">
        <v>45.75731881081211</v>
      </c>
      <c r="G62" s="6">
        <v>1.969</v>
      </c>
      <c r="H62" s="23">
        <v>17.5</v>
      </c>
      <c r="I62" s="1">
        <v>12</v>
      </c>
      <c r="J62" s="15">
        <v>175</v>
      </c>
      <c r="K62" s="33">
        <v>14.5</v>
      </c>
      <c r="L62" s="1">
        <v>189</v>
      </c>
      <c r="M62" s="31">
        <v>215</v>
      </c>
      <c r="N62" s="28">
        <f t="shared" si="2"/>
        <v>35721</v>
      </c>
      <c r="O62" s="28">
        <f t="shared" si="1"/>
        <v>1444152</v>
      </c>
      <c r="P62" s="35">
        <f>QUOTIENT(O62,$O$321)</f>
        <v>6</v>
      </c>
      <c r="Q62" s="35">
        <v>0</v>
      </c>
      <c r="R62" s="15">
        <v>16.7</v>
      </c>
    </row>
    <row r="63" spans="1:18" ht="12.75">
      <c r="A63" s="2">
        <v>1</v>
      </c>
      <c r="B63" s="12">
        <v>213</v>
      </c>
      <c r="C63" s="26">
        <v>1</v>
      </c>
      <c r="D63" s="3" t="s">
        <v>5</v>
      </c>
      <c r="E63" s="6">
        <v>5.3861648491148095</v>
      </c>
      <c r="F63" s="6">
        <v>45.79721586754111</v>
      </c>
      <c r="G63" s="6">
        <v>1.795</v>
      </c>
      <c r="H63" s="23">
        <v>18.5</v>
      </c>
      <c r="I63" s="1">
        <v>17</v>
      </c>
      <c r="J63" s="15">
        <v>185</v>
      </c>
      <c r="K63" s="33">
        <v>14.6</v>
      </c>
      <c r="L63" s="1">
        <v>201</v>
      </c>
      <c r="M63" s="31">
        <v>213</v>
      </c>
      <c r="N63" s="28">
        <f t="shared" si="2"/>
        <v>40401</v>
      </c>
      <c r="O63" s="28">
        <f t="shared" si="1"/>
        <v>1484553</v>
      </c>
      <c r="P63" s="35">
        <f>QUOTIENT(O63,$O$321)</f>
        <v>6</v>
      </c>
      <c r="Q63" s="35">
        <v>0</v>
      </c>
      <c r="R63" s="15">
        <v>17.5</v>
      </c>
    </row>
    <row r="64" spans="1:18" ht="12.75">
      <c r="A64" s="2">
        <v>1</v>
      </c>
      <c r="B64" s="12">
        <v>214</v>
      </c>
      <c r="C64" s="26">
        <v>3</v>
      </c>
      <c r="D64" s="3" t="s">
        <v>5</v>
      </c>
      <c r="E64" s="6">
        <v>7.434163084332175</v>
      </c>
      <c r="F64" s="6">
        <v>45.84129793358335</v>
      </c>
      <c r="G64" s="6">
        <v>1.996</v>
      </c>
      <c r="H64" s="23">
        <v>3.5</v>
      </c>
      <c r="I64" s="1"/>
      <c r="J64" s="15">
        <v>35</v>
      </c>
      <c r="K64" s="33">
        <v>4.8</v>
      </c>
      <c r="L64" s="1">
        <v>47</v>
      </c>
      <c r="M64" s="31">
        <v>214</v>
      </c>
      <c r="N64" s="28">
        <f t="shared" si="2"/>
        <v>2209</v>
      </c>
      <c r="O64" s="28">
        <f t="shared" si="1"/>
        <v>1486762</v>
      </c>
      <c r="P64" s="35">
        <f>QUOTIENT(O64,$O$321)</f>
        <v>6</v>
      </c>
      <c r="Q64" s="35">
        <v>0</v>
      </c>
      <c r="R64" s="15">
        <v>5.5</v>
      </c>
    </row>
    <row r="65" spans="1:18" ht="12.75">
      <c r="A65" s="2">
        <v>1</v>
      </c>
      <c r="B65" s="12">
        <v>208</v>
      </c>
      <c r="C65" s="26">
        <v>3</v>
      </c>
      <c r="D65" s="3" t="s">
        <v>5</v>
      </c>
      <c r="E65" s="6">
        <v>0.40216004455700993</v>
      </c>
      <c r="F65" s="6">
        <v>45.91701615195135</v>
      </c>
      <c r="G65" s="6">
        <v>1.436</v>
      </c>
      <c r="H65" s="23">
        <v>4</v>
      </c>
      <c r="I65" s="1"/>
      <c r="J65" s="15">
        <v>40</v>
      </c>
      <c r="K65" s="33">
        <v>7.6</v>
      </c>
      <c r="L65" s="1">
        <v>47</v>
      </c>
      <c r="M65" s="31">
        <v>208</v>
      </c>
      <c r="N65" s="28">
        <f aca="true" t="shared" si="3" ref="N65:N127">L65^2</f>
        <v>2209</v>
      </c>
      <c r="O65" s="28">
        <f t="shared" si="1"/>
        <v>1488971</v>
      </c>
      <c r="P65" s="35">
        <f>QUOTIENT(O65,$O$321)</f>
        <v>6</v>
      </c>
      <c r="Q65" s="35">
        <v>0</v>
      </c>
      <c r="R65" s="15">
        <v>8.1</v>
      </c>
    </row>
    <row r="66" spans="1:18" ht="12.75">
      <c r="A66" s="2">
        <v>1</v>
      </c>
      <c r="B66" s="12">
        <v>212</v>
      </c>
      <c r="C66" s="26">
        <v>1</v>
      </c>
      <c r="D66" s="3" t="s">
        <v>5</v>
      </c>
      <c r="E66" s="6">
        <v>6.488035457915406</v>
      </c>
      <c r="F66" s="6">
        <v>49.02626002355098</v>
      </c>
      <c r="G66" s="6">
        <v>1.759</v>
      </c>
      <c r="H66" s="23">
        <v>14.9</v>
      </c>
      <c r="I66" s="1"/>
      <c r="J66" s="15">
        <v>149</v>
      </c>
      <c r="K66" s="33">
        <v>14.6</v>
      </c>
      <c r="L66" s="1">
        <v>166</v>
      </c>
      <c r="M66" s="31">
        <v>212</v>
      </c>
      <c r="N66" s="28">
        <f t="shared" si="3"/>
        <v>27556</v>
      </c>
      <c r="O66" s="28">
        <f t="shared" si="1"/>
        <v>1516527</v>
      </c>
      <c r="P66" s="35">
        <f>QUOTIENT(O66,$O$321)</f>
        <v>6</v>
      </c>
      <c r="Q66" s="35">
        <v>0</v>
      </c>
      <c r="R66" s="15">
        <v>16.4</v>
      </c>
    </row>
    <row r="67" spans="1:18" ht="12.75">
      <c r="A67" s="2">
        <v>1</v>
      </c>
      <c r="B67" s="12">
        <v>211</v>
      </c>
      <c r="C67" s="26">
        <v>1</v>
      </c>
      <c r="D67" s="3" t="s">
        <v>5</v>
      </c>
      <c r="E67" s="6">
        <v>4.514013965240477</v>
      </c>
      <c r="F67" s="6">
        <v>49.56258092232096</v>
      </c>
      <c r="G67" s="6">
        <v>1.713</v>
      </c>
      <c r="H67" s="23">
        <v>12.4</v>
      </c>
      <c r="I67" s="1"/>
      <c r="J67" s="15">
        <v>124</v>
      </c>
      <c r="K67" s="33">
        <v>14.9</v>
      </c>
      <c r="L67" s="1">
        <v>137</v>
      </c>
      <c r="M67" s="31">
        <v>211</v>
      </c>
      <c r="N67" s="28">
        <f t="shared" si="3"/>
        <v>18769</v>
      </c>
      <c r="O67" s="28">
        <f t="shared" si="1"/>
        <v>1535296</v>
      </c>
      <c r="P67" s="35">
        <f>QUOTIENT(O67,$O$321)</f>
        <v>6</v>
      </c>
      <c r="Q67" s="35">
        <v>0</v>
      </c>
      <c r="R67" s="15">
        <v>16.8</v>
      </c>
    </row>
    <row r="68" spans="1:18" ht="12.75">
      <c r="A68" s="2">
        <v>2</v>
      </c>
      <c r="B68" s="12">
        <v>130</v>
      </c>
      <c r="C68" s="26">
        <v>1</v>
      </c>
      <c r="D68" s="3" t="s">
        <v>5</v>
      </c>
      <c r="E68" s="6">
        <v>11.444994541110855</v>
      </c>
      <c r="F68" s="6">
        <v>0.13645861622752337</v>
      </c>
      <c r="G68" s="6">
        <v>1.068</v>
      </c>
      <c r="H68" s="23">
        <v>16.5</v>
      </c>
      <c r="I68" s="1"/>
      <c r="J68" s="15">
        <v>165</v>
      </c>
      <c r="K68" s="33">
        <v>14.5</v>
      </c>
      <c r="L68" s="1">
        <v>191</v>
      </c>
      <c r="M68" s="31">
        <v>130</v>
      </c>
      <c r="N68" s="28">
        <f t="shared" si="3"/>
        <v>36481</v>
      </c>
      <c r="O68" s="28">
        <f aca="true" t="shared" si="4" ref="O68:O131">O67+N68</f>
        <v>1571777</v>
      </c>
      <c r="P68" s="35">
        <f>QUOTIENT(O68,$O$321)</f>
        <v>7</v>
      </c>
      <c r="Q68" s="35">
        <v>1</v>
      </c>
      <c r="R68" s="15">
        <v>16.7</v>
      </c>
    </row>
    <row r="69" spans="1:18" ht="12.75">
      <c r="A69" s="2">
        <v>2</v>
      </c>
      <c r="B69" s="12">
        <v>400</v>
      </c>
      <c r="C69" s="26">
        <v>1</v>
      </c>
      <c r="D69" s="3" t="s">
        <v>5</v>
      </c>
      <c r="E69" s="6">
        <v>15.701985281216576</v>
      </c>
      <c r="F69" s="6">
        <v>0.36762919968080393</v>
      </c>
      <c r="G69" s="6">
        <v>0.497</v>
      </c>
      <c r="H69" s="23">
        <v>15.8</v>
      </c>
      <c r="I69" s="1"/>
      <c r="J69" s="15">
        <v>158</v>
      </c>
      <c r="K69" s="33">
        <v>14.5</v>
      </c>
      <c r="L69" s="1">
        <v>173</v>
      </c>
      <c r="M69" s="31">
        <v>400</v>
      </c>
      <c r="N69" s="28">
        <f t="shared" si="3"/>
        <v>29929</v>
      </c>
      <c r="O69" s="28">
        <f t="shared" si="4"/>
        <v>1601706</v>
      </c>
      <c r="P69" s="35">
        <f>QUOTIENT(O69,$O$321)</f>
        <v>7</v>
      </c>
      <c r="Q69" s="35">
        <v>0</v>
      </c>
      <c r="R69" s="15">
        <v>16.7</v>
      </c>
    </row>
    <row r="70" spans="1:18" ht="12.75">
      <c r="A70" s="2">
        <v>2</v>
      </c>
      <c r="B70" s="12">
        <v>399</v>
      </c>
      <c r="C70" s="26">
        <v>1</v>
      </c>
      <c r="D70" s="3" t="s">
        <v>5</v>
      </c>
      <c r="E70" s="6">
        <v>18.216960755545312</v>
      </c>
      <c r="F70" s="6">
        <v>0.9797299785766848</v>
      </c>
      <c r="G70" s="6">
        <v>0.624</v>
      </c>
      <c r="H70" s="23">
        <v>15.8</v>
      </c>
      <c r="I70" s="1"/>
      <c r="J70" s="15">
        <v>158</v>
      </c>
      <c r="K70" s="33">
        <v>14.1</v>
      </c>
      <c r="L70" s="1">
        <v>177</v>
      </c>
      <c r="M70" s="31">
        <v>399</v>
      </c>
      <c r="N70" s="28">
        <f t="shared" si="3"/>
        <v>31329</v>
      </c>
      <c r="O70" s="28">
        <f t="shared" si="4"/>
        <v>1633035</v>
      </c>
      <c r="P70" s="35">
        <f>QUOTIENT(O70,$O$321)</f>
        <v>7</v>
      </c>
      <c r="Q70" s="35">
        <v>0</v>
      </c>
      <c r="R70" s="15">
        <v>16.3</v>
      </c>
    </row>
    <row r="71" spans="1:18" ht="12.75">
      <c r="A71" s="2">
        <v>2</v>
      </c>
      <c r="B71" s="12">
        <v>398</v>
      </c>
      <c r="C71" s="26">
        <v>7</v>
      </c>
      <c r="D71" s="3" t="s">
        <v>5</v>
      </c>
      <c r="E71" s="6">
        <v>17.431925212908567</v>
      </c>
      <c r="F71" s="6">
        <v>1.866698521872912</v>
      </c>
      <c r="G71" s="6">
        <v>0.422</v>
      </c>
      <c r="H71" s="23">
        <v>3.3</v>
      </c>
      <c r="I71" s="1"/>
      <c r="J71" s="15">
        <v>33</v>
      </c>
      <c r="K71" s="33">
        <v>6.25</v>
      </c>
      <c r="L71" s="1">
        <v>39</v>
      </c>
      <c r="M71" s="31">
        <v>398</v>
      </c>
      <c r="N71" s="28">
        <f t="shared" si="3"/>
        <v>1521</v>
      </c>
      <c r="O71" s="28">
        <f t="shared" si="4"/>
        <v>1634556</v>
      </c>
      <c r="P71" s="35">
        <f>QUOTIENT(O71,$O$321)</f>
        <v>7</v>
      </c>
      <c r="Q71" s="35">
        <v>0</v>
      </c>
      <c r="R71" s="15">
        <v>7.2</v>
      </c>
    </row>
    <row r="72" spans="1:18" ht="12.75">
      <c r="A72" s="2">
        <v>2</v>
      </c>
      <c r="B72" s="12">
        <v>401</v>
      </c>
      <c r="C72" s="26">
        <v>1</v>
      </c>
      <c r="D72" s="3" t="s">
        <v>5</v>
      </c>
      <c r="E72" s="6">
        <v>15.100903215621543</v>
      </c>
      <c r="F72" s="6">
        <v>2.4156051151690705</v>
      </c>
      <c r="G72" s="6">
        <v>0.488</v>
      </c>
      <c r="H72" s="23">
        <v>12.9</v>
      </c>
      <c r="I72" s="1"/>
      <c r="J72" s="15">
        <v>129</v>
      </c>
      <c r="K72" s="33">
        <v>13.25</v>
      </c>
      <c r="L72" s="1">
        <v>140</v>
      </c>
      <c r="M72" s="31">
        <v>401</v>
      </c>
      <c r="N72" s="28">
        <f t="shared" si="3"/>
        <v>19600</v>
      </c>
      <c r="O72" s="28">
        <f t="shared" si="4"/>
        <v>1654156</v>
      </c>
      <c r="P72" s="35">
        <f>QUOTIENT(O72,$O$321)</f>
        <v>7</v>
      </c>
      <c r="Q72" s="35">
        <v>0</v>
      </c>
      <c r="R72" s="15">
        <v>15.2</v>
      </c>
    </row>
    <row r="73" spans="1:18" ht="12.75">
      <c r="A73" s="2">
        <v>2</v>
      </c>
      <c r="B73" s="12">
        <v>402</v>
      </c>
      <c r="C73" s="26">
        <v>4</v>
      </c>
      <c r="D73" s="3" t="s">
        <v>5</v>
      </c>
      <c r="E73" s="6">
        <v>12.627871080402807</v>
      </c>
      <c r="F73" s="6">
        <v>3.2175060181336828</v>
      </c>
      <c r="G73" s="6">
        <v>0.31</v>
      </c>
      <c r="H73" s="23">
        <v>3.5</v>
      </c>
      <c r="I73" s="1"/>
      <c r="J73" s="15">
        <v>35</v>
      </c>
      <c r="K73" s="33">
        <v>5.75</v>
      </c>
      <c r="L73" s="1">
        <v>44</v>
      </c>
      <c r="M73" s="31">
        <v>402</v>
      </c>
      <c r="N73" s="28">
        <f t="shared" si="3"/>
        <v>1936</v>
      </c>
      <c r="O73" s="28">
        <f t="shared" si="4"/>
        <v>1656092</v>
      </c>
      <c r="P73" s="35">
        <f>QUOTIENT(O73,$O$321)</f>
        <v>7</v>
      </c>
      <c r="Q73" s="35">
        <v>0</v>
      </c>
      <c r="R73" s="15">
        <v>6.9</v>
      </c>
    </row>
    <row r="74" spans="1:18" ht="12.75">
      <c r="A74" s="2">
        <v>2</v>
      </c>
      <c r="B74" s="12">
        <v>397</v>
      </c>
      <c r="C74" s="26">
        <v>4</v>
      </c>
      <c r="D74" s="3" t="s">
        <v>5</v>
      </c>
      <c r="E74" s="6">
        <v>16.832853726142236</v>
      </c>
      <c r="F74" s="6">
        <v>3.6506745177157867</v>
      </c>
      <c r="G74" s="6">
        <v>0.508</v>
      </c>
      <c r="H74" s="23">
        <v>3.7</v>
      </c>
      <c r="I74" s="1"/>
      <c r="J74" s="15">
        <v>37</v>
      </c>
      <c r="K74" s="33">
        <v>5.8</v>
      </c>
      <c r="L74" s="1">
        <v>45</v>
      </c>
      <c r="M74" s="31">
        <v>397</v>
      </c>
      <c r="N74" s="28">
        <f t="shared" si="3"/>
        <v>2025</v>
      </c>
      <c r="O74" s="28">
        <f t="shared" si="4"/>
        <v>1658117</v>
      </c>
      <c r="P74" s="35">
        <f>QUOTIENT(O74,$O$321)</f>
        <v>7</v>
      </c>
      <c r="Q74" s="35">
        <v>0</v>
      </c>
      <c r="R74" s="15">
        <v>6.9</v>
      </c>
    </row>
    <row r="75" spans="1:18" ht="12.75">
      <c r="A75" s="2">
        <v>2</v>
      </c>
      <c r="B75" s="12">
        <v>403</v>
      </c>
      <c r="C75" s="26">
        <v>2</v>
      </c>
      <c r="D75" s="3" t="s">
        <v>5</v>
      </c>
      <c r="E75" s="6">
        <v>13.291831008542779</v>
      </c>
      <c r="F75" s="6">
        <v>4.217532624691909</v>
      </c>
      <c r="G75" s="6">
        <v>0.482</v>
      </c>
      <c r="H75" s="23">
        <v>3.7</v>
      </c>
      <c r="I75" s="1"/>
      <c r="J75" s="15">
        <v>37</v>
      </c>
      <c r="K75" s="33">
        <v>2.75</v>
      </c>
      <c r="L75" s="1">
        <v>49</v>
      </c>
      <c r="M75" s="31">
        <v>403</v>
      </c>
      <c r="N75" s="28">
        <f t="shared" si="3"/>
        <v>2401</v>
      </c>
      <c r="O75" s="28">
        <f t="shared" si="4"/>
        <v>1660518</v>
      </c>
      <c r="P75" s="35">
        <f>QUOTIENT(O75,$O$321)</f>
        <v>7</v>
      </c>
      <c r="Q75" s="35">
        <v>0</v>
      </c>
      <c r="R75" s="2">
        <v>3.835</v>
      </c>
    </row>
    <row r="76" spans="1:18" ht="12.75">
      <c r="A76" s="2">
        <v>2</v>
      </c>
      <c r="B76" s="12">
        <v>131</v>
      </c>
      <c r="C76" s="26">
        <v>1</v>
      </c>
      <c r="D76" s="3" t="s">
        <v>5</v>
      </c>
      <c r="E76" s="6">
        <v>10.736820712263054</v>
      </c>
      <c r="F76" s="6">
        <v>4.474430242245269</v>
      </c>
      <c r="G76" s="6">
        <v>0.692</v>
      </c>
      <c r="H76" s="23">
        <v>12.4</v>
      </c>
      <c r="I76" s="1"/>
      <c r="J76" s="15">
        <v>124</v>
      </c>
      <c r="K76" s="33">
        <v>13.25</v>
      </c>
      <c r="L76" s="1">
        <v>137</v>
      </c>
      <c r="M76" s="31">
        <v>131</v>
      </c>
      <c r="N76" s="28">
        <f t="shared" si="3"/>
        <v>18769</v>
      </c>
      <c r="O76" s="28">
        <f t="shared" si="4"/>
        <v>1679287</v>
      </c>
      <c r="P76" s="35">
        <f>QUOTIENT(O76,$O$321)</f>
        <v>7</v>
      </c>
      <c r="Q76" s="35">
        <v>0</v>
      </c>
      <c r="R76" s="15">
        <v>14.9</v>
      </c>
    </row>
    <row r="77" spans="1:18" ht="12.75">
      <c r="A77" s="2">
        <v>2</v>
      </c>
      <c r="B77" s="12">
        <v>396</v>
      </c>
      <c r="C77" s="26">
        <v>1</v>
      </c>
      <c r="D77" s="3" t="s">
        <v>5</v>
      </c>
      <c r="E77" s="6">
        <v>17.683810288140617</v>
      </c>
      <c r="F77" s="6">
        <v>4.734708617544708</v>
      </c>
      <c r="G77" s="6">
        <v>0.754</v>
      </c>
      <c r="H77" s="23">
        <v>15</v>
      </c>
      <c r="I77" s="1"/>
      <c r="J77" s="15">
        <v>150</v>
      </c>
      <c r="K77" s="33">
        <v>12.5</v>
      </c>
      <c r="L77" s="1">
        <v>164</v>
      </c>
      <c r="M77" s="31">
        <v>396</v>
      </c>
      <c r="N77" s="28">
        <f t="shared" si="3"/>
        <v>26896</v>
      </c>
      <c r="O77" s="28">
        <f t="shared" si="4"/>
        <v>1706183</v>
      </c>
      <c r="P77" s="35">
        <f>QUOTIENT(O77,$O$321)</f>
        <v>7</v>
      </c>
      <c r="Q77" s="35">
        <v>0</v>
      </c>
      <c r="R77" s="15">
        <v>14.5</v>
      </c>
    </row>
    <row r="78" spans="1:18" ht="12.75">
      <c r="A78" s="2">
        <v>2</v>
      </c>
      <c r="B78" s="12">
        <v>390</v>
      </c>
      <c r="C78" s="26">
        <v>2</v>
      </c>
      <c r="D78" s="3" t="s">
        <v>5</v>
      </c>
      <c r="E78" s="6">
        <v>19.211769534374366</v>
      </c>
      <c r="F78" s="6">
        <v>5.751769845715753</v>
      </c>
      <c r="G78" s="6">
        <v>0.736</v>
      </c>
      <c r="H78" s="23">
        <v>4.4</v>
      </c>
      <c r="I78" s="1"/>
      <c r="J78" s="15">
        <v>44</v>
      </c>
      <c r="K78" s="33">
        <v>3.7</v>
      </c>
      <c r="L78" s="1">
        <v>56</v>
      </c>
      <c r="M78" s="31">
        <v>390</v>
      </c>
      <c r="N78" s="28">
        <f t="shared" si="3"/>
        <v>3136</v>
      </c>
      <c r="O78" s="28">
        <f t="shared" si="4"/>
        <v>1709319</v>
      </c>
      <c r="P78" s="35">
        <f>QUOTIENT(O78,$O$321)</f>
        <v>7</v>
      </c>
      <c r="Q78" s="35">
        <v>0</v>
      </c>
      <c r="R78" s="2">
        <v>3.9195</v>
      </c>
    </row>
    <row r="79" spans="1:18" ht="12.75">
      <c r="A79" s="2">
        <v>2</v>
      </c>
      <c r="B79" s="12">
        <v>405</v>
      </c>
      <c r="C79" s="26">
        <v>3</v>
      </c>
      <c r="D79" s="3" t="s">
        <v>5</v>
      </c>
      <c r="E79" s="6">
        <v>11.843742251716163</v>
      </c>
      <c r="F79" s="6">
        <v>6.432474599632189</v>
      </c>
      <c r="G79" s="6">
        <v>0.503</v>
      </c>
      <c r="H79" s="23">
        <v>4</v>
      </c>
      <c r="I79" s="1"/>
      <c r="J79" s="15">
        <v>40</v>
      </c>
      <c r="K79" s="33">
        <v>7</v>
      </c>
      <c r="L79" s="1">
        <v>52</v>
      </c>
      <c r="M79" s="31">
        <v>405</v>
      </c>
      <c r="N79" s="28">
        <f t="shared" si="3"/>
        <v>2704</v>
      </c>
      <c r="O79" s="28">
        <f t="shared" si="4"/>
        <v>1712023</v>
      </c>
      <c r="P79" s="35">
        <f>QUOTIENT(O79,$O$321)</f>
        <v>7</v>
      </c>
      <c r="Q79" s="35">
        <v>0</v>
      </c>
      <c r="R79" s="15">
        <v>8.6</v>
      </c>
    </row>
    <row r="80" spans="1:18" ht="12.75">
      <c r="A80" s="2">
        <v>2</v>
      </c>
      <c r="B80" s="12">
        <v>404</v>
      </c>
      <c r="C80" s="26">
        <v>1</v>
      </c>
      <c r="D80" s="3" t="s">
        <v>5</v>
      </c>
      <c r="E80" s="6">
        <v>14.20073944483095</v>
      </c>
      <c r="F80" s="6">
        <v>6.502569047693562</v>
      </c>
      <c r="G80" s="6">
        <v>0.705</v>
      </c>
      <c r="H80" s="23">
        <v>16.3</v>
      </c>
      <c r="I80" s="1"/>
      <c r="J80" s="15">
        <v>163</v>
      </c>
      <c r="K80" s="33">
        <v>15.5</v>
      </c>
      <c r="L80" s="1">
        <v>178</v>
      </c>
      <c r="M80" s="31">
        <v>404</v>
      </c>
      <c r="N80" s="28">
        <f t="shared" si="3"/>
        <v>31684</v>
      </c>
      <c r="O80" s="28">
        <f t="shared" si="4"/>
        <v>1743707</v>
      </c>
      <c r="P80" s="35">
        <f>QUOTIENT(O80,$O$321)</f>
        <v>7</v>
      </c>
      <c r="Q80" s="35">
        <v>0</v>
      </c>
      <c r="R80" s="15">
        <v>17</v>
      </c>
    </row>
    <row r="81" spans="1:18" ht="12.75">
      <c r="A81" s="2">
        <v>2</v>
      </c>
      <c r="B81" s="12">
        <v>391</v>
      </c>
      <c r="C81" s="26">
        <v>1</v>
      </c>
      <c r="D81" s="3" t="s">
        <v>5</v>
      </c>
      <c r="E81" s="6">
        <v>17.38572497652483</v>
      </c>
      <c r="F81" s="6">
        <v>6.863696674580003</v>
      </c>
      <c r="G81" s="6">
        <v>0.932</v>
      </c>
      <c r="H81" s="23">
        <v>12</v>
      </c>
      <c r="I81" s="1"/>
      <c r="J81" s="15">
        <v>120</v>
      </c>
      <c r="K81" s="33">
        <v>13.7</v>
      </c>
      <c r="L81" s="1">
        <v>139</v>
      </c>
      <c r="M81" s="31">
        <v>391</v>
      </c>
      <c r="N81" s="28">
        <f t="shared" si="3"/>
        <v>19321</v>
      </c>
      <c r="O81" s="28">
        <f t="shared" si="4"/>
        <v>1763028</v>
      </c>
      <c r="P81" s="35">
        <f>QUOTIENT(O81,$O$321)</f>
        <v>7</v>
      </c>
      <c r="Q81" s="35">
        <v>0</v>
      </c>
      <c r="R81" s="15">
        <v>14.8</v>
      </c>
    </row>
    <row r="82" spans="1:18" ht="12.75">
      <c r="A82" s="2">
        <v>2</v>
      </c>
      <c r="B82" s="12">
        <v>408</v>
      </c>
      <c r="C82" s="26">
        <v>1</v>
      </c>
      <c r="D82" s="3" t="s">
        <v>5</v>
      </c>
      <c r="E82" s="6">
        <v>11.32568434906463</v>
      </c>
      <c r="F82" s="6">
        <v>7.877453841524713</v>
      </c>
      <c r="G82" s="6">
        <v>0.63</v>
      </c>
      <c r="H82" s="23">
        <v>17</v>
      </c>
      <c r="I82" s="1"/>
      <c r="J82" s="15">
        <v>170</v>
      </c>
      <c r="K82" s="33">
        <v>15.5</v>
      </c>
      <c r="L82" s="1">
        <v>186</v>
      </c>
      <c r="M82" s="31">
        <v>408</v>
      </c>
      <c r="N82" s="28">
        <f t="shared" si="3"/>
        <v>34596</v>
      </c>
      <c r="O82" s="28">
        <f t="shared" si="4"/>
        <v>1797624</v>
      </c>
      <c r="P82" s="35">
        <f>QUOTIENT(O82,$O$321)</f>
        <v>8</v>
      </c>
      <c r="Q82" s="35">
        <v>1</v>
      </c>
      <c r="R82" s="15">
        <v>18</v>
      </c>
    </row>
    <row r="83" spans="1:18" ht="12.75">
      <c r="A83" s="2">
        <v>2</v>
      </c>
      <c r="B83" s="12">
        <v>409</v>
      </c>
      <c r="C83" s="26">
        <v>2</v>
      </c>
      <c r="D83" s="3" t="s">
        <v>5</v>
      </c>
      <c r="E83" s="6">
        <v>10.975654576349722</v>
      </c>
      <c r="F83" s="6">
        <v>8.620439815963765</v>
      </c>
      <c r="G83" s="6">
        <v>0.793</v>
      </c>
      <c r="H83" s="23">
        <v>4.1</v>
      </c>
      <c r="I83" s="1"/>
      <c r="J83" s="15">
        <v>41</v>
      </c>
      <c r="K83" s="33">
        <v>3.75</v>
      </c>
      <c r="L83" s="1">
        <v>55</v>
      </c>
      <c r="M83" s="31">
        <v>409</v>
      </c>
      <c r="N83" s="28">
        <f t="shared" si="3"/>
        <v>3025</v>
      </c>
      <c r="O83" s="28">
        <f t="shared" si="4"/>
        <v>1800649</v>
      </c>
      <c r="P83" s="35">
        <f>QUOTIENT(O83,$O$321)</f>
        <v>8</v>
      </c>
      <c r="Q83" s="35">
        <v>0</v>
      </c>
      <c r="R83" s="2">
        <v>4.2139999999999995</v>
      </c>
    </row>
    <row r="84" spans="1:18" ht="12.75">
      <c r="A84" s="2">
        <v>2</v>
      </c>
      <c r="B84" s="12">
        <v>393</v>
      </c>
      <c r="C84" s="26">
        <v>1</v>
      </c>
      <c r="D84" s="3" t="s">
        <v>5</v>
      </c>
      <c r="E84" s="6">
        <v>15.376619670690598</v>
      </c>
      <c r="F84" s="6">
        <v>9.491616169174296</v>
      </c>
      <c r="G84" s="6">
        <v>1.051</v>
      </c>
      <c r="H84" s="23">
        <v>17.8</v>
      </c>
      <c r="I84" s="1"/>
      <c r="J84" s="15">
        <v>178</v>
      </c>
      <c r="K84" s="33">
        <v>16.25</v>
      </c>
      <c r="L84" s="1">
        <v>194</v>
      </c>
      <c r="M84" s="31">
        <v>393</v>
      </c>
      <c r="N84" s="28">
        <f t="shared" si="3"/>
        <v>37636</v>
      </c>
      <c r="O84" s="28">
        <f t="shared" si="4"/>
        <v>1838285</v>
      </c>
      <c r="P84" s="35">
        <f>QUOTIENT(O84,$O$321)</f>
        <v>8</v>
      </c>
      <c r="Q84" s="35">
        <v>0</v>
      </c>
      <c r="R84" s="15">
        <v>17.9</v>
      </c>
    </row>
    <row r="85" spans="1:18" ht="12.75">
      <c r="A85" s="2">
        <v>2</v>
      </c>
      <c r="B85" s="12">
        <v>392</v>
      </c>
      <c r="C85" s="26">
        <v>1</v>
      </c>
      <c r="D85" s="3" t="s">
        <v>5</v>
      </c>
      <c r="E85" s="6">
        <v>17.54561682388499</v>
      </c>
      <c r="F85" s="6">
        <v>9.562703083825404</v>
      </c>
      <c r="G85" s="6">
        <v>1.034</v>
      </c>
      <c r="H85" s="23">
        <v>14.6</v>
      </c>
      <c r="I85" s="1"/>
      <c r="J85" s="15">
        <v>146</v>
      </c>
      <c r="K85" s="33">
        <v>14.7</v>
      </c>
      <c r="L85" s="1">
        <v>163</v>
      </c>
      <c r="M85" s="31">
        <v>392</v>
      </c>
      <c r="N85" s="28">
        <f t="shared" si="3"/>
        <v>26569</v>
      </c>
      <c r="O85" s="28">
        <f t="shared" si="4"/>
        <v>1864854</v>
      </c>
      <c r="P85" s="35">
        <f>QUOTIENT(O85,$O$321)</f>
        <v>8</v>
      </c>
      <c r="Q85" s="35">
        <v>0</v>
      </c>
      <c r="R85" s="15">
        <v>16.8</v>
      </c>
    </row>
    <row r="86" spans="1:18" ht="12.75">
      <c r="A86" s="2">
        <v>2</v>
      </c>
      <c r="B86" s="12">
        <v>14</v>
      </c>
      <c r="C86" s="26">
        <v>1</v>
      </c>
      <c r="D86" s="3" t="s">
        <v>5</v>
      </c>
      <c r="E86" s="6">
        <v>19.481580637922445</v>
      </c>
      <c r="F86" s="6">
        <v>10.465780661189362</v>
      </c>
      <c r="G86" s="6">
        <v>1.174</v>
      </c>
      <c r="H86" s="23">
        <v>17.6</v>
      </c>
      <c r="I86" s="1"/>
      <c r="J86" s="15">
        <v>176</v>
      </c>
      <c r="K86" s="33">
        <v>13.9</v>
      </c>
      <c r="L86" s="1">
        <v>193</v>
      </c>
      <c r="M86" s="31">
        <v>14</v>
      </c>
      <c r="N86" s="28">
        <f t="shared" si="3"/>
        <v>37249</v>
      </c>
      <c r="O86" s="28">
        <f t="shared" si="4"/>
        <v>1902103</v>
      </c>
      <c r="P86" s="35">
        <f>QUOTIENT(O86,$O$321)</f>
        <v>8</v>
      </c>
      <c r="Q86" s="35">
        <v>0</v>
      </c>
      <c r="R86" s="15">
        <v>15.8</v>
      </c>
    </row>
    <row r="87" spans="1:18" ht="12.75">
      <c r="A87" s="2">
        <v>2</v>
      </c>
      <c r="B87" s="12">
        <v>1</v>
      </c>
      <c r="C87" s="26">
        <v>1</v>
      </c>
      <c r="D87" s="3" t="s">
        <v>5</v>
      </c>
      <c r="E87" s="6">
        <v>10.602525667190452</v>
      </c>
      <c r="F87" s="6">
        <v>11.837424866776034</v>
      </c>
      <c r="G87" s="6">
        <v>1.045</v>
      </c>
      <c r="H87" s="23">
        <v>16.7</v>
      </c>
      <c r="I87" s="1">
        <v>9</v>
      </c>
      <c r="J87" s="15">
        <v>167</v>
      </c>
      <c r="K87" s="33">
        <v>14</v>
      </c>
      <c r="L87" s="1">
        <v>178</v>
      </c>
      <c r="M87" s="31">
        <v>1</v>
      </c>
      <c r="N87" s="28">
        <f t="shared" si="3"/>
        <v>31684</v>
      </c>
      <c r="O87" s="28">
        <f t="shared" si="4"/>
        <v>1933787</v>
      </c>
      <c r="P87" s="35">
        <f>QUOTIENT(O87,$O$321)</f>
        <v>8</v>
      </c>
      <c r="Q87" s="35">
        <v>0</v>
      </c>
      <c r="R87" s="15">
        <v>15.1</v>
      </c>
    </row>
    <row r="88" spans="1:18" ht="12.75">
      <c r="A88" s="2">
        <v>2</v>
      </c>
      <c r="B88" s="12">
        <v>15</v>
      </c>
      <c r="C88" s="26">
        <v>1</v>
      </c>
      <c r="D88" s="3" t="s">
        <v>5</v>
      </c>
      <c r="E88" s="6">
        <v>19.903466394230563</v>
      </c>
      <c r="F88" s="6">
        <v>13.316797569000386</v>
      </c>
      <c r="G88" s="6">
        <v>1.155</v>
      </c>
      <c r="H88" s="23">
        <v>19.4</v>
      </c>
      <c r="I88" s="1">
        <v>17</v>
      </c>
      <c r="J88" s="15">
        <v>194</v>
      </c>
      <c r="K88" s="33">
        <v>15.7</v>
      </c>
      <c r="L88" s="1">
        <v>209</v>
      </c>
      <c r="M88" s="31">
        <v>15</v>
      </c>
      <c r="N88" s="28">
        <f t="shared" si="3"/>
        <v>43681</v>
      </c>
      <c r="O88" s="28">
        <f t="shared" si="4"/>
        <v>1977468</v>
      </c>
      <c r="P88" s="35">
        <f>QUOTIENT(O88,$O$321)</f>
        <v>8</v>
      </c>
      <c r="Q88" s="35">
        <v>0</v>
      </c>
      <c r="R88" s="2">
        <v>17.95</v>
      </c>
    </row>
    <row r="89" spans="1:18" ht="12.75">
      <c r="A89" s="2">
        <v>2</v>
      </c>
      <c r="B89" s="12">
        <v>12</v>
      </c>
      <c r="C89" s="26">
        <v>1</v>
      </c>
      <c r="D89" s="3" t="s">
        <v>5</v>
      </c>
      <c r="E89" s="6">
        <v>16.325448365006064</v>
      </c>
      <c r="F89" s="6">
        <v>13.766654193431346</v>
      </c>
      <c r="G89" s="6">
        <v>1.109</v>
      </c>
      <c r="H89" s="23">
        <v>14.6</v>
      </c>
      <c r="I89" s="1"/>
      <c r="J89" s="15">
        <v>146</v>
      </c>
      <c r="K89" s="33">
        <v>15.5</v>
      </c>
      <c r="L89" s="1">
        <v>156</v>
      </c>
      <c r="M89" s="31">
        <v>12</v>
      </c>
      <c r="N89" s="28">
        <f t="shared" si="3"/>
        <v>24336</v>
      </c>
      <c r="O89" s="28">
        <f t="shared" si="4"/>
        <v>2001804</v>
      </c>
      <c r="P89" s="35">
        <f>QUOTIENT(O89,$O$321)</f>
        <v>9</v>
      </c>
      <c r="Q89" s="34">
        <v>1</v>
      </c>
      <c r="R89" s="2">
        <v>16.75</v>
      </c>
    </row>
    <row r="90" spans="1:18" ht="12.75">
      <c r="A90" s="2">
        <v>2</v>
      </c>
      <c r="B90" s="12">
        <v>3</v>
      </c>
      <c r="C90" s="26">
        <v>1</v>
      </c>
      <c r="D90" s="3" t="s">
        <v>5</v>
      </c>
      <c r="E90" s="6">
        <v>13.568447966506266</v>
      </c>
      <c r="F90" s="6">
        <v>13.77654371677497</v>
      </c>
      <c r="G90" s="6">
        <v>1.19</v>
      </c>
      <c r="H90" s="23">
        <v>16.5</v>
      </c>
      <c r="I90" s="1"/>
      <c r="J90" s="15">
        <v>165</v>
      </c>
      <c r="K90" s="33">
        <v>15</v>
      </c>
      <c r="L90" s="1">
        <v>180</v>
      </c>
      <c r="M90" s="31">
        <v>3</v>
      </c>
      <c r="N90" s="28">
        <f t="shared" si="3"/>
        <v>32400</v>
      </c>
      <c r="O90" s="28">
        <f t="shared" si="4"/>
        <v>2034204</v>
      </c>
      <c r="P90" s="35">
        <f>QUOTIENT(O90,$O$321)</f>
        <v>9</v>
      </c>
      <c r="Q90" s="34">
        <v>0</v>
      </c>
      <c r="R90" s="2">
        <v>17.05</v>
      </c>
    </row>
    <row r="91" spans="1:18" ht="12.75">
      <c r="A91" s="2">
        <v>2</v>
      </c>
      <c r="B91" s="12">
        <v>11</v>
      </c>
      <c r="C91" s="26">
        <v>1</v>
      </c>
      <c r="D91" s="3" t="s">
        <v>5</v>
      </c>
      <c r="E91" s="6">
        <v>18.789381964839105</v>
      </c>
      <c r="F91" s="6">
        <v>15.423752927850568</v>
      </c>
      <c r="G91" s="6">
        <v>1.223</v>
      </c>
      <c r="H91" s="23">
        <v>15</v>
      </c>
      <c r="I91" s="1"/>
      <c r="J91" s="15">
        <v>150</v>
      </c>
      <c r="K91" s="33">
        <v>13.2</v>
      </c>
      <c r="L91" s="1">
        <v>172</v>
      </c>
      <c r="M91" s="31">
        <v>11</v>
      </c>
      <c r="N91" s="28">
        <f t="shared" si="3"/>
        <v>29584</v>
      </c>
      <c r="O91" s="28">
        <f t="shared" si="4"/>
        <v>2063788</v>
      </c>
      <c r="P91" s="35">
        <f>QUOTIENT(O91,$O$321)</f>
        <v>9</v>
      </c>
      <c r="Q91" s="34">
        <v>0</v>
      </c>
      <c r="R91" s="2">
        <v>15.75</v>
      </c>
    </row>
    <row r="92" spans="1:18" ht="12.75">
      <c r="A92" s="2">
        <v>2</v>
      </c>
      <c r="B92" s="12">
        <v>427</v>
      </c>
      <c r="C92" s="26">
        <v>3</v>
      </c>
      <c r="D92" s="3" t="s">
        <v>5</v>
      </c>
      <c r="E92" s="6">
        <v>19.163371025066585</v>
      </c>
      <c r="F92" s="6">
        <v>15.69676791430766</v>
      </c>
      <c r="G92" s="6">
        <v>1.103</v>
      </c>
      <c r="H92" s="23">
        <v>3.8</v>
      </c>
      <c r="I92" s="1"/>
      <c r="J92" s="15">
        <v>38</v>
      </c>
      <c r="K92" s="33">
        <v>7.2</v>
      </c>
      <c r="L92" s="1">
        <v>46</v>
      </c>
      <c r="M92" s="31">
        <v>427</v>
      </c>
      <c r="N92" s="28">
        <f t="shared" si="3"/>
        <v>2116</v>
      </c>
      <c r="O92" s="28">
        <f t="shared" si="4"/>
        <v>2065904</v>
      </c>
      <c r="P92" s="35">
        <f>QUOTIENT(O92,$O$321)</f>
        <v>9</v>
      </c>
      <c r="Q92" s="34">
        <v>0</v>
      </c>
      <c r="R92" s="15">
        <v>8.6</v>
      </c>
    </row>
    <row r="93" spans="1:18" ht="12.75">
      <c r="A93" s="2">
        <v>2</v>
      </c>
      <c r="B93" s="12">
        <v>4</v>
      </c>
      <c r="C93" s="26">
        <v>1</v>
      </c>
      <c r="D93" s="3" t="s">
        <v>5</v>
      </c>
      <c r="E93" s="6">
        <v>10.762360292695757</v>
      </c>
      <c r="F93" s="6">
        <v>15.964431274874958</v>
      </c>
      <c r="G93" s="6">
        <v>1.001</v>
      </c>
      <c r="H93" s="23">
        <v>19.2</v>
      </c>
      <c r="I93" s="1"/>
      <c r="J93" s="15">
        <v>192</v>
      </c>
      <c r="K93" s="33">
        <v>15.5</v>
      </c>
      <c r="L93" s="1">
        <v>207</v>
      </c>
      <c r="M93" s="31">
        <v>4</v>
      </c>
      <c r="N93" s="28">
        <f t="shared" si="3"/>
        <v>42849</v>
      </c>
      <c r="O93" s="28">
        <f t="shared" si="4"/>
        <v>2108753</v>
      </c>
      <c r="P93" s="35">
        <f>QUOTIENT(O93,$O$321)</f>
        <v>9</v>
      </c>
      <c r="Q93" s="34">
        <v>0</v>
      </c>
      <c r="R93" s="15">
        <v>17.3</v>
      </c>
    </row>
    <row r="94" spans="1:18" ht="12.75">
      <c r="A94" s="2">
        <v>2</v>
      </c>
      <c r="B94" s="12">
        <v>6</v>
      </c>
      <c r="C94" s="26">
        <v>1</v>
      </c>
      <c r="D94" s="3" t="s">
        <v>5</v>
      </c>
      <c r="E94" s="6">
        <v>13.020295174976647</v>
      </c>
      <c r="F94" s="6">
        <v>17.58952175462652</v>
      </c>
      <c r="G94" s="6">
        <v>1.029</v>
      </c>
      <c r="H94" s="23">
        <v>18.7</v>
      </c>
      <c r="I94" s="1"/>
      <c r="J94" s="15">
        <v>187</v>
      </c>
      <c r="K94" s="33">
        <v>15.5</v>
      </c>
      <c r="L94" s="1">
        <v>201</v>
      </c>
      <c r="M94" s="31">
        <v>6</v>
      </c>
      <c r="N94" s="28">
        <f t="shared" si="3"/>
        <v>40401</v>
      </c>
      <c r="O94" s="28">
        <f t="shared" si="4"/>
        <v>2149154</v>
      </c>
      <c r="P94" s="35">
        <f>QUOTIENT(O94,$O$321)</f>
        <v>9</v>
      </c>
      <c r="Q94" s="34">
        <v>0</v>
      </c>
      <c r="R94" s="15">
        <v>17.3</v>
      </c>
    </row>
    <row r="95" spans="1:18" ht="12.75">
      <c r="A95" s="2">
        <v>2</v>
      </c>
      <c r="B95" s="12">
        <v>9</v>
      </c>
      <c r="C95" s="26">
        <v>4</v>
      </c>
      <c r="D95" s="3" t="s">
        <v>5</v>
      </c>
      <c r="E95" s="6">
        <v>15.433250012653907</v>
      </c>
      <c r="F95" s="6">
        <v>18.71661844583359</v>
      </c>
      <c r="G95" s="6">
        <v>1.2</v>
      </c>
      <c r="H95" s="23">
        <v>4.7</v>
      </c>
      <c r="I95" s="1"/>
      <c r="J95" s="15">
        <v>47</v>
      </c>
      <c r="K95" s="33">
        <v>7.75</v>
      </c>
      <c r="L95" s="1">
        <v>56</v>
      </c>
      <c r="M95" s="31">
        <v>9</v>
      </c>
      <c r="N95" s="28">
        <f t="shared" si="3"/>
        <v>3136</v>
      </c>
      <c r="O95" s="28">
        <f t="shared" si="4"/>
        <v>2152290</v>
      </c>
      <c r="P95" s="35">
        <f>QUOTIENT(O95,$O$321)</f>
        <v>9</v>
      </c>
      <c r="Q95" s="34">
        <v>0</v>
      </c>
      <c r="R95" s="15">
        <v>8.8</v>
      </c>
    </row>
    <row r="96" spans="1:18" ht="12.75">
      <c r="A96" s="2">
        <v>2</v>
      </c>
      <c r="B96" s="12">
        <v>5</v>
      </c>
      <c r="C96" s="26">
        <v>1</v>
      </c>
      <c r="D96" s="3" t="s">
        <v>5</v>
      </c>
      <c r="E96" s="6">
        <v>10.992244366162293</v>
      </c>
      <c r="F96" s="6">
        <v>18.85744048895749</v>
      </c>
      <c r="G96" s="6">
        <v>1.028</v>
      </c>
      <c r="H96" s="23">
        <v>19.8</v>
      </c>
      <c r="I96" s="1"/>
      <c r="J96" s="15">
        <v>198</v>
      </c>
      <c r="K96" s="33">
        <v>15.25</v>
      </c>
      <c r="L96" s="1">
        <v>214</v>
      </c>
      <c r="M96" s="31">
        <v>5</v>
      </c>
      <c r="N96" s="28">
        <f t="shared" si="3"/>
        <v>45796</v>
      </c>
      <c r="O96" s="28">
        <f t="shared" si="4"/>
        <v>2198086</v>
      </c>
      <c r="P96" s="35">
        <f>QUOTIENT(O96,$O$321)</f>
        <v>9</v>
      </c>
      <c r="Q96" s="34">
        <v>0</v>
      </c>
      <c r="R96" s="15">
        <v>18.2</v>
      </c>
    </row>
    <row r="97" spans="1:18" ht="12.75">
      <c r="A97" s="2">
        <v>2</v>
      </c>
      <c r="B97" s="12">
        <v>8</v>
      </c>
      <c r="C97" s="26">
        <v>1</v>
      </c>
      <c r="D97" s="3" t="s">
        <v>5</v>
      </c>
      <c r="E97" s="6">
        <v>16.950203849267353</v>
      </c>
      <c r="F97" s="6">
        <v>19.86867923311165</v>
      </c>
      <c r="G97" s="6">
        <v>1.163</v>
      </c>
      <c r="H97" s="23">
        <v>21.5</v>
      </c>
      <c r="I97" s="1">
        <v>16</v>
      </c>
      <c r="J97" s="15">
        <v>215</v>
      </c>
      <c r="K97" s="33">
        <v>14.75</v>
      </c>
      <c r="L97" s="1">
        <v>231</v>
      </c>
      <c r="M97" s="31">
        <v>8</v>
      </c>
      <c r="N97" s="28">
        <f t="shared" si="3"/>
        <v>53361</v>
      </c>
      <c r="O97" s="28">
        <f t="shared" si="4"/>
        <v>2251447</v>
      </c>
      <c r="P97" s="35">
        <f>QUOTIENT(O97,$O$321)</f>
        <v>10</v>
      </c>
      <c r="Q97" s="34">
        <v>1</v>
      </c>
      <c r="R97" s="15">
        <v>16.6</v>
      </c>
    </row>
    <row r="98" spans="1:18" ht="12.75">
      <c r="A98" s="2">
        <v>2</v>
      </c>
      <c r="B98" s="12">
        <v>162</v>
      </c>
      <c r="C98" s="26">
        <v>1</v>
      </c>
      <c r="D98" s="3" t="s">
        <v>5</v>
      </c>
      <c r="E98" s="6">
        <v>10.190140822497398</v>
      </c>
      <c r="F98" s="6">
        <v>21.441408349678714</v>
      </c>
      <c r="G98" s="6">
        <v>1.036</v>
      </c>
      <c r="H98" s="23">
        <v>18</v>
      </c>
      <c r="I98" s="1">
        <v>12</v>
      </c>
      <c r="J98" s="15">
        <v>180</v>
      </c>
      <c r="K98" s="33">
        <v>15.25</v>
      </c>
      <c r="L98" s="1">
        <v>197</v>
      </c>
      <c r="M98" s="31">
        <v>162</v>
      </c>
      <c r="N98" s="28">
        <f t="shared" si="3"/>
        <v>38809</v>
      </c>
      <c r="O98" s="28">
        <f t="shared" si="4"/>
        <v>2290256</v>
      </c>
      <c r="P98" s="35">
        <f>QUOTIENT(O98,$O$321)</f>
        <v>10</v>
      </c>
      <c r="Q98" s="34">
        <v>0</v>
      </c>
      <c r="R98" s="15">
        <v>17.6</v>
      </c>
    </row>
    <row r="99" spans="1:18" ht="12.75">
      <c r="A99" s="2">
        <v>2</v>
      </c>
      <c r="B99" s="12">
        <v>76</v>
      </c>
      <c r="C99" s="26">
        <v>1</v>
      </c>
      <c r="D99" s="3" t="s">
        <v>5</v>
      </c>
      <c r="E99" s="6">
        <v>16.06111344906754</v>
      </c>
      <c r="F99" s="6">
        <v>22.124643607890768</v>
      </c>
      <c r="G99" s="6">
        <v>1.14</v>
      </c>
      <c r="H99" s="23">
        <v>18.9</v>
      </c>
      <c r="I99" s="1"/>
      <c r="J99" s="15">
        <v>189</v>
      </c>
      <c r="K99" s="33">
        <v>15</v>
      </c>
      <c r="L99" s="1">
        <v>207</v>
      </c>
      <c r="M99" s="31">
        <v>76</v>
      </c>
      <c r="N99" s="28">
        <f t="shared" si="3"/>
        <v>42849</v>
      </c>
      <c r="O99" s="28">
        <f t="shared" si="4"/>
        <v>2333105</v>
      </c>
      <c r="P99" s="35">
        <f>QUOTIENT(O99,$O$321)</f>
        <v>10</v>
      </c>
      <c r="Q99" s="35">
        <v>0</v>
      </c>
      <c r="R99" s="15">
        <v>17.1</v>
      </c>
    </row>
    <row r="100" spans="1:18" ht="12.75">
      <c r="A100" s="2">
        <v>2</v>
      </c>
      <c r="B100" s="12">
        <v>78</v>
      </c>
      <c r="C100" s="26">
        <v>1</v>
      </c>
      <c r="D100" s="3" t="s">
        <v>5</v>
      </c>
      <c r="E100" s="6">
        <v>13.537446884605327</v>
      </c>
      <c r="F100" s="6">
        <v>23.785742482556426</v>
      </c>
      <c r="G100" s="6">
        <v>1.043</v>
      </c>
      <c r="H100" s="23">
        <v>12.2</v>
      </c>
      <c r="I100" s="1"/>
      <c r="J100" s="15">
        <v>122</v>
      </c>
      <c r="K100" s="33">
        <v>12</v>
      </c>
      <c r="L100" s="1">
        <v>125</v>
      </c>
      <c r="M100" s="31">
        <v>78</v>
      </c>
      <c r="N100" s="28">
        <f t="shared" si="3"/>
        <v>15625</v>
      </c>
      <c r="O100" s="28">
        <f t="shared" si="4"/>
        <v>2348730</v>
      </c>
      <c r="P100" s="35">
        <f>QUOTIENT(O100,$O$321)</f>
        <v>10</v>
      </c>
      <c r="Q100" s="35">
        <v>0</v>
      </c>
      <c r="R100" s="15">
        <v>14.5</v>
      </c>
    </row>
    <row r="101" spans="1:18" ht="12.75">
      <c r="A101" s="2">
        <v>2</v>
      </c>
      <c r="B101" s="12">
        <v>67</v>
      </c>
      <c r="C101" s="26">
        <v>1</v>
      </c>
      <c r="D101" s="3" t="s">
        <v>5</v>
      </c>
      <c r="E101" s="6">
        <v>19.154042199765026</v>
      </c>
      <c r="F101" s="6">
        <v>23.902767547077488</v>
      </c>
      <c r="G101" s="6">
        <v>1.504</v>
      </c>
      <c r="H101" s="23">
        <v>9.1</v>
      </c>
      <c r="I101" s="1"/>
      <c r="J101" s="15">
        <v>91</v>
      </c>
      <c r="K101" s="33">
        <v>10.7</v>
      </c>
      <c r="L101" s="1">
        <v>102</v>
      </c>
      <c r="M101" s="31">
        <v>67</v>
      </c>
      <c r="N101" s="28">
        <f t="shared" si="3"/>
        <v>10404</v>
      </c>
      <c r="O101" s="28">
        <f t="shared" si="4"/>
        <v>2359134</v>
      </c>
      <c r="P101" s="35">
        <f>QUOTIENT(O101,$O$321)</f>
        <v>10</v>
      </c>
      <c r="Q101" s="35">
        <v>0</v>
      </c>
      <c r="R101" s="15">
        <v>12.8</v>
      </c>
    </row>
    <row r="102" spans="1:18" ht="12.75">
      <c r="A102" s="2">
        <v>2</v>
      </c>
      <c r="B102" s="12">
        <v>74</v>
      </c>
      <c r="C102" s="26">
        <v>1</v>
      </c>
      <c r="D102" s="3" t="s">
        <v>5</v>
      </c>
      <c r="E102" s="6">
        <v>17.89097820686992</v>
      </c>
      <c r="F102" s="6">
        <v>25.49971693570941</v>
      </c>
      <c r="G102" s="6">
        <v>1.601</v>
      </c>
      <c r="H102" s="23">
        <v>18.9</v>
      </c>
      <c r="I102" s="1">
        <v>15</v>
      </c>
      <c r="J102" s="15">
        <v>189</v>
      </c>
      <c r="K102" s="33">
        <v>15.25</v>
      </c>
      <c r="L102" s="1">
        <v>203</v>
      </c>
      <c r="M102" s="31">
        <v>74</v>
      </c>
      <c r="N102" s="28">
        <f t="shared" si="3"/>
        <v>41209</v>
      </c>
      <c r="O102" s="28">
        <f t="shared" si="4"/>
        <v>2400343</v>
      </c>
      <c r="P102" s="35">
        <f>QUOTIENT(O102,$O$321)</f>
        <v>10</v>
      </c>
      <c r="Q102" s="35">
        <v>0</v>
      </c>
      <c r="R102" s="15">
        <v>16.6</v>
      </c>
    </row>
    <row r="103" spans="1:18" ht="12.75">
      <c r="A103" s="2">
        <v>2</v>
      </c>
      <c r="B103" s="12">
        <v>79</v>
      </c>
      <c r="C103" s="26">
        <v>1</v>
      </c>
      <c r="D103" s="3" t="s">
        <v>5</v>
      </c>
      <c r="E103" s="6">
        <v>12.85594479142564</v>
      </c>
      <c r="F103" s="6">
        <v>26.333515175908737</v>
      </c>
      <c r="G103" s="6">
        <v>1.1</v>
      </c>
      <c r="H103" s="23">
        <v>18.1</v>
      </c>
      <c r="I103" s="1"/>
      <c r="J103" s="15">
        <v>181</v>
      </c>
      <c r="K103" s="33">
        <v>15.5</v>
      </c>
      <c r="L103" s="1">
        <v>196</v>
      </c>
      <c r="M103" s="31">
        <v>79</v>
      </c>
      <c r="N103" s="28">
        <f t="shared" si="3"/>
        <v>38416</v>
      </c>
      <c r="O103" s="28">
        <f t="shared" si="4"/>
        <v>2438759</v>
      </c>
      <c r="P103" s="35">
        <f>QUOTIENT(O103,$O$321)</f>
        <v>10</v>
      </c>
      <c r="Q103" s="35">
        <v>0</v>
      </c>
      <c r="R103" s="15">
        <v>17.3</v>
      </c>
    </row>
    <row r="104" spans="1:18" ht="12.75">
      <c r="A104" s="2">
        <v>2</v>
      </c>
      <c r="B104" s="12">
        <v>441</v>
      </c>
      <c r="C104" s="26">
        <v>2</v>
      </c>
      <c r="D104" s="3" t="s">
        <v>5</v>
      </c>
      <c r="E104" s="6">
        <v>14.058913254325512</v>
      </c>
      <c r="F104" s="6">
        <v>27.12056338108319</v>
      </c>
      <c r="G104" s="6">
        <v>1.377</v>
      </c>
      <c r="H104" s="23">
        <v>2.8</v>
      </c>
      <c r="I104" s="1"/>
      <c r="J104" s="15">
        <v>28</v>
      </c>
      <c r="K104" s="33">
        <v>2.5</v>
      </c>
      <c r="L104" s="1">
        <v>47</v>
      </c>
      <c r="M104" s="31">
        <v>441</v>
      </c>
      <c r="N104" s="28">
        <f t="shared" si="3"/>
        <v>2209</v>
      </c>
      <c r="O104" s="28">
        <f t="shared" si="4"/>
        <v>2440968</v>
      </c>
      <c r="P104" s="35">
        <f>QUOTIENT(O104,$O$321)</f>
        <v>10</v>
      </c>
      <c r="Q104" s="35">
        <v>0</v>
      </c>
      <c r="R104" s="2">
        <v>4.04125</v>
      </c>
    </row>
    <row r="105" spans="1:18" ht="12.75">
      <c r="A105" s="2">
        <v>2</v>
      </c>
      <c r="B105" s="12">
        <v>73</v>
      </c>
      <c r="C105" s="26">
        <v>1</v>
      </c>
      <c r="D105" s="3" t="s">
        <v>5</v>
      </c>
      <c r="E105" s="6">
        <v>15.79788628492632</v>
      </c>
      <c r="F105" s="6">
        <v>27.793633064580398</v>
      </c>
      <c r="G105" s="6">
        <v>1.595</v>
      </c>
      <c r="H105" s="23">
        <v>16.8</v>
      </c>
      <c r="I105" s="1"/>
      <c r="J105" s="15">
        <v>168</v>
      </c>
      <c r="K105" s="33">
        <v>13.75</v>
      </c>
      <c r="L105" s="1">
        <v>184</v>
      </c>
      <c r="M105" s="31">
        <v>73</v>
      </c>
      <c r="N105" s="28">
        <f t="shared" si="3"/>
        <v>33856</v>
      </c>
      <c r="O105" s="28">
        <f t="shared" si="4"/>
        <v>2474824</v>
      </c>
      <c r="P105" s="35">
        <f>QUOTIENT(O105,$O$321)</f>
        <v>11</v>
      </c>
      <c r="Q105" s="35">
        <v>1</v>
      </c>
      <c r="R105" s="15">
        <v>15.8</v>
      </c>
    </row>
    <row r="106" spans="1:18" ht="12.75">
      <c r="A106" s="2">
        <v>2</v>
      </c>
      <c r="B106" s="12">
        <v>176</v>
      </c>
      <c r="C106" s="26">
        <v>1</v>
      </c>
      <c r="D106" s="3" t="s">
        <v>5</v>
      </c>
      <c r="E106" s="6">
        <v>10.258873306263416</v>
      </c>
      <c r="F106" s="6">
        <v>28.117411109240408</v>
      </c>
      <c r="G106" s="6">
        <v>1.267</v>
      </c>
      <c r="H106" s="23">
        <v>15.8</v>
      </c>
      <c r="I106" s="1"/>
      <c r="J106" s="15">
        <v>158</v>
      </c>
      <c r="K106" s="33">
        <v>14.5</v>
      </c>
      <c r="L106" s="1">
        <v>173</v>
      </c>
      <c r="M106" s="31">
        <v>176</v>
      </c>
      <c r="N106" s="28">
        <f t="shared" si="3"/>
        <v>29929</v>
      </c>
      <c r="O106" s="28">
        <f t="shared" si="4"/>
        <v>2504753</v>
      </c>
      <c r="P106" s="35">
        <f>QUOTIENT(O106,$O$321)</f>
        <v>11</v>
      </c>
      <c r="Q106" s="35">
        <v>0</v>
      </c>
      <c r="R106" s="15">
        <v>16.7</v>
      </c>
    </row>
    <row r="107" spans="1:18" ht="12.75">
      <c r="A107" s="2">
        <v>2</v>
      </c>
      <c r="B107" s="12">
        <v>71</v>
      </c>
      <c r="C107" s="26">
        <v>1</v>
      </c>
      <c r="D107" s="3" t="s">
        <v>5</v>
      </c>
      <c r="E107" s="6">
        <v>19.228871776351376</v>
      </c>
      <c r="F107" s="6">
        <v>28.155770549012463</v>
      </c>
      <c r="G107" s="6">
        <v>1.565</v>
      </c>
      <c r="H107" s="23">
        <v>14.1</v>
      </c>
      <c r="I107" s="1"/>
      <c r="J107" s="15">
        <v>141</v>
      </c>
      <c r="K107" s="33">
        <v>13.9</v>
      </c>
      <c r="L107" s="1">
        <v>159</v>
      </c>
      <c r="M107" s="31">
        <v>71</v>
      </c>
      <c r="N107" s="28">
        <f t="shared" si="3"/>
        <v>25281</v>
      </c>
      <c r="O107" s="28">
        <f t="shared" si="4"/>
        <v>2530034</v>
      </c>
      <c r="P107" s="35">
        <f>QUOTIENT(O107,$O$321)</f>
        <v>11</v>
      </c>
      <c r="Q107" s="35">
        <v>0</v>
      </c>
      <c r="R107" s="15">
        <v>16.2</v>
      </c>
    </row>
    <row r="108" spans="1:18" ht="12.75">
      <c r="A108" s="2">
        <v>2</v>
      </c>
      <c r="B108" s="12">
        <v>82</v>
      </c>
      <c r="C108" s="26">
        <v>1</v>
      </c>
      <c r="D108" s="3" t="s">
        <v>5</v>
      </c>
      <c r="E108" s="6">
        <v>11.02178150224084</v>
      </c>
      <c r="F108" s="6">
        <v>30.40844168182351</v>
      </c>
      <c r="G108" s="6">
        <v>1.556</v>
      </c>
      <c r="H108" s="23">
        <v>17.7</v>
      </c>
      <c r="I108" s="1">
        <v>14</v>
      </c>
      <c r="J108" s="15">
        <v>177</v>
      </c>
      <c r="K108" s="33">
        <v>14</v>
      </c>
      <c r="L108" s="1">
        <v>197</v>
      </c>
      <c r="M108" s="31">
        <v>82</v>
      </c>
      <c r="N108" s="28">
        <f t="shared" si="3"/>
        <v>38809</v>
      </c>
      <c r="O108" s="28">
        <f t="shared" si="4"/>
        <v>2568843</v>
      </c>
      <c r="P108" s="35">
        <f>QUOTIENT(O108,$O$321)</f>
        <v>11</v>
      </c>
      <c r="Q108" s="35">
        <v>0</v>
      </c>
      <c r="R108" s="15">
        <v>16.7</v>
      </c>
    </row>
    <row r="109" spans="1:18" ht="12.75">
      <c r="A109" s="2">
        <v>2</v>
      </c>
      <c r="B109" s="12">
        <v>414</v>
      </c>
      <c r="C109" s="26">
        <v>2</v>
      </c>
      <c r="D109" s="3" t="s">
        <v>5</v>
      </c>
      <c r="E109" s="6">
        <v>13.279755333851508</v>
      </c>
      <c r="F109" s="6">
        <v>31.061532162355455</v>
      </c>
      <c r="G109" s="6">
        <v>1.692</v>
      </c>
      <c r="H109" s="23">
        <v>3.1</v>
      </c>
      <c r="I109" s="1"/>
      <c r="J109" s="15">
        <v>31</v>
      </c>
      <c r="K109" s="33">
        <v>2.75</v>
      </c>
      <c r="L109" s="1">
        <v>45</v>
      </c>
      <c r="M109" s="31">
        <v>414</v>
      </c>
      <c r="N109" s="28">
        <f t="shared" si="3"/>
        <v>2025</v>
      </c>
      <c r="O109" s="28">
        <f t="shared" si="4"/>
        <v>2570868</v>
      </c>
      <c r="P109" s="35">
        <f>QUOTIENT(O109,$O$321)</f>
        <v>11</v>
      </c>
      <c r="Q109" s="35">
        <v>0</v>
      </c>
      <c r="R109" s="2">
        <v>3.53425</v>
      </c>
    </row>
    <row r="110" spans="1:18" ht="12.75">
      <c r="A110" s="2">
        <v>2</v>
      </c>
      <c r="B110" s="12">
        <v>92</v>
      </c>
      <c r="C110" s="26">
        <v>1</v>
      </c>
      <c r="D110" s="3" t="s">
        <v>5</v>
      </c>
      <c r="E110" s="6">
        <v>16.722745553683502</v>
      </c>
      <c r="F110" s="6">
        <v>31.30567012773818</v>
      </c>
      <c r="G110" s="6">
        <v>2.094</v>
      </c>
      <c r="H110" s="23">
        <v>12.9</v>
      </c>
      <c r="I110" s="1"/>
      <c r="J110" s="15">
        <v>129</v>
      </c>
      <c r="K110" s="33">
        <v>14.25</v>
      </c>
      <c r="L110" s="1">
        <v>147</v>
      </c>
      <c r="M110" s="31">
        <v>92</v>
      </c>
      <c r="N110" s="28">
        <f t="shared" si="3"/>
        <v>21609</v>
      </c>
      <c r="O110" s="28">
        <f t="shared" si="4"/>
        <v>2592477</v>
      </c>
      <c r="P110" s="35">
        <f>QUOTIENT(O110,$O$321)</f>
        <v>11</v>
      </c>
      <c r="Q110" s="35">
        <v>0</v>
      </c>
      <c r="R110" s="15">
        <v>15.2</v>
      </c>
    </row>
    <row r="111" spans="1:18" ht="12.75">
      <c r="A111" s="2">
        <v>2</v>
      </c>
      <c r="B111" s="12">
        <v>93</v>
      </c>
      <c r="C111" s="26">
        <v>1</v>
      </c>
      <c r="D111" s="3" t="s">
        <v>5</v>
      </c>
      <c r="E111" s="6">
        <v>19.054714897246143</v>
      </c>
      <c r="F111" s="6">
        <v>32.07076357345839</v>
      </c>
      <c r="G111" s="6">
        <v>2.108</v>
      </c>
      <c r="H111" s="23">
        <v>17.5</v>
      </c>
      <c r="I111" s="1">
        <v>17</v>
      </c>
      <c r="J111" s="15">
        <v>175</v>
      </c>
      <c r="K111" s="33">
        <v>14.6</v>
      </c>
      <c r="L111" s="1">
        <v>191</v>
      </c>
      <c r="M111" s="31">
        <v>93</v>
      </c>
      <c r="N111" s="28">
        <f t="shared" si="3"/>
        <v>36481</v>
      </c>
      <c r="O111" s="28">
        <f t="shared" si="4"/>
        <v>2628958</v>
      </c>
      <c r="P111" s="35">
        <f>QUOTIENT(O111,$O$321)</f>
        <v>11</v>
      </c>
      <c r="Q111" s="35">
        <v>0</v>
      </c>
      <c r="R111" s="15">
        <v>16.7</v>
      </c>
    </row>
    <row r="112" spans="1:18" ht="12.75">
      <c r="A112" s="2">
        <v>2</v>
      </c>
      <c r="B112" s="12">
        <v>90</v>
      </c>
      <c r="C112" s="26">
        <v>1</v>
      </c>
      <c r="D112" s="3" t="s">
        <v>5</v>
      </c>
      <c r="E112" s="6">
        <v>15.346622816313849</v>
      </c>
      <c r="F112" s="6">
        <v>34.36861498713318</v>
      </c>
      <c r="G112" s="6">
        <v>2.257</v>
      </c>
      <c r="H112" s="23">
        <v>19.5</v>
      </c>
      <c r="I112" s="1"/>
      <c r="J112" s="15">
        <v>195</v>
      </c>
      <c r="K112" s="33">
        <v>14.75</v>
      </c>
      <c r="L112" s="1">
        <v>213</v>
      </c>
      <c r="M112" s="31">
        <v>90</v>
      </c>
      <c r="N112" s="28">
        <f t="shared" si="3"/>
        <v>45369</v>
      </c>
      <c r="O112" s="28">
        <f t="shared" si="4"/>
        <v>2674327</v>
      </c>
      <c r="P112" s="35">
        <f>QUOTIENT(O112,$O$321)</f>
        <v>12</v>
      </c>
      <c r="Q112" s="35">
        <v>1</v>
      </c>
      <c r="R112" s="15">
        <v>18.1</v>
      </c>
    </row>
    <row r="113" spans="1:18" ht="12.75">
      <c r="A113" s="2">
        <v>2</v>
      </c>
      <c r="B113" s="12">
        <v>89</v>
      </c>
      <c r="C113" s="26">
        <v>1</v>
      </c>
      <c r="D113" s="3" t="s">
        <v>5</v>
      </c>
      <c r="E113" s="6">
        <v>17.095588834424415</v>
      </c>
      <c r="F113" s="6">
        <v>35.21668507120316</v>
      </c>
      <c r="G113" s="6">
        <v>2.277</v>
      </c>
      <c r="H113" s="23">
        <v>18.3</v>
      </c>
      <c r="I113" s="1"/>
      <c r="J113" s="15">
        <v>183</v>
      </c>
      <c r="K113" s="33">
        <v>15.5</v>
      </c>
      <c r="L113" s="1">
        <v>199</v>
      </c>
      <c r="M113" s="31">
        <v>89</v>
      </c>
      <c r="N113" s="28">
        <f t="shared" si="3"/>
        <v>39601</v>
      </c>
      <c r="O113" s="28">
        <f t="shared" si="4"/>
        <v>2713928</v>
      </c>
      <c r="P113" s="35">
        <f>QUOTIENT(O113,$O$321)</f>
        <v>12</v>
      </c>
      <c r="Q113" s="35">
        <v>0</v>
      </c>
      <c r="R113" s="15">
        <v>17.7</v>
      </c>
    </row>
    <row r="114" spans="1:18" ht="12.75">
      <c r="A114" s="2">
        <v>2</v>
      </c>
      <c r="B114" s="12">
        <v>416</v>
      </c>
      <c r="C114" s="26">
        <v>2</v>
      </c>
      <c r="D114" s="3" t="s">
        <v>5</v>
      </c>
      <c r="E114" s="6">
        <v>13.271586393143593</v>
      </c>
      <c r="F114" s="6">
        <v>35.2775318384</v>
      </c>
      <c r="G114" s="6">
        <v>2.18</v>
      </c>
      <c r="H114" s="23">
        <v>3.4</v>
      </c>
      <c r="I114" s="1"/>
      <c r="J114" s="15">
        <v>34</v>
      </c>
      <c r="K114" s="33">
        <v>3.25</v>
      </c>
      <c r="L114" s="1">
        <v>47</v>
      </c>
      <c r="M114" s="31">
        <v>416</v>
      </c>
      <c r="N114" s="28">
        <f t="shared" si="3"/>
        <v>2209</v>
      </c>
      <c r="O114" s="28">
        <f t="shared" si="4"/>
        <v>2716137</v>
      </c>
      <c r="P114" s="35">
        <f>QUOTIENT(O114,$O$321)</f>
        <v>12</v>
      </c>
      <c r="Q114" s="35">
        <v>0</v>
      </c>
      <c r="R114" s="2">
        <v>3.705</v>
      </c>
    </row>
    <row r="115" spans="1:18" ht="12.75">
      <c r="A115" s="2">
        <v>2</v>
      </c>
      <c r="B115" s="12">
        <v>415</v>
      </c>
      <c r="C115" s="26">
        <v>2</v>
      </c>
      <c r="D115" s="3" t="s">
        <v>5</v>
      </c>
      <c r="E115" s="6">
        <v>13.765585951962386</v>
      </c>
      <c r="F115" s="6">
        <v>35.28855163362667</v>
      </c>
      <c r="G115" s="6">
        <v>2.153</v>
      </c>
      <c r="H115" s="23">
        <v>2.8</v>
      </c>
      <c r="I115" s="1"/>
      <c r="J115" s="15">
        <v>28</v>
      </c>
      <c r="K115" s="33">
        <v>3</v>
      </c>
      <c r="L115" s="1">
        <v>43</v>
      </c>
      <c r="M115" s="31">
        <v>415</v>
      </c>
      <c r="N115" s="28">
        <f t="shared" si="3"/>
        <v>1849</v>
      </c>
      <c r="O115" s="28">
        <f t="shared" si="4"/>
        <v>2717986</v>
      </c>
      <c r="P115" s="35">
        <f>QUOTIENT(O115,$O$321)</f>
        <v>12</v>
      </c>
      <c r="Q115" s="35">
        <v>0</v>
      </c>
      <c r="R115" s="2">
        <v>3.5775</v>
      </c>
    </row>
    <row r="116" spans="1:18" ht="12.75">
      <c r="A116" s="2">
        <v>2</v>
      </c>
      <c r="B116" s="12">
        <v>418</v>
      </c>
      <c r="C116" s="26">
        <v>2</v>
      </c>
      <c r="D116" s="3" t="s">
        <v>5</v>
      </c>
      <c r="E116" s="6">
        <v>10.387539431863868</v>
      </c>
      <c r="F116" s="6">
        <v>36.44941627175219</v>
      </c>
      <c r="G116" s="6">
        <v>2.181</v>
      </c>
      <c r="H116" s="23">
        <v>4</v>
      </c>
      <c r="I116" s="1"/>
      <c r="J116" s="15">
        <v>40</v>
      </c>
      <c r="K116" s="33">
        <v>3.5</v>
      </c>
      <c r="L116" s="1">
        <v>52</v>
      </c>
      <c r="M116" s="31">
        <v>418</v>
      </c>
      <c r="N116" s="28">
        <f t="shared" si="3"/>
        <v>2704</v>
      </c>
      <c r="O116" s="28">
        <f t="shared" si="4"/>
        <v>2720690</v>
      </c>
      <c r="P116" s="35">
        <f>QUOTIENT(O116,$O$321)</f>
        <v>12</v>
      </c>
      <c r="Q116" s="35">
        <v>0</v>
      </c>
      <c r="R116" s="15">
        <v>4.6</v>
      </c>
    </row>
    <row r="117" spans="1:18" ht="12.75">
      <c r="A117" s="2">
        <v>2</v>
      </c>
      <c r="B117" s="12">
        <v>97</v>
      </c>
      <c r="C117" s="26">
        <v>1</v>
      </c>
      <c r="D117" s="3" t="s">
        <v>5</v>
      </c>
      <c r="E117" s="6">
        <v>18.361484607886656</v>
      </c>
      <c r="F117" s="6">
        <v>37.81773579941482</v>
      </c>
      <c r="G117" s="6">
        <v>2.207</v>
      </c>
      <c r="H117" s="23">
        <v>15</v>
      </c>
      <c r="I117" s="1"/>
      <c r="J117" s="15">
        <v>150</v>
      </c>
      <c r="K117" s="33">
        <v>14.25</v>
      </c>
      <c r="L117" s="1">
        <v>165</v>
      </c>
      <c r="M117" s="31">
        <v>97</v>
      </c>
      <c r="N117" s="28">
        <f t="shared" si="3"/>
        <v>27225</v>
      </c>
      <c r="O117" s="28">
        <f t="shared" si="4"/>
        <v>2747915</v>
      </c>
      <c r="P117" s="35">
        <f>QUOTIENT(O117,$O$321)</f>
        <v>12</v>
      </c>
      <c r="Q117" s="35">
        <v>0</v>
      </c>
      <c r="R117" s="15">
        <v>15.9</v>
      </c>
    </row>
    <row r="118" spans="1:18" ht="12.75">
      <c r="A118" s="2">
        <v>2</v>
      </c>
      <c r="B118" s="12">
        <v>419</v>
      </c>
      <c r="C118" s="26">
        <v>3</v>
      </c>
      <c r="D118" s="3" t="s">
        <v>5</v>
      </c>
      <c r="E118" s="6">
        <v>13.639480243903105</v>
      </c>
      <c r="F118" s="6">
        <v>37.92654658252155</v>
      </c>
      <c r="G118" s="6">
        <v>2.256</v>
      </c>
      <c r="H118" s="23">
        <v>3.3</v>
      </c>
      <c r="I118" s="1"/>
      <c r="J118" s="15">
        <v>33</v>
      </c>
      <c r="K118" s="33">
        <v>4.5</v>
      </c>
      <c r="L118" s="1">
        <v>40</v>
      </c>
      <c r="M118" s="31">
        <v>419</v>
      </c>
      <c r="N118" s="28">
        <f t="shared" si="3"/>
        <v>1600</v>
      </c>
      <c r="O118" s="28">
        <f t="shared" si="4"/>
        <v>2749515</v>
      </c>
      <c r="P118" s="35">
        <f>QUOTIENT(O118,$O$321)</f>
        <v>12</v>
      </c>
      <c r="Q118" s="35">
        <v>0</v>
      </c>
      <c r="R118" s="15">
        <v>5.5</v>
      </c>
    </row>
    <row r="119" spans="1:18" ht="12.75">
      <c r="A119" s="2">
        <v>2</v>
      </c>
      <c r="B119" s="12">
        <v>88</v>
      </c>
      <c r="C119" s="26">
        <v>2</v>
      </c>
      <c r="D119" s="3" t="s">
        <v>5</v>
      </c>
      <c r="E119" s="6">
        <v>15.193478840159026</v>
      </c>
      <c r="F119" s="6">
        <v>37.96160885333549</v>
      </c>
      <c r="G119" s="6">
        <v>2.111</v>
      </c>
      <c r="H119" s="23">
        <v>5</v>
      </c>
      <c r="I119" s="1"/>
      <c r="J119" s="15">
        <v>50</v>
      </c>
      <c r="K119" s="33">
        <v>4.25</v>
      </c>
      <c r="L119" s="1">
        <v>63</v>
      </c>
      <c r="M119" s="31">
        <v>88</v>
      </c>
      <c r="N119" s="28">
        <f t="shared" si="3"/>
        <v>3969</v>
      </c>
      <c r="O119" s="28">
        <f t="shared" si="4"/>
        <v>2753484</v>
      </c>
      <c r="P119" s="35">
        <f>QUOTIENT(O119,$O$321)</f>
        <v>12</v>
      </c>
      <c r="Q119" s="35">
        <v>0</v>
      </c>
      <c r="R119" s="15">
        <v>4.4</v>
      </c>
    </row>
    <row r="120" spans="1:18" ht="12.75">
      <c r="A120" s="2">
        <v>2</v>
      </c>
      <c r="B120" s="12">
        <v>86</v>
      </c>
      <c r="C120" s="26">
        <v>1</v>
      </c>
      <c r="D120" s="3" t="s">
        <v>5</v>
      </c>
      <c r="E120" s="6">
        <v>12.529448307946712</v>
      </c>
      <c r="F120" s="6">
        <v>38.72350210270878</v>
      </c>
      <c r="G120" s="6">
        <v>2.25</v>
      </c>
      <c r="H120" s="23">
        <v>14.8</v>
      </c>
      <c r="I120" s="1"/>
      <c r="J120" s="15">
        <v>148</v>
      </c>
      <c r="K120" s="33">
        <v>14.8</v>
      </c>
      <c r="L120" s="1">
        <v>170</v>
      </c>
      <c r="M120" s="31">
        <v>86</v>
      </c>
      <c r="N120" s="28">
        <f t="shared" si="3"/>
        <v>28900</v>
      </c>
      <c r="O120" s="28">
        <f t="shared" si="4"/>
        <v>2782384</v>
      </c>
      <c r="P120" s="35">
        <f>QUOTIENT(O120,$O$321)</f>
        <v>12</v>
      </c>
      <c r="Q120" s="35">
        <v>0</v>
      </c>
      <c r="R120" s="15">
        <v>16.8</v>
      </c>
    </row>
    <row r="121" spans="1:18" ht="12.75">
      <c r="A121" s="2">
        <v>2</v>
      </c>
      <c r="B121" s="12">
        <v>445</v>
      </c>
      <c r="C121" s="26">
        <v>4</v>
      </c>
      <c r="D121" s="3" t="s">
        <v>5</v>
      </c>
      <c r="E121" s="6">
        <v>15.707445300045718</v>
      </c>
      <c r="F121" s="6">
        <v>38.79862944932555</v>
      </c>
      <c r="G121" s="6">
        <v>1.95</v>
      </c>
      <c r="H121" s="23">
        <v>3.7</v>
      </c>
      <c r="I121" s="1"/>
      <c r="J121" s="15">
        <v>37</v>
      </c>
      <c r="K121" s="33">
        <v>5.5</v>
      </c>
      <c r="L121" s="1">
        <v>41</v>
      </c>
      <c r="M121" s="31">
        <v>445</v>
      </c>
      <c r="N121" s="28">
        <f t="shared" si="3"/>
        <v>1681</v>
      </c>
      <c r="O121" s="28">
        <f t="shared" si="4"/>
        <v>2784065</v>
      </c>
      <c r="P121" s="35">
        <f>QUOTIENT(O121,$O$321)</f>
        <v>12</v>
      </c>
      <c r="Q121" s="35">
        <v>0</v>
      </c>
      <c r="R121" s="15">
        <v>6.3</v>
      </c>
    </row>
    <row r="122" spans="1:18" ht="12.75">
      <c r="A122" s="2">
        <v>2</v>
      </c>
      <c r="B122" s="12">
        <v>444</v>
      </c>
      <c r="C122" s="26">
        <v>3</v>
      </c>
      <c r="D122" s="3" t="s">
        <v>5</v>
      </c>
      <c r="E122" s="6">
        <v>13.372416891349593</v>
      </c>
      <c r="F122" s="6">
        <v>39.50753588220793</v>
      </c>
      <c r="G122" s="6">
        <v>2.209</v>
      </c>
      <c r="H122" s="23">
        <v>2.8</v>
      </c>
      <c r="I122" s="1"/>
      <c r="J122" s="15">
        <v>28</v>
      </c>
      <c r="K122" s="33">
        <v>5.5</v>
      </c>
      <c r="L122" s="1">
        <v>32</v>
      </c>
      <c r="M122" s="31">
        <v>444</v>
      </c>
      <c r="N122" s="28">
        <f t="shared" si="3"/>
        <v>1024</v>
      </c>
      <c r="O122" s="28">
        <f t="shared" si="4"/>
        <v>2785089</v>
      </c>
      <c r="P122" s="35">
        <f>QUOTIENT(O122,$O$321)</f>
        <v>12</v>
      </c>
      <c r="Q122" s="35">
        <v>0</v>
      </c>
      <c r="R122" s="15">
        <v>5.5</v>
      </c>
    </row>
    <row r="123" spans="1:18" ht="12.75">
      <c r="A123" s="2">
        <v>2</v>
      </c>
      <c r="B123" s="12">
        <v>220</v>
      </c>
      <c r="C123" s="26">
        <v>5</v>
      </c>
      <c r="D123" s="3" t="s">
        <v>5</v>
      </c>
      <c r="E123" s="6">
        <v>13.673368204445714</v>
      </c>
      <c r="F123" s="6">
        <v>40.72254794270188</v>
      </c>
      <c r="G123" s="6">
        <v>2.103</v>
      </c>
      <c r="H123" s="23">
        <v>3</v>
      </c>
      <c r="I123" s="1"/>
      <c r="J123" s="15">
        <v>30</v>
      </c>
      <c r="K123" s="33">
        <v>4.2</v>
      </c>
      <c r="L123" s="1">
        <v>39</v>
      </c>
      <c r="M123" s="31">
        <v>220</v>
      </c>
      <c r="N123" s="28">
        <f t="shared" si="3"/>
        <v>1521</v>
      </c>
      <c r="O123" s="28">
        <f t="shared" si="4"/>
        <v>2786610</v>
      </c>
      <c r="P123" s="35">
        <f>QUOTIENT(O123,$O$321)</f>
        <v>12</v>
      </c>
      <c r="Q123" s="35">
        <v>0</v>
      </c>
      <c r="R123" s="15">
        <v>5.6</v>
      </c>
    </row>
    <row r="124" spans="1:18" ht="12.75">
      <c r="A124" s="2">
        <v>2</v>
      </c>
      <c r="B124" s="12">
        <v>219</v>
      </c>
      <c r="C124" s="26">
        <v>1</v>
      </c>
      <c r="D124" s="3" t="s">
        <v>5</v>
      </c>
      <c r="E124" s="6">
        <v>13.304363035540792</v>
      </c>
      <c r="F124" s="6">
        <v>40.85153315627867</v>
      </c>
      <c r="G124" s="6">
        <v>2.104</v>
      </c>
      <c r="H124" s="23">
        <v>21</v>
      </c>
      <c r="I124" s="1"/>
      <c r="J124" s="15">
        <v>210</v>
      </c>
      <c r="K124" s="33">
        <v>16.5</v>
      </c>
      <c r="L124" s="1">
        <v>230</v>
      </c>
      <c r="M124" s="31">
        <v>219</v>
      </c>
      <c r="N124" s="28">
        <f t="shared" si="3"/>
        <v>52900</v>
      </c>
      <c r="O124" s="28">
        <f t="shared" si="4"/>
        <v>2839510</v>
      </c>
      <c r="P124" s="35">
        <f>QUOTIENT(O124,$O$321)</f>
        <v>12</v>
      </c>
      <c r="Q124" s="35">
        <v>0</v>
      </c>
      <c r="R124" s="15">
        <v>18.9</v>
      </c>
    </row>
    <row r="125" spans="1:18" ht="12.75">
      <c r="A125" s="2">
        <v>2</v>
      </c>
      <c r="B125" s="12">
        <v>235</v>
      </c>
      <c r="C125" s="26">
        <v>1</v>
      </c>
      <c r="D125" s="3" t="s">
        <v>5</v>
      </c>
      <c r="E125" s="6">
        <v>16.773358224196453</v>
      </c>
      <c r="F125" s="6">
        <v>40.971672163615445</v>
      </c>
      <c r="G125" s="6">
        <v>2.202</v>
      </c>
      <c r="H125" s="23">
        <v>12</v>
      </c>
      <c r="I125" s="1"/>
      <c r="J125" s="15">
        <v>120</v>
      </c>
      <c r="K125" s="33">
        <v>13.25</v>
      </c>
      <c r="L125" s="1">
        <v>137</v>
      </c>
      <c r="M125" s="31">
        <v>235</v>
      </c>
      <c r="N125" s="28">
        <f t="shared" si="3"/>
        <v>18769</v>
      </c>
      <c r="O125" s="28">
        <f t="shared" si="4"/>
        <v>2858279</v>
      </c>
      <c r="P125" s="35">
        <f>QUOTIENT(O125,$O$321)</f>
        <v>12</v>
      </c>
      <c r="Q125" s="35">
        <v>0</v>
      </c>
      <c r="R125" s="15">
        <v>14.4</v>
      </c>
    </row>
    <row r="126" spans="1:18" ht="12.75">
      <c r="A126" s="2">
        <v>2</v>
      </c>
      <c r="B126" s="12">
        <v>218</v>
      </c>
      <c r="C126" s="26">
        <v>2</v>
      </c>
      <c r="D126" s="3" t="s">
        <v>5</v>
      </c>
      <c r="E126" s="6">
        <v>12.007296478108067</v>
      </c>
      <c r="F126" s="6">
        <v>42.5124811824341</v>
      </c>
      <c r="G126" s="6">
        <v>2.11</v>
      </c>
      <c r="H126" s="23">
        <v>4.6</v>
      </c>
      <c r="I126" s="1"/>
      <c r="J126" s="15">
        <v>46</v>
      </c>
      <c r="K126" s="33">
        <v>4.7</v>
      </c>
      <c r="L126" s="1">
        <v>56</v>
      </c>
      <c r="M126" s="31">
        <v>218</v>
      </c>
      <c r="N126" s="28">
        <f t="shared" si="3"/>
        <v>3136</v>
      </c>
      <c r="O126" s="28">
        <f t="shared" si="4"/>
        <v>2861415</v>
      </c>
      <c r="P126" s="35">
        <f>QUOTIENT(O126,$O$321)</f>
        <v>12</v>
      </c>
      <c r="Q126" s="35">
        <v>0</v>
      </c>
      <c r="R126" s="15">
        <v>4.8</v>
      </c>
    </row>
    <row r="127" spans="1:18" ht="12.75">
      <c r="A127" s="2">
        <v>2</v>
      </c>
      <c r="B127" s="12">
        <v>221</v>
      </c>
      <c r="C127" s="26">
        <v>1</v>
      </c>
      <c r="D127" s="3" t="s">
        <v>5</v>
      </c>
      <c r="E127" s="6">
        <v>13.89128285234433</v>
      </c>
      <c r="F127" s="6">
        <v>42.85255667654106</v>
      </c>
      <c r="G127" s="6">
        <v>2.355</v>
      </c>
      <c r="H127" s="23">
        <v>14.6</v>
      </c>
      <c r="I127" s="1"/>
      <c r="J127" s="15">
        <v>146</v>
      </c>
      <c r="K127" s="33">
        <v>13.1</v>
      </c>
      <c r="L127" s="1">
        <v>156</v>
      </c>
      <c r="M127" s="31">
        <v>221</v>
      </c>
      <c r="N127" s="28">
        <f t="shared" si="3"/>
        <v>24336</v>
      </c>
      <c r="O127" s="28">
        <f t="shared" si="4"/>
        <v>2885751</v>
      </c>
      <c r="P127" s="35">
        <f>QUOTIENT(O127,$O$321)</f>
        <v>13</v>
      </c>
      <c r="Q127" s="35">
        <v>1</v>
      </c>
      <c r="R127" s="15">
        <v>15.9</v>
      </c>
    </row>
    <row r="128" spans="1:18" ht="12.75">
      <c r="A128" s="2">
        <v>2</v>
      </c>
      <c r="B128" s="12">
        <v>217</v>
      </c>
      <c r="C128" s="26">
        <v>1</v>
      </c>
      <c r="D128" s="3" t="s">
        <v>5</v>
      </c>
      <c r="E128" s="6">
        <v>11.22327199515675</v>
      </c>
      <c r="F128" s="6">
        <v>43.12344976602324</v>
      </c>
      <c r="G128" s="6">
        <v>2.207</v>
      </c>
      <c r="H128" s="23">
        <v>16.7</v>
      </c>
      <c r="I128" s="1"/>
      <c r="J128" s="15">
        <v>167</v>
      </c>
      <c r="K128" s="33">
        <v>14.6</v>
      </c>
      <c r="L128" s="1">
        <v>187</v>
      </c>
      <c r="M128" s="31">
        <v>217</v>
      </c>
      <c r="N128" s="28">
        <f aca="true" t="shared" si="5" ref="N128:N190">L128^2</f>
        <v>34969</v>
      </c>
      <c r="O128" s="28">
        <f t="shared" si="4"/>
        <v>2920720</v>
      </c>
      <c r="P128" s="35">
        <f>QUOTIENT(O128,$O$321)</f>
        <v>13</v>
      </c>
      <c r="Q128" s="35">
        <v>0</v>
      </c>
      <c r="R128" s="15">
        <v>16.6</v>
      </c>
    </row>
    <row r="129" spans="1:18" ht="12.75">
      <c r="A129" s="2">
        <v>2</v>
      </c>
      <c r="B129" s="12">
        <v>234</v>
      </c>
      <c r="C129" s="26">
        <v>1</v>
      </c>
      <c r="D129" s="3" t="s">
        <v>5</v>
      </c>
      <c r="E129" s="6">
        <v>17.898260529398186</v>
      </c>
      <c r="F129" s="6">
        <v>43.40971724190088</v>
      </c>
      <c r="G129" s="6">
        <v>2.27</v>
      </c>
      <c r="H129" s="23">
        <v>13.1</v>
      </c>
      <c r="I129" s="1"/>
      <c r="J129" s="15">
        <v>131</v>
      </c>
      <c r="K129" s="33">
        <v>14.75</v>
      </c>
      <c r="L129" s="1">
        <v>146</v>
      </c>
      <c r="M129" s="31">
        <v>234</v>
      </c>
      <c r="N129" s="28">
        <f t="shared" si="5"/>
        <v>21316</v>
      </c>
      <c r="O129" s="28">
        <f t="shared" si="4"/>
        <v>2942036</v>
      </c>
      <c r="P129" s="35">
        <f>QUOTIENT(O129,$O$321)</f>
        <v>13</v>
      </c>
      <c r="Q129" s="35">
        <v>0</v>
      </c>
      <c r="R129" s="15">
        <v>16.8</v>
      </c>
    </row>
    <row r="130" spans="1:18" ht="12.75">
      <c r="A130" s="2">
        <v>2</v>
      </c>
      <c r="B130" s="12">
        <v>222</v>
      </c>
      <c r="C130" s="26">
        <v>3</v>
      </c>
      <c r="D130" s="3" t="s">
        <v>5</v>
      </c>
      <c r="E130" s="6">
        <v>14.840206716061253</v>
      </c>
      <c r="F130" s="6">
        <v>44.7525947027049</v>
      </c>
      <c r="G130" s="6">
        <v>2.215</v>
      </c>
      <c r="H130" s="23">
        <v>3</v>
      </c>
      <c r="I130" s="1"/>
      <c r="J130" s="15">
        <v>30</v>
      </c>
      <c r="K130" s="33">
        <v>3.9</v>
      </c>
      <c r="L130" s="1">
        <v>36</v>
      </c>
      <c r="M130" s="31">
        <v>222</v>
      </c>
      <c r="N130" s="28">
        <f t="shared" si="5"/>
        <v>1296</v>
      </c>
      <c r="O130" s="28">
        <f t="shared" si="4"/>
        <v>2943332</v>
      </c>
      <c r="P130" s="35">
        <f>QUOTIENT(O130,$O$321)</f>
        <v>13</v>
      </c>
      <c r="Q130" s="35">
        <v>0</v>
      </c>
      <c r="R130" s="15">
        <v>5.8</v>
      </c>
    </row>
    <row r="131" spans="1:18" ht="12.75">
      <c r="A131" s="2">
        <v>2</v>
      </c>
      <c r="B131" s="12">
        <v>241</v>
      </c>
      <c r="C131" s="26">
        <v>3</v>
      </c>
      <c r="D131" s="3" t="s">
        <v>5</v>
      </c>
      <c r="E131" s="6">
        <v>19.925205109125653</v>
      </c>
      <c r="F131" s="6">
        <v>44.79279846537022</v>
      </c>
      <c r="G131" s="6">
        <v>2.375</v>
      </c>
      <c r="H131" s="23">
        <v>11.3</v>
      </c>
      <c r="I131" s="1"/>
      <c r="J131" s="15">
        <v>113</v>
      </c>
      <c r="K131" s="33">
        <v>14.75</v>
      </c>
      <c r="L131" s="1">
        <v>132</v>
      </c>
      <c r="M131" s="31">
        <v>241</v>
      </c>
      <c r="N131" s="28">
        <f t="shared" si="5"/>
        <v>17424</v>
      </c>
      <c r="O131" s="28">
        <f t="shared" si="4"/>
        <v>2960756</v>
      </c>
      <c r="P131" s="35">
        <f>QUOTIENT(O131,$O$321)</f>
        <v>13</v>
      </c>
      <c r="Q131" s="35">
        <v>0</v>
      </c>
      <c r="R131" s="15">
        <v>15.5</v>
      </c>
    </row>
    <row r="132" spans="1:18" ht="12.75">
      <c r="A132" s="2">
        <v>2</v>
      </c>
      <c r="B132" s="12">
        <v>223</v>
      </c>
      <c r="C132" s="26">
        <v>1</v>
      </c>
      <c r="D132" s="3" t="s">
        <v>5</v>
      </c>
      <c r="E132" s="6">
        <v>15.244199262470092</v>
      </c>
      <c r="F132" s="6">
        <v>44.938610891371646</v>
      </c>
      <c r="G132" s="6">
        <v>2.306</v>
      </c>
      <c r="H132" s="23">
        <v>9.5</v>
      </c>
      <c r="I132" s="1"/>
      <c r="J132" s="15">
        <v>95</v>
      </c>
      <c r="K132" s="33">
        <v>11.3</v>
      </c>
      <c r="L132" s="1">
        <v>102</v>
      </c>
      <c r="M132" s="31">
        <v>223</v>
      </c>
      <c r="N132" s="28">
        <f t="shared" si="5"/>
        <v>10404</v>
      </c>
      <c r="O132" s="28">
        <f aca="true" t="shared" si="6" ref="O132:O195">O131+N132</f>
        <v>2971160</v>
      </c>
      <c r="P132" s="35">
        <f>QUOTIENT(O132,$O$321)</f>
        <v>13</v>
      </c>
      <c r="Q132" s="35">
        <v>0</v>
      </c>
      <c r="R132" s="15">
        <v>13.1</v>
      </c>
    </row>
    <row r="133" spans="1:18" ht="12.75">
      <c r="A133" s="2">
        <v>2</v>
      </c>
      <c r="B133" s="12">
        <v>216</v>
      </c>
      <c r="C133" s="26">
        <v>1</v>
      </c>
      <c r="D133" s="3" t="s">
        <v>5</v>
      </c>
      <c r="E133" s="6">
        <v>10.161483057699021</v>
      </c>
      <c r="F133" s="6">
        <v>45.3429072205135</v>
      </c>
      <c r="G133" s="6">
        <v>2.025</v>
      </c>
      <c r="H133" s="23">
        <v>16.1</v>
      </c>
      <c r="I133" s="1"/>
      <c r="J133" s="15">
        <v>161</v>
      </c>
      <c r="K133" s="33">
        <v>14.5</v>
      </c>
      <c r="L133" s="1">
        <v>170</v>
      </c>
      <c r="M133" s="31">
        <v>216</v>
      </c>
      <c r="N133" s="28">
        <f t="shared" si="5"/>
        <v>28900</v>
      </c>
      <c r="O133" s="28">
        <f t="shared" si="6"/>
        <v>3000060</v>
      </c>
      <c r="P133" s="35">
        <f>QUOTIENT(O133,$O$321)</f>
        <v>13</v>
      </c>
      <c r="Q133" s="35">
        <v>0</v>
      </c>
      <c r="R133" s="15">
        <v>16.2</v>
      </c>
    </row>
    <row r="134" spans="1:18" ht="12.75">
      <c r="A134" s="2">
        <v>2</v>
      </c>
      <c r="B134" s="12">
        <v>242</v>
      </c>
      <c r="C134" s="26">
        <v>3</v>
      </c>
      <c r="D134" s="3" t="s">
        <v>5</v>
      </c>
      <c r="E134" s="6">
        <v>19.69218210837106</v>
      </c>
      <c r="F134" s="6">
        <v>45.36678912829021</v>
      </c>
      <c r="G134" s="6">
        <v>2.534</v>
      </c>
      <c r="H134" s="23">
        <v>3.5</v>
      </c>
      <c r="I134" s="1"/>
      <c r="J134" s="15">
        <v>35</v>
      </c>
      <c r="K134" s="33">
        <v>6</v>
      </c>
      <c r="L134" s="1">
        <v>42</v>
      </c>
      <c r="M134" s="31">
        <v>242</v>
      </c>
      <c r="N134" s="28">
        <f t="shared" si="5"/>
        <v>1764</v>
      </c>
      <c r="O134" s="28">
        <f t="shared" si="6"/>
        <v>3001824</v>
      </c>
      <c r="P134" s="35">
        <f>QUOTIENT(O134,$O$321)</f>
        <v>13</v>
      </c>
      <c r="Q134" s="35">
        <v>0</v>
      </c>
      <c r="R134" s="15">
        <v>6.4</v>
      </c>
    </row>
    <row r="135" spans="1:18" ht="12.75">
      <c r="A135" s="2">
        <v>2</v>
      </c>
      <c r="B135" s="12">
        <v>232</v>
      </c>
      <c r="C135" s="26">
        <v>1</v>
      </c>
      <c r="D135" s="3" t="s">
        <v>5</v>
      </c>
      <c r="E135" s="6">
        <v>18.795134263926872</v>
      </c>
      <c r="F135" s="6">
        <v>46.560753183351345</v>
      </c>
      <c r="G135" s="6">
        <v>2.675</v>
      </c>
      <c r="H135" s="23">
        <v>10.6</v>
      </c>
      <c r="I135" s="1"/>
      <c r="J135" s="15">
        <v>106</v>
      </c>
      <c r="K135" s="33">
        <v>12.25</v>
      </c>
      <c r="L135" s="1">
        <v>119</v>
      </c>
      <c r="M135" s="31">
        <v>232</v>
      </c>
      <c r="N135" s="28">
        <f t="shared" si="5"/>
        <v>14161</v>
      </c>
      <c r="O135" s="28">
        <f t="shared" si="6"/>
        <v>3015985</v>
      </c>
      <c r="P135" s="35">
        <f>QUOTIENT(O135,$O$321)</f>
        <v>13</v>
      </c>
      <c r="Q135" s="35">
        <v>0</v>
      </c>
      <c r="R135" s="15">
        <v>14.2</v>
      </c>
    </row>
    <row r="136" spans="1:18" ht="12.75">
      <c r="A136" s="2">
        <v>2</v>
      </c>
      <c r="B136" s="12">
        <v>224</v>
      </c>
      <c r="C136" s="26">
        <v>1</v>
      </c>
      <c r="D136" s="3" t="s">
        <v>5</v>
      </c>
      <c r="E136" s="6">
        <v>13.35410669922228</v>
      </c>
      <c r="F136" s="6">
        <v>47.248535154709145</v>
      </c>
      <c r="G136" s="6">
        <v>2.334</v>
      </c>
      <c r="H136" s="23">
        <v>12.3</v>
      </c>
      <c r="I136" s="1"/>
      <c r="J136" s="15">
        <v>123</v>
      </c>
      <c r="K136" s="33">
        <v>12.2</v>
      </c>
      <c r="L136" s="1">
        <v>136</v>
      </c>
      <c r="M136" s="31">
        <v>224</v>
      </c>
      <c r="N136" s="28">
        <f t="shared" si="5"/>
        <v>18496</v>
      </c>
      <c r="O136" s="28">
        <f t="shared" si="6"/>
        <v>3034481</v>
      </c>
      <c r="P136" s="35">
        <f>QUOTIENT(O136,$O$321)</f>
        <v>13</v>
      </c>
      <c r="Q136" s="35">
        <v>0</v>
      </c>
      <c r="R136" s="2">
        <v>14.2</v>
      </c>
    </row>
    <row r="137" spans="1:18" ht="12.75">
      <c r="A137" s="2">
        <v>2</v>
      </c>
      <c r="B137" s="12">
        <v>229</v>
      </c>
      <c r="C137" s="26">
        <v>1</v>
      </c>
      <c r="D137" s="3" t="s">
        <v>5</v>
      </c>
      <c r="E137" s="6">
        <v>16.453101086748458</v>
      </c>
      <c r="F137" s="6">
        <v>47.3886593356389</v>
      </c>
      <c r="G137" s="6">
        <v>2.603</v>
      </c>
      <c r="H137" s="23">
        <v>19</v>
      </c>
      <c r="I137" s="1"/>
      <c r="J137" s="15">
        <v>190</v>
      </c>
      <c r="K137" s="33">
        <v>15.3</v>
      </c>
      <c r="L137" s="1">
        <v>204</v>
      </c>
      <c r="M137" s="31">
        <v>229</v>
      </c>
      <c r="N137" s="28">
        <f t="shared" si="5"/>
        <v>41616</v>
      </c>
      <c r="O137" s="28">
        <f t="shared" si="6"/>
        <v>3076097</v>
      </c>
      <c r="P137" s="35">
        <f>QUOTIENT(O137,$O$321)</f>
        <v>13</v>
      </c>
      <c r="Q137" s="35">
        <v>0</v>
      </c>
      <c r="R137" s="2">
        <v>17.4</v>
      </c>
    </row>
    <row r="138" spans="1:18" ht="12.75">
      <c r="A138" s="2">
        <v>2</v>
      </c>
      <c r="B138" s="12">
        <v>230</v>
      </c>
      <c r="C138" s="26">
        <v>2</v>
      </c>
      <c r="D138" s="3" t="s">
        <v>5</v>
      </c>
      <c r="E138" s="6">
        <v>17.558077083136475</v>
      </c>
      <c r="F138" s="6">
        <v>47.987703613974254</v>
      </c>
      <c r="G138" s="6">
        <v>2.728</v>
      </c>
      <c r="H138" s="23">
        <v>3.7</v>
      </c>
      <c r="I138" s="1"/>
      <c r="J138" s="15">
        <v>37</v>
      </c>
      <c r="K138" s="33">
        <v>3.5</v>
      </c>
      <c r="L138" s="1">
        <v>46</v>
      </c>
      <c r="M138" s="31">
        <v>230</v>
      </c>
      <c r="N138" s="28">
        <f t="shared" si="5"/>
        <v>2116</v>
      </c>
      <c r="O138" s="28">
        <f t="shared" si="6"/>
        <v>3078213</v>
      </c>
      <c r="P138" s="35">
        <f>QUOTIENT(O138,$O$321)</f>
        <v>13</v>
      </c>
      <c r="Q138" s="35">
        <v>0</v>
      </c>
      <c r="R138" s="2">
        <v>4.125</v>
      </c>
    </row>
    <row r="139" spans="1:18" ht="12.75">
      <c r="A139" s="2">
        <v>2</v>
      </c>
      <c r="B139" s="12">
        <v>225</v>
      </c>
      <c r="C139" s="26">
        <v>2</v>
      </c>
      <c r="D139" s="3" t="s">
        <v>5</v>
      </c>
      <c r="E139" s="6">
        <v>11.51507500427913</v>
      </c>
      <c r="F139" s="6">
        <v>48.03946146290387</v>
      </c>
      <c r="G139" s="6">
        <v>2.169</v>
      </c>
      <c r="H139" s="23">
        <v>4.4</v>
      </c>
      <c r="I139" s="1"/>
      <c r="J139" s="15">
        <v>44</v>
      </c>
      <c r="K139" s="33">
        <v>4.2</v>
      </c>
      <c r="L139" s="1">
        <v>57</v>
      </c>
      <c r="M139" s="31">
        <v>225</v>
      </c>
      <c r="N139" s="28">
        <f t="shared" si="5"/>
        <v>3249</v>
      </c>
      <c r="O139" s="28">
        <f t="shared" si="6"/>
        <v>3081462</v>
      </c>
      <c r="P139" s="35">
        <f>QUOTIENT(O139,$O$321)</f>
        <v>13</v>
      </c>
      <c r="Q139" s="35">
        <v>0</v>
      </c>
      <c r="R139" s="15">
        <v>5.4</v>
      </c>
    </row>
    <row r="140" spans="1:18" ht="12.75">
      <c r="A140" s="2">
        <v>2</v>
      </c>
      <c r="B140" s="12">
        <v>226</v>
      </c>
      <c r="C140" s="26">
        <v>1</v>
      </c>
      <c r="D140" s="3" t="s">
        <v>5</v>
      </c>
      <c r="E140" s="6">
        <v>10.079030686544446</v>
      </c>
      <c r="F140" s="6">
        <v>49.14540391959044</v>
      </c>
      <c r="G140" s="6">
        <v>2.091</v>
      </c>
      <c r="H140" s="23">
        <v>14.6</v>
      </c>
      <c r="I140" s="1"/>
      <c r="J140" s="15">
        <v>146</v>
      </c>
      <c r="K140" s="33">
        <v>13.2</v>
      </c>
      <c r="L140" s="1">
        <v>155</v>
      </c>
      <c r="M140" s="31">
        <v>226</v>
      </c>
      <c r="N140" s="28">
        <f t="shared" si="5"/>
        <v>24025</v>
      </c>
      <c r="O140" s="28">
        <f t="shared" si="6"/>
        <v>3105487</v>
      </c>
      <c r="P140" s="35">
        <f>QUOTIENT(O140,$O$321)</f>
        <v>13</v>
      </c>
      <c r="Q140" s="35">
        <v>0</v>
      </c>
      <c r="R140" s="15">
        <v>15</v>
      </c>
    </row>
    <row r="141" spans="1:18" ht="12.75">
      <c r="A141" s="2">
        <v>2</v>
      </c>
      <c r="B141" s="12">
        <v>227</v>
      </c>
      <c r="C141" s="26">
        <v>1</v>
      </c>
      <c r="D141" s="3" t="s">
        <v>5</v>
      </c>
      <c r="E141" s="6">
        <v>13.542024592922463</v>
      </c>
      <c r="F141" s="6">
        <v>49.29754268647356</v>
      </c>
      <c r="G141" s="6">
        <v>2.621</v>
      </c>
      <c r="H141" s="23">
        <v>16.5</v>
      </c>
      <c r="I141" s="1"/>
      <c r="J141" s="15">
        <v>165</v>
      </c>
      <c r="K141" s="33">
        <v>14.4</v>
      </c>
      <c r="L141" s="1">
        <v>182</v>
      </c>
      <c r="M141" s="31">
        <v>227</v>
      </c>
      <c r="N141" s="28">
        <f t="shared" si="5"/>
        <v>33124</v>
      </c>
      <c r="O141" s="28">
        <f t="shared" si="6"/>
        <v>3138611</v>
      </c>
      <c r="P141" s="35">
        <f>QUOTIENT(O141,$O$321)</f>
        <v>14</v>
      </c>
      <c r="Q141" s="35">
        <v>1</v>
      </c>
      <c r="R141" s="15">
        <v>16.3</v>
      </c>
    </row>
    <row r="142" spans="1:18" ht="12.75">
      <c r="A142" s="2">
        <v>3</v>
      </c>
      <c r="B142" s="12">
        <v>378</v>
      </c>
      <c r="C142" s="26">
        <v>1</v>
      </c>
      <c r="D142" s="3" t="s">
        <v>5</v>
      </c>
      <c r="E142" s="6">
        <v>29.10796615643055</v>
      </c>
      <c r="F142" s="6">
        <v>0.8451663955066628</v>
      </c>
      <c r="G142" s="6">
        <v>-0.4194</v>
      </c>
      <c r="H142" s="23">
        <v>13.7</v>
      </c>
      <c r="I142" s="1"/>
      <c r="J142" s="15">
        <v>137</v>
      </c>
      <c r="K142" s="33">
        <v>15.5</v>
      </c>
      <c r="L142" s="1">
        <v>153</v>
      </c>
      <c r="M142" s="31">
        <v>378</v>
      </c>
      <c r="N142" s="28">
        <f t="shared" si="5"/>
        <v>23409</v>
      </c>
      <c r="O142" s="28">
        <f t="shared" si="6"/>
        <v>3162020</v>
      </c>
      <c r="P142" s="35">
        <f>QUOTIENT(O142,$O$321)</f>
        <v>14</v>
      </c>
      <c r="Q142" s="35">
        <v>0</v>
      </c>
      <c r="R142" s="15">
        <v>17.6</v>
      </c>
    </row>
    <row r="143" spans="1:18" ht="12.75">
      <c r="A143" s="2">
        <v>3</v>
      </c>
      <c r="B143" s="12">
        <v>377</v>
      </c>
      <c r="C143" s="26">
        <v>2</v>
      </c>
      <c r="D143" s="3" t="s">
        <v>5</v>
      </c>
      <c r="E143" s="6">
        <v>29.044938547336876</v>
      </c>
      <c r="F143" s="6">
        <v>1.5341638704598988</v>
      </c>
      <c r="G143" s="6">
        <v>-0.5524</v>
      </c>
      <c r="H143" s="23">
        <v>3.5</v>
      </c>
      <c r="I143" s="1"/>
      <c r="J143" s="15">
        <v>35</v>
      </c>
      <c r="K143" s="33">
        <v>2.85</v>
      </c>
      <c r="L143" s="1">
        <v>57</v>
      </c>
      <c r="M143" s="31">
        <v>377</v>
      </c>
      <c r="N143" s="28">
        <f t="shared" si="5"/>
        <v>3249</v>
      </c>
      <c r="O143" s="28">
        <f t="shared" si="6"/>
        <v>3165269</v>
      </c>
      <c r="P143" s="35">
        <f>QUOTIENT(O143,$O$321)</f>
        <v>14</v>
      </c>
      <c r="Q143" s="35">
        <v>0</v>
      </c>
      <c r="R143" s="2">
        <v>4.1066666666666665</v>
      </c>
    </row>
    <row r="144" spans="1:18" ht="12.75">
      <c r="A144" s="2">
        <v>3</v>
      </c>
      <c r="B144" s="12">
        <v>380</v>
      </c>
      <c r="C144" s="26">
        <v>2</v>
      </c>
      <c r="D144" s="3" t="s">
        <v>5</v>
      </c>
      <c r="E144" s="6">
        <v>23.65592424619975</v>
      </c>
      <c r="F144" s="6">
        <v>1.8909479257924544</v>
      </c>
      <c r="G144" s="6">
        <v>0.893</v>
      </c>
      <c r="H144" s="23">
        <v>5.2</v>
      </c>
      <c r="I144" s="1"/>
      <c r="J144" s="15">
        <v>52</v>
      </c>
      <c r="K144" s="33">
        <v>4.2</v>
      </c>
      <c r="L144" s="1">
        <v>64</v>
      </c>
      <c r="M144" s="31">
        <v>380</v>
      </c>
      <c r="N144" s="28">
        <f t="shared" si="5"/>
        <v>4096</v>
      </c>
      <c r="O144" s="28">
        <f t="shared" si="6"/>
        <v>3169365</v>
      </c>
      <c r="P144" s="35">
        <f>QUOTIENT(O144,$O$321)</f>
        <v>14</v>
      </c>
      <c r="Q144" s="35">
        <v>0</v>
      </c>
      <c r="R144" s="2">
        <v>4.81</v>
      </c>
    </row>
    <row r="145" spans="1:18" ht="12.75">
      <c r="A145" s="2">
        <v>3</v>
      </c>
      <c r="B145" s="12">
        <v>382</v>
      </c>
      <c r="C145" s="26">
        <v>5</v>
      </c>
      <c r="D145" s="3" t="s">
        <v>5</v>
      </c>
      <c r="E145" s="6">
        <v>22.314907297105087</v>
      </c>
      <c r="F145" s="6">
        <v>2.3138941898034338</v>
      </c>
      <c r="G145" s="6">
        <v>0.81</v>
      </c>
      <c r="H145" s="23">
        <v>3.4</v>
      </c>
      <c r="I145" s="1"/>
      <c r="J145" s="15">
        <v>34</v>
      </c>
      <c r="K145" s="33">
        <v>3.25</v>
      </c>
      <c r="L145" s="1">
        <v>37</v>
      </c>
      <c r="M145" s="31">
        <v>382</v>
      </c>
      <c r="N145" s="28">
        <f t="shared" si="5"/>
        <v>1369</v>
      </c>
      <c r="O145" s="28">
        <f t="shared" si="6"/>
        <v>3170734</v>
      </c>
      <c r="P145" s="35">
        <f>QUOTIENT(O145,$O$321)</f>
        <v>14</v>
      </c>
      <c r="Q145" s="35">
        <v>0</v>
      </c>
      <c r="R145" s="15">
        <v>4.3</v>
      </c>
    </row>
    <row r="146" spans="1:18" ht="12.75">
      <c r="A146" s="2">
        <v>3</v>
      </c>
      <c r="B146" s="12">
        <v>385</v>
      </c>
      <c r="C146" s="26">
        <v>5</v>
      </c>
      <c r="D146" s="3" t="s">
        <v>5</v>
      </c>
      <c r="E146" s="6">
        <v>20.434905415262087</v>
      </c>
      <c r="F146" s="6">
        <v>2.360818855671071</v>
      </c>
      <c r="G146" s="6">
        <v>0.787</v>
      </c>
      <c r="H146" s="23">
        <v>4</v>
      </c>
      <c r="I146" s="1"/>
      <c r="J146" s="15">
        <v>40</v>
      </c>
      <c r="K146" s="33">
        <v>6.3</v>
      </c>
      <c r="L146" s="1">
        <v>52</v>
      </c>
      <c r="M146" s="31">
        <v>385</v>
      </c>
      <c r="N146" s="28">
        <f t="shared" si="5"/>
        <v>2704</v>
      </c>
      <c r="O146" s="28">
        <f t="shared" si="6"/>
        <v>3173438</v>
      </c>
      <c r="P146" s="35">
        <f>QUOTIENT(O146,$O$321)</f>
        <v>14</v>
      </c>
      <c r="Q146" s="35">
        <v>0</v>
      </c>
      <c r="R146" s="15">
        <v>7.8</v>
      </c>
    </row>
    <row r="147" spans="1:18" ht="12.75">
      <c r="A147" s="2">
        <v>3</v>
      </c>
      <c r="B147" s="12">
        <v>383</v>
      </c>
      <c r="C147" s="26">
        <v>1</v>
      </c>
      <c r="D147" s="3" t="s">
        <v>5</v>
      </c>
      <c r="E147" s="6">
        <v>21.84389235087829</v>
      </c>
      <c r="F147" s="6">
        <v>2.686875315908985</v>
      </c>
      <c r="G147" s="6">
        <v>0.942</v>
      </c>
      <c r="H147" s="23">
        <v>18.6</v>
      </c>
      <c r="I147" s="1"/>
      <c r="J147" s="15">
        <v>186</v>
      </c>
      <c r="K147" s="33">
        <v>13.9</v>
      </c>
      <c r="L147" s="1">
        <v>195</v>
      </c>
      <c r="M147" s="31">
        <v>383</v>
      </c>
      <c r="N147" s="28">
        <f t="shared" si="5"/>
        <v>38025</v>
      </c>
      <c r="O147" s="28">
        <f t="shared" si="6"/>
        <v>3211463</v>
      </c>
      <c r="P147" s="35">
        <f>QUOTIENT(O147,$O$321)</f>
        <v>14</v>
      </c>
      <c r="Q147" s="35">
        <v>0</v>
      </c>
      <c r="R147" s="15">
        <v>14.9</v>
      </c>
    </row>
    <row r="148" spans="1:18" ht="12.75">
      <c r="A148" s="2">
        <v>3</v>
      </c>
      <c r="B148" s="12">
        <v>384</v>
      </c>
      <c r="C148" s="26">
        <v>5</v>
      </c>
      <c r="D148" s="3" t="s">
        <v>5</v>
      </c>
      <c r="E148" s="6">
        <v>21.26388209308425</v>
      </c>
      <c r="F148" s="6">
        <v>2.9428520743338344</v>
      </c>
      <c r="G148" s="6">
        <v>0.816</v>
      </c>
      <c r="H148" s="23">
        <v>3.3</v>
      </c>
      <c r="I148" s="1"/>
      <c r="J148" s="15">
        <v>33</v>
      </c>
      <c r="K148" s="33">
        <v>0</v>
      </c>
      <c r="L148" s="1">
        <v>40</v>
      </c>
      <c r="M148" s="31">
        <v>384</v>
      </c>
      <c r="N148" s="28">
        <f t="shared" si="5"/>
        <v>1600</v>
      </c>
      <c r="O148" s="28">
        <f t="shared" si="6"/>
        <v>3213063</v>
      </c>
      <c r="P148" s="35">
        <f>QUOTIENT(O148,$O$321)</f>
        <v>14</v>
      </c>
      <c r="Q148" s="35">
        <v>0</v>
      </c>
      <c r="R148" s="15">
        <v>5.5</v>
      </c>
    </row>
    <row r="149" spans="1:18" ht="12.75">
      <c r="A149" s="2">
        <v>3</v>
      </c>
      <c r="B149" s="12">
        <v>375</v>
      </c>
      <c r="C149" s="26">
        <v>3</v>
      </c>
      <c r="D149" s="3" t="s">
        <v>5</v>
      </c>
      <c r="E149" s="6">
        <v>27.980766922697875</v>
      </c>
      <c r="F149" s="6">
        <v>5.8171212311294145</v>
      </c>
      <c r="G149" s="6">
        <v>0.222</v>
      </c>
      <c r="H149" s="23">
        <v>3.5</v>
      </c>
      <c r="I149" s="1"/>
      <c r="J149" s="15">
        <v>35</v>
      </c>
      <c r="K149" s="33">
        <v>5.7</v>
      </c>
      <c r="L149" s="1">
        <v>44</v>
      </c>
      <c r="M149" s="31">
        <v>375</v>
      </c>
      <c r="N149" s="28">
        <f t="shared" si="5"/>
        <v>1936</v>
      </c>
      <c r="O149" s="28">
        <f t="shared" si="6"/>
        <v>3214999</v>
      </c>
      <c r="P149" s="35">
        <f>QUOTIENT(O149,$O$321)</f>
        <v>14</v>
      </c>
      <c r="Q149" s="35">
        <v>0</v>
      </c>
      <c r="R149" s="15">
        <v>6.6</v>
      </c>
    </row>
    <row r="150" spans="1:18" ht="12.75">
      <c r="A150" s="2">
        <v>3</v>
      </c>
      <c r="B150" s="12">
        <v>388</v>
      </c>
      <c r="C150" s="26">
        <v>1</v>
      </c>
      <c r="D150" s="3" t="s">
        <v>5</v>
      </c>
      <c r="E150" s="6">
        <v>23.34575165924355</v>
      </c>
      <c r="F150" s="6">
        <v>6.197935500223207</v>
      </c>
      <c r="G150" s="6">
        <v>0.995</v>
      </c>
      <c r="H150" s="23">
        <v>16.6</v>
      </c>
      <c r="I150" s="1"/>
      <c r="J150" s="15">
        <v>166</v>
      </c>
      <c r="K150" s="33">
        <v>12.5</v>
      </c>
      <c r="L150" s="1">
        <v>177</v>
      </c>
      <c r="M150" s="31">
        <v>388</v>
      </c>
      <c r="N150" s="28">
        <f t="shared" si="5"/>
        <v>31329</v>
      </c>
      <c r="O150" s="28">
        <f t="shared" si="6"/>
        <v>3246328</v>
      </c>
      <c r="P150" s="35">
        <f>QUOTIENT(O150,$O$321)</f>
        <v>14</v>
      </c>
      <c r="Q150" s="35">
        <v>0</v>
      </c>
      <c r="R150" s="15">
        <v>14.3</v>
      </c>
    </row>
    <row r="151" spans="1:18" ht="12.75">
      <c r="A151" s="2">
        <v>3</v>
      </c>
      <c r="B151" s="12">
        <v>374</v>
      </c>
      <c r="C151" s="26">
        <v>1</v>
      </c>
      <c r="D151" s="3" t="s">
        <v>5</v>
      </c>
      <c r="E151" s="6">
        <v>28.456723284640688</v>
      </c>
      <c r="F151" s="6">
        <v>6.9061403042067235</v>
      </c>
      <c r="G151" s="6">
        <v>0.143</v>
      </c>
      <c r="H151" s="23">
        <v>14.3</v>
      </c>
      <c r="I151" s="1"/>
      <c r="J151" s="15">
        <v>143</v>
      </c>
      <c r="K151" s="33">
        <v>13.8</v>
      </c>
      <c r="L151" s="1">
        <v>161</v>
      </c>
      <c r="M151" s="31">
        <v>374</v>
      </c>
      <c r="N151" s="28">
        <f t="shared" si="5"/>
        <v>25921</v>
      </c>
      <c r="O151" s="28">
        <f t="shared" si="6"/>
        <v>3272249</v>
      </c>
      <c r="P151" s="35">
        <f>QUOTIENT(O151,$O$321)</f>
        <v>14</v>
      </c>
      <c r="Q151" s="35">
        <v>0</v>
      </c>
      <c r="R151" s="15">
        <v>16.1</v>
      </c>
    </row>
    <row r="152" spans="1:18" ht="12.75">
      <c r="A152" s="2">
        <v>3</v>
      </c>
      <c r="B152" s="12">
        <v>389</v>
      </c>
      <c r="C152" s="26">
        <v>1</v>
      </c>
      <c r="D152" s="3" t="s">
        <v>5</v>
      </c>
      <c r="E152" s="6">
        <v>22.165655008150363</v>
      </c>
      <c r="F152" s="6">
        <v>8.609888214120941</v>
      </c>
      <c r="G152" s="6">
        <v>0.868</v>
      </c>
      <c r="H152" s="23">
        <v>15.8</v>
      </c>
      <c r="I152" s="1"/>
      <c r="J152" s="15">
        <v>158</v>
      </c>
      <c r="K152" s="33">
        <v>13</v>
      </c>
      <c r="L152" s="1">
        <v>179</v>
      </c>
      <c r="M152" s="31">
        <v>389</v>
      </c>
      <c r="N152" s="28">
        <f t="shared" si="5"/>
        <v>32041</v>
      </c>
      <c r="O152" s="28">
        <f t="shared" si="6"/>
        <v>3304290</v>
      </c>
      <c r="P152" s="35">
        <f>QUOTIENT(O152,$O$321)</f>
        <v>14</v>
      </c>
      <c r="Q152" s="35">
        <v>0</v>
      </c>
      <c r="R152" s="15">
        <v>16</v>
      </c>
    </row>
    <row r="153" spans="1:18" ht="12.75">
      <c r="A153" s="2">
        <v>3</v>
      </c>
      <c r="B153" s="12">
        <v>372</v>
      </c>
      <c r="C153" s="26">
        <v>3</v>
      </c>
      <c r="D153" s="3" t="s">
        <v>5</v>
      </c>
      <c r="E153" s="6">
        <v>29.767636769593302</v>
      </c>
      <c r="F153" s="6">
        <v>9.065192835982963</v>
      </c>
      <c r="G153" s="6">
        <v>0.0006</v>
      </c>
      <c r="H153" s="23">
        <v>4.4</v>
      </c>
      <c r="I153" s="1"/>
      <c r="J153" s="15">
        <v>44</v>
      </c>
      <c r="K153" s="33">
        <v>6.9</v>
      </c>
      <c r="L153" s="1">
        <v>53</v>
      </c>
      <c r="M153" s="31">
        <v>372</v>
      </c>
      <c r="N153" s="28">
        <f t="shared" si="5"/>
        <v>2809</v>
      </c>
      <c r="O153" s="28">
        <f t="shared" si="6"/>
        <v>3307099</v>
      </c>
      <c r="P153" s="35">
        <f>QUOTIENT(O153,$O$321)</f>
        <v>14</v>
      </c>
      <c r="Q153" s="35">
        <v>0</v>
      </c>
      <c r="R153" s="15">
        <v>8.3</v>
      </c>
    </row>
    <row r="154" spans="1:18" ht="12.75">
      <c r="A154" s="2">
        <v>3</v>
      </c>
      <c r="B154" s="12">
        <v>373</v>
      </c>
      <c r="C154" s="26">
        <v>1</v>
      </c>
      <c r="D154" s="3" t="s">
        <v>5</v>
      </c>
      <c r="E154" s="6">
        <v>27.586626352799325</v>
      </c>
      <c r="F154" s="6">
        <v>9.325105440210185</v>
      </c>
      <c r="G154" s="6">
        <v>0.178</v>
      </c>
      <c r="H154" s="23">
        <v>13.2</v>
      </c>
      <c r="I154" s="1"/>
      <c r="J154" s="15">
        <v>132</v>
      </c>
      <c r="K154" s="33">
        <v>13.4</v>
      </c>
      <c r="L154" s="1">
        <v>149</v>
      </c>
      <c r="M154" s="31">
        <v>373</v>
      </c>
      <c r="N154" s="28">
        <f t="shared" si="5"/>
        <v>22201</v>
      </c>
      <c r="O154" s="28">
        <f t="shared" si="6"/>
        <v>3329300</v>
      </c>
      <c r="P154" s="35">
        <f>QUOTIENT(O154,$O$321)</f>
        <v>15</v>
      </c>
      <c r="Q154" s="35">
        <v>1</v>
      </c>
      <c r="R154" s="15">
        <v>14.9</v>
      </c>
    </row>
    <row r="155" spans="1:18" ht="12.75">
      <c r="A155" s="2">
        <v>3</v>
      </c>
      <c r="B155" s="12">
        <v>21</v>
      </c>
      <c r="C155" s="26">
        <v>2</v>
      </c>
      <c r="D155" s="3" t="s">
        <v>5</v>
      </c>
      <c r="E155" s="6">
        <v>24.188586724985097</v>
      </c>
      <c r="F155" s="6">
        <v>10.313969277047256</v>
      </c>
      <c r="G155" s="6">
        <v>0.951</v>
      </c>
      <c r="H155" s="23">
        <v>4.8</v>
      </c>
      <c r="I155" s="1"/>
      <c r="J155" s="15">
        <v>48</v>
      </c>
      <c r="K155" s="33">
        <v>2.75</v>
      </c>
      <c r="L155" s="1">
        <v>58</v>
      </c>
      <c r="M155" s="31">
        <v>21</v>
      </c>
      <c r="N155" s="28">
        <f t="shared" si="5"/>
        <v>3364</v>
      </c>
      <c r="O155" s="28">
        <f t="shared" si="6"/>
        <v>3332664</v>
      </c>
      <c r="P155" s="35">
        <f>QUOTIENT(O155,$O$321)</f>
        <v>15</v>
      </c>
      <c r="Q155" s="34">
        <v>0</v>
      </c>
      <c r="R155" s="2">
        <v>3.87</v>
      </c>
    </row>
    <row r="156" spans="1:18" ht="12.75">
      <c r="A156" s="2">
        <v>3</v>
      </c>
      <c r="B156" s="12">
        <v>28</v>
      </c>
      <c r="C156" s="26">
        <v>1</v>
      </c>
      <c r="D156" s="3" t="s">
        <v>5</v>
      </c>
      <c r="E156" s="6">
        <v>25.26157450236892</v>
      </c>
      <c r="F156" s="6">
        <v>10.619012273336178</v>
      </c>
      <c r="G156" s="6">
        <v>0.856</v>
      </c>
      <c r="H156" s="23">
        <v>12.9</v>
      </c>
      <c r="I156" s="1"/>
      <c r="J156" s="15">
        <v>129</v>
      </c>
      <c r="K156" s="33">
        <v>11</v>
      </c>
      <c r="L156" s="1">
        <v>140</v>
      </c>
      <c r="M156" s="31">
        <v>28</v>
      </c>
      <c r="N156" s="28">
        <f t="shared" si="5"/>
        <v>19600</v>
      </c>
      <c r="O156" s="28">
        <f t="shared" si="6"/>
        <v>3352264</v>
      </c>
      <c r="P156" s="35">
        <f>QUOTIENT(O156,$O$321)</f>
        <v>15</v>
      </c>
      <c r="Q156" s="35">
        <v>0</v>
      </c>
      <c r="R156" s="15">
        <v>14.4</v>
      </c>
    </row>
    <row r="157" spans="1:18" ht="12.75">
      <c r="A157" s="2">
        <v>3</v>
      </c>
      <c r="B157" s="12">
        <v>29</v>
      </c>
      <c r="C157" s="26">
        <v>1</v>
      </c>
      <c r="D157" s="3" t="s">
        <v>5</v>
      </c>
      <c r="E157" s="6">
        <v>29.75455646666457</v>
      </c>
      <c r="F157" s="6">
        <v>11.06919231344679</v>
      </c>
      <c r="G157" s="6">
        <v>0.238</v>
      </c>
      <c r="H157" s="23">
        <v>12.2</v>
      </c>
      <c r="I157" s="1"/>
      <c r="J157" s="15">
        <v>122</v>
      </c>
      <c r="K157" s="33">
        <v>11.5</v>
      </c>
      <c r="L157" s="1">
        <v>134</v>
      </c>
      <c r="M157" s="31">
        <v>29</v>
      </c>
      <c r="N157" s="28">
        <f t="shared" si="5"/>
        <v>17956</v>
      </c>
      <c r="O157" s="28">
        <f t="shared" si="6"/>
        <v>3370220</v>
      </c>
      <c r="P157" s="35">
        <f>QUOTIENT(O157,$O$321)</f>
        <v>15</v>
      </c>
      <c r="Q157" s="35">
        <v>0</v>
      </c>
      <c r="R157" s="15">
        <v>13.2</v>
      </c>
    </row>
    <row r="158" spans="1:18" ht="12.75">
      <c r="A158" s="2">
        <v>3</v>
      </c>
      <c r="B158" s="12">
        <v>454</v>
      </c>
      <c r="C158" s="26">
        <v>3</v>
      </c>
      <c r="D158" s="3" t="s">
        <v>5</v>
      </c>
      <c r="E158" s="6">
        <v>28.681521845899564</v>
      </c>
      <c r="F158" s="6">
        <v>11.933149316219328</v>
      </c>
      <c r="G158" s="6">
        <v>0.493</v>
      </c>
      <c r="H158" s="23">
        <v>2.8</v>
      </c>
      <c r="I158" s="1"/>
      <c r="J158" s="15">
        <v>28</v>
      </c>
      <c r="K158" s="33">
        <v>4.6</v>
      </c>
      <c r="L158" s="1">
        <v>38</v>
      </c>
      <c r="M158" s="31">
        <v>454</v>
      </c>
      <c r="N158" s="28">
        <f t="shared" si="5"/>
        <v>1444</v>
      </c>
      <c r="O158" s="28">
        <f t="shared" si="6"/>
        <v>3371664</v>
      </c>
      <c r="P158" s="35">
        <f>QUOTIENT(O158,$O$321)</f>
        <v>15</v>
      </c>
      <c r="Q158" s="35">
        <v>0</v>
      </c>
      <c r="R158" s="15">
        <v>6.2</v>
      </c>
    </row>
    <row r="159" spans="1:18" ht="12.75">
      <c r="A159" s="2">
        <v>3</v>
      </c>
      <c r="B159" s="12">
        <v>27</v>
      </c>
      <c r="C159" s="26">
        <v>2</v>
      </c>
      <c r="D159" s="3" t="s">
        <v>5</v>
      </c>
      <c r="E159" s="6">
        <v>25.958506580910182</v>
      </c>
      <c r="F159" s="6">
        <v>12.31404020169021</v>
      </c>
      <c r="G159" s="6">
        <v>0.889</v>
      </c>
      <c r="H159" s="23">
        <v>4.5</v>
      </c>
      <c r="I159" s="1"/>
      <c r="J159" s="15">
        <v>45</v>
      </c>
      <c r="K159" s="33">
        <v>3.5</v>
      </c>
      <c r="L159" s="1">
        <v>61</v>
      </c>
      <c r="M159" s="31">
        <v>27</v>
      </c>
      <c r="N159" s="28">
        <f t="shared" si="5"/>
        <v>3721</v>
      </c>
      <c r="O159" s="28">
        <f t="shared" si="6"/>
        <v>3375385</v>
      </c>
      <c r="P159" s="35">
        <f>QUOTIENT(O159,$O$321)</f>
        <v>15</v>
      </c>
      <c r="Q159" s="35">
        <v>0</v>
      </c>
      <c r="R159" s="2">
        <v>4.185</v>
      </c>
    </row>
    <row r="160" spans="1:18" ht="12.75">
      <c r="A160" s="2">
        <v>3</v>
      </c>
      <c r="B160" s="12">
        <v>19</v>
      </c>
      <c r="C160" s="26">
        <v>1</v>
      </c>
      <c r="D160" s="3" t="s">
        <v>5</v>
      </c>
      <c r="E160" s="6">
        <v>22.14948542630764</v>
      </c>
      <c r="F160" s="6">
        <v>12.841887569582026</v>
      </c>
      <c r="G160" s="6">
        <v>1.201</v>
      </c>
      <c r="H160" s="23">
        <v>14.9</v>
      </c>
      <c r="I160" s="1"/>
      <c r="J160" s="15">
        <v>149</v>
      </c>
      <c r="K160" s="33">
        <v>14.2</v>
      </c>
      <c r="L160" s="1">
        <v>160</v>
      </c>
      <c r="M160" s="31">
        <v>19</v>
      </c>
      <c r="N160" s="28">
        <f t="shared" si="5"/>
        <v>25600</v>
      </c>
      <c r="O160" s="28">
        <f t="shared" si="6"/>
        <v>3400985</v>
      </c>
      <c r="P160" s="35">
        <f>QUOTIENT(O160,$O$321)</f>
        <v>15</v>
      </c>
      <c r="Q160" s="35">
        <v>0</v>
      </c>
      <c r="R160" s="15">
        <v>16</v>
      </c>
    </row>
    <row r="161" spans="1:18" ht="12.75">
      <c r="A161" s="2">
        <v>3</v>
      </c>
      <c r="B161" s="12">
        <v>30</v>
      </c>
      <c r="C161" s="26">
        <v>1</v>
      </c>
      <c r="D161" s="3" t="s">
        <v>5</v>
      </c>
      <c r="E161" s="6">
        <v>29.27646650691938</v>
      </c>
      <c r="F161" s="6">
        <v>13.314173157550108</v>
      </c>
      <c r="G161" s="6">
        <v>0.65</v>
      </c>
      <c r="H161" s="23">
        <v>14.2</v>
      </c>
      <c r="I161" s="1"/>
      <c r="J161" s="15">
        <v>142</v>
      </c>
      <c r="K161" s="33">
        <v>13</v>
      </c>
      <c r="L161" s="1">
        <v>161</v>
      </c>
      <c r="M161" s="31">
        <v>30</v>
      </c>
      <c r="N161" s="28">
        <f t="shared" si="5"/>
        <v>25921</v>
      </c>
      <c r="O161" s="28">
        <f t="shared" si="6"/>
        <v>3426906</v>
      </c>
      <c r="P161" s="35">
        <f>QUOTIENT(O161,$O$321)</f>
        <v>15</v>
      </c>
      <c r="Q161" s="35">
        <v>0</v>
      </c>
      <c r="R161" s="15">
        <v>14.3</v>
      </c>
    </row>
    <row r="162" spans="1:18" ht="12.75">
      <c r="A162" s="2">
        <v>3</v>
      </c>
      <c r="B162" s="12">
        <v>22</v>
      </c>
      <c r="C162" s="26">
        <v>1</v>
      </c>
      <c r="D162" s="3" t="s">
        <v>5</v>
      </c>
      <c r="E162" s="6">
        <v>24.746456813295197</v>
      </c>
      <c r="F162" s="6">
        <v>13.555991634244824</v>
      </c>
      <c r="G162" s="6">
        <v>1.107</v>
      </c>
      <c r="H162" s="23">
        <v>15.3</v>
      </c>
      <c r="I162" s="1"/>
      <c r="J162" s="15">
        <v>153</v>
      </c>
      <c r="K162" s="33">
        <v>12.5</v>
      </c>
      <c r="L162" s="1">
        <v>167</v>
      </c>
      <c r="M162" s="31">
        <v>22</v>
      </c>
      <c r="N162" s="28">
        <f t="shared" si="5"/>
        <v>27889</v>
      </c>
      <c r="O162" s="28">
        <f t="shared" si="6"/>
        <v>3454795</v>
      </c>
      <c r="P162" s="35">
        <f>QUOTIENT(O162,$O$321)</f>
        <v>15</v>
      </c>
      <c r="Q162" s="35">
        <v>0</v>
      </c>
      <c r="R162" s="15">
        <v>14.4</v>
      </c>
    </row>
    <row r="163" spans="1:18" ht="12.75">
      <c r="A163" s="2">
        <v>3</v>
      </c>
      <c r="B163" s="12">
        <v>25</v>
      </c>
      <c r="C163" s="26">
        <v>1</v>
      </c>
      <c r="D163" s="3" t="s">
        <v>5</v>
      </c>
      <c r="E163" s="6">
        <v>28.00240732259234</v>
      </c>
      <c r="F163" s="6">
        <v>14.79112210549378</v>
      </c>
      <c r="G163" s="6">
        <v>1.13</v>
      </c>
      <c r="H163" s="23">
        <v>13.9</v>
      </c>
      <c r="I163" s="1">
        <v>13</v>
      </c>
      <c r="J163" s="15">
        <v>139</v>
      </c>
      <c r="K163" s="33">
        <v>14.6</v>
      </c>
      <c r="L163" s="1">
        <v>159</v>
      </c>
      <c r="M163" s="31">
        <v>25</v>
      </c>
      <c r="N163" s="28">
        <f t="shared" si="5"/>
        <v>25281</v>
      </c>
      <c r="O163" s="28">
        <f t="shared" si="6"/>
        <v>3480076</v>
      </c>
      <c r="P163" s="35">
        <f>QUOTIENT(O163,$O$321)</f>
        <v>15</v>
      </c>
      <c r="Q163" s="35">
        <v>0</v>
      </c>
      <c r="R163" s="15">
        <v>16.9</v>
      </c>
    </row>
    <row r="164" spans="1:18" ht="12.75">
      <c r="A164" s="2">
        <v>3</v>
      </c>
      <c r="B164" s="12">
        <v>18</v>
      </c>
      <c r="C164" s="26">
        <v>1</v>
      </c>
      <c r="D164" s="3" t="s">
        <v>5</v>
      </c>
      <c r="E164" s="6">
        <v>22.45239386308234</v>
      </c>
      <c r="F164" s="6">
        <v>15.126899709359561</v>
      </c>
      <c r="G164" s="6">
        <v>1.348</v>
      </c>
      <c r="H164" s="23">
        <v>12.9</v>
      </c>
      <c r="I164" s="1">
        <v>4</v>
      </c>
      <c r="J164" s="15">
        <v>129</v>
      </c>
      <c r="K164" s="33">
        <v>12.5</v>
      </c>
      <c r="L164" s="1">
        <v>147</v>
      </c>
      <c r="M164" s="31">
        <v>18</v>
      </c>
      <c r="N164" s="28">
        <f t="shared" si="5"/>
        <v>21609</v>
      </c>
      <c r="O164" s="28">
        <f t="shared" si="6"/>
        <v>3501685</v>
      </c>
      <c r="P164" s="35">
        <f>QUOTIENT(O164,$O$321)</f>
        <v>15</v>
      </c>
      <c r="Q164" s="35">
        <v>0</v>
      </c>
      <c r="R164" s="15">
        <v>14.6</v>
      </c>
    </row>
    <row r="165" spans="1:18" ht="12.75">
      <c r="A165" s="2">
        <v>3</v>
      </c>
      <c r="B165" s="12">
        <v>23</v>
      </c>
      <c r="C165" s="26">
        <v>1</v>
      </c>
      <c r="D165" s="3" t="s">
        <v>5</v>
      </c>
      <c r="E165" s="6">
        <v>25.278313036947054</v>
      </c>
      <c r="F165" s="6">
        <v>17.144012949310106</v>
      </c>
      <c r="G165" s="6">
        <v>1.331</v>
      </c>
      <c r="H165" s="23">
        <v>11.8</v>
      </c>
      <c r="I165" s="1"/>
      <c r="J165" s="15">
        <v>118</v>
      </c>
      <c r="K165" s="33">
        <v>11.09</v>
      </c>
      <c r="L165" s="1">
        <v>122</v>
      </c>
      <c r="M165" s="31">
        <v>23</v>
      </c>
      <c r="N165" s="28">
        <f t="shared" si="5"/>
        <v>14884</v>
      </c>
      <c r="O165" s="28">
        <f t="shared" si="6"/>
        <v>3516569</v>
      </c>
      <c r="P165" s="35">
        <f>QUOTIENT(O165,$O$321)</f>
        <v>15</v>
      </c>
      <c r="Q165" s="35">
        <v>0</v>
      </c>
      <c r="R165" s="15">
        <v>12.7</v>
      </c>
    </row>
    <row r="166" spans="1:18" ht="12.75">
      <c r="A166" s="2">
        <v>3</v>
      </c>
      <c r="B166" s="12">
        <v>24</v>
      </c>
      <c r="C166" s="26">
        <v>1</v>
      </c>
      <c r="D166" s="3" t="s">
        <v>5</v>
      </c>
      <c r="E166" s="6">
        <v>26.865311993818423</v>
      </c>
      <c r="F166" s="6">
        <v>17.170076542485067</v>
      </c>
      <c r="G166" s="6">
        <v>1.377</v>
      </c>
      <c r="H166" s="23">
        <v>18</v>
      </c>
      <c r="I166" s="1"/>
      <c r="J166" s="15">
        <v>180</v>
      </c>
      <c r="K166" s="33">
        <v>15.2</v>
      </c>
      <c r="L166" s="1">
        <v>198</v>
      </c>
      <c r="M166" s="31">
        <v>24</v>
      </c>
      <c r="N166" s="28">
        <f t="shared" si="5"/>
        <v>39204</v>
      </c>
      <c r="O166" s="28">
        <f t="shared" si="6"/>
        <v>3555773</v>
      </c>
      <c r="P166" s="35">
        <f>QUOTIENT(O166,$O$321)</f>
        <v>16</v>
      </c>
      <c r="Q166" s="35">
        <v>1</v>
      </c>
      <c r="R166" s="15">
        <v>19.3</v>
      </c>
    </row>
    <row r="167" spans="1:18" ht="12.75">
      <c r="A167" s="2">
        <v>3</v>
      </c>
      <c r="B167" s="12">
        <v>453</v>
      </c>
      <c r="C167" s="26">
        <v>3</v>
      </c>
      <c r="D167" s="3" t="s">
        <v>5</v>
      </c>
      <c r="E167" s="6">
        <v>28.439300612297878</v>
      </c>
      <c r="F167" s="6">
        <v>17.454139614525644</v>
      </c>
      <c r="G167" s="6">
        <v>1.287</v>
      </c>
      <c r="H167" s="23">
        <v>3.7</v>
      </c>
      <c r="I167" s="1"/>
      <c r="J167" s="15">
        <v>37</v>
      </c>
      <c r="K167" s="33">
        <v>5</v>
      </c>
      <c r="L167" s="1">
        <v>43</v>
      </c>
      <c r="M167" s="31">
        <v>453</v>
      </c>
      <c r="N167" s="28">
        <f t="shared" si="5"/>
        <v>1849</v>
      </c>
      <c r="O167" s="28">
        <f t="shared" si="6"/>
        <v>3557622</v>
      </c>
      <c r="P167" s="35">
        <f>QUOTIENT(O167,$O$321)</f>
        <v>16</v>
      </c>
      <c r="Q167" s="35">
        <v>0</v>
      </c>
      <c r="R167" s="15">
        <v>6.4</v>
      </c>
    </row>
    <row r="168" spans="1:18" ht="12.75">
      <c r="A168" s="2">
        <v>3</v>
      </c>
      <c r="B168" s="12">
        <v>17</v>
      </c>
      <c r="C168" s="26">
        <v>1</v>
      </c>
      <c r="D168" s="3" t="s">
        <v>5</v>
      </c>
      <c r="E168" s="6">
        <v>22.52625185024029</v>
      </c>
      <c r="F168" s="6">
        <v>18.670902671792437</v>
      </c>
      <c r="G168" s="6">
        <v>1.332</v>
      </c>
      <c r="H168" s="23">
        <v>14.4</v>
      </c>
      <c r="I168" s="1"/>
      <c r="J168" s="15">
        <v>144</v>
      </c>
      <c r="K168" s="33">
        <v>12.25</v>
      </c>
      <c r="L168" s="1">
        <v>159</v>
      </c>
      <c r="M168" s="31">
        <v>17</v>
      </c>
      <c r="N168" s="28">
        <f t="shared" si="5"/>
        <v>25281</v>
      </c>
      <c r="O168" s="28">
        <f t="shared" si="6"/>
        <v>3582903</v>
      </c>
      <c r="P168" s="35">
        <f>QUOTIENT(O168,$O$321)</f>
        <v>16</v>
      </c>
      <c r="Q168" s="35">
        <v>0</v>
      </c>
      <c r="R168" s="15">
        <v>14.4</v>
      </c>
    </row>
    <row r="169" spans="1:18" ht="12.75">
      <c r="A169" s="2">
        <v>3</v>
      </c>
      <c r="B169" s="12">
        <v>32</v>
      </c>
      <c r="C169" s="26">
        <v>1</v>
      </c>
      <c r="D169" s="3" t="s">
        <v>5</v>
      </c>
      <c r="E169" s="6">
        <v>27.23924050627091</v>
      </c>
      <c r="F169" s="6">
        <v>18.95409152772904</v>
      </c>
      <c r="G169" s="6">
        <v>1.342</v>
      </c>
      <c r="H169" s="23">
        <v>13.1</v>
      </c>
      <c r="I169" s="1"/>
      <c r="J169" s="15">
        <v>131</v>
      </c>
      <c r="K169" s="33">
        <v>11.5</v>
      </c>
      <c r="L169" s="1">
        <v>146</v>
      </c>
      <c r="M169" s="31">
        <v>32</v>
      </c>
      <c r="N169" s="28">
        <f t="shared" si="5"/>
        <v>21316</v>
      </c>
      <c r="O169" s="28">
        <f t="shared" si="6"/>
        <v>3604219</v>
      </c>
      <c r="P169" s="35">
        <f>QUOTIENT(O169,$O$321)</f>
        <v>16</v>
      </c>
      <c r="Q169" s="35">
        <v>0</v>
      </c>
      <c r="R169" s="15">
        <v>13.5</v>
      </c>
    </row>
    <row r="170" spans="1:18" ht="12.75">
      <c r="A170" s="2">
        <v>3</v>
      </c>
      <c r="B170" s="12">
        <v>65</v>
      </c>
      <c r="C170" s="26">
        <v>1</v>
      </c>
      <c r="D170" s="3" t="s">
        <v>5</v>
      </c>
      <c r="E170" s="6">
        <v>20.364161771633125</v>
      </c>
      <c r="F170" s="6">
        <v>20.91881603577879</v>
      </c>
      <c r="G170" s="6">
        <v>1.282</v>
      </c>
      <c r="H170" s="23">
        <v>16</v>
      </c>
      <c r="I170" s="1"/>
      <c r="J170" s="15">
        <v>160</v>
      </c>
      <c r="K170" s="33">
        <v>13.5</v>
      </c>
      <c r="L170" s="1">
        <v>175</v>
      </c>
      <c r="M170" s="31">
        <v>65</v>
      </c>
      <c r="N170" s="28">
        <f t="shared" si="5"/>
        <v>30625</v>
      </c>
      <c r="O170" s="28">
        <f t="shared" si="6"/>
        <v>3634844</v>
      </c>
      <c r="P170" s="35">
        <f>QUOTIENT(O170,$O$321)</f>
        <v>16</v>
      </c>
      <c r="Q170" s="35">
        <v>0</v>
      </c>
      <c r="R170" s="15">
        <v>15.1</v>
      </c>
    </row>
    <row r="171" spans="1:18" ht="12.75">
      <c r="A171" s="2">
        <v>3</v>
      </c>
      <c r="B171" s="12">
        <v>50</v>
      </c>
      <c r="C171" s="26">
        <v>1</v>
      </c>
      <c r="D171" s="3" t="s">
        <v>5</v>
      </c>
      <c r="E171" s="6">
        <v>28.431133715227638</v>
      </c>
      <c r="F171" s="6">
        <v>21.619139290611134</v>
      </c>
      <c r="G171" s="6">
        <v>1.726</v>
      </c>
      <c r="H171" s="23">
        <v>15.3</v>
      </c>
      <c r="I171" s="1"/>
      <c r="J171" s="15">
        <v>153</v>
      </c>
      <c r="K171" s="33">
        <v>11.9</v>
      </c>
      <c r="L171" s="1">
        <v>175</v>
      </c>
      <c r="M171" s="31">
        <v>50</v>
      </c>
      <c r="N171" s="28">
        <f t="shared" si="5"/>
        <v>30625</v>
      </c>
      <c r="O171" s="28">
        <f t="shared" si="6"/>
        <v>3665469</v>
      </c>
      <c r="P171" s="35">
        <f>QUOTIENT(O171,$O$321)</f>
        <v>16</v>
      </c>
      <c r="Q171" s="35">
        <v>0</v>
      </c>
      <c r="R171" s="15">
        <v>14.1</v>
      </c>
    </row>
    <row r="172" spans="1:18" ht="12.75">
      <c r="A172" s="2">
        <v>3</v>
      </c>
      <c r="B172" s="12">
        <v>61</v>
      </c>
      <c r="C172" s="26">
        <v>1</v>
      </c>
      <c r="D172" s="3" t="s">
        <v>5</v>
      </c>
      <c r="E172" s="6">
        <v>25.016112119524177</v>
      </c>
      <c r="F172" s="6">
        <v>22.158002446596928</v>
      </c>
      <c r="G172" s="6">
        <v>1.553</v>
      </c>
      <c r="H172" s="23">
        <v>9.6</v>
      </c>
      <c r="I172" s="1"/>
      <c r="J172" s="15">
        <v>96</v>
      </c>
      <c r="K172" s="33">
        <v>10.7</v>
      </c>
      <c r="L172" s="1">
        <v>115</v>
      </c>
      <c r="M172" s="31">
        <v>61</v>
      </c>
      <c r="N172" s="28">
        <f t="shared" si="5"/>
        <v>13225</v>
      </c>
      <c r="O172" s="28">
        <f t="shared" si="6"/>
        <v>3678694</v>
      </c>
      <c r="P172" s="35">
        <f>QUOTIENT(O172,$O$321)</f>
        <v>16</v>
      </c>
      <c r="Q172" s="35">
        <v>0</v>
      </c>
      <c r="R172" s="15">
        <v>12.5</v>
      </c>
    </row>
    <row r="173" spans="1:18" ht="12.75">
      <c r="A173" s="2">
        <v>3</v>
      </c>
      <c r="B173" s="12">
        <v>53</v>
      </c>
      <c r="C173" s="26">
        <v>1</v>
      </c>
      <c r="D173" s="3" t="s">
        <v>5</v>
      </c>
      <c r="E173" s="6">
        <v>28.837973068951214</v>
      </c>
      <c r="F173" s="6">
        <v>25.62815559642255</v>
      </c>
      <c r="G173" s="6">
        <v>1.726</v>
      </c>
      <c r="H173" s="23">
        <v>14.5</v>
      </c>
      <c r="I173" s="1"/>
      <c r="J173" s="15">
        <v>145</v>
      </c>
      <c r="K173" s="33">
        <v>13.75</v>
      </c>
      <c r="L173" s="1">
        <v>166</v>
      </c>
      <c r="M173" s="31">
        <v>53</v>
      </c>
      <c r="N173" s="28">
        <f t="shared" si="5"/>
        <v>27556</v>
      </c>
      <c r="O173" s="28">
        <f t="shared" si="6"/>
        <v>3706250</v>
      </c>
      <c r="P173" s="35">
        <f>QUOTIENT(O173,$O$321)</f>
        <v>16</v>
      </c>
      <c r="Q173" s="35">
        <v>0</v>
      </c>
      <c r="R173" s="15">
        <v>15.7</v>
      </c>
    </row>
    <row r="174" spans="1:18" ht="12.75">
      <c r="A174" s="2">
        <v>3</v>
      </c>
      <c r="B174" s="12">
        <v>60</v>
      </c>
      <c r="C174" s="26">
        <v>1</v>
      </c>
      <c r="D174" s="3" t="s">
        <v>5</v>
      </c>
      <c r="E174" s="6">
        <v>23.93895616278444</v>
      </c>
      <c r="F174" s="6">
        <v>26.04995928665311</v>
      </c>
      <c r="G174" s="6">
        <v>1.612</v>
      </c>
      <c r="H174" s="23">
        <v>19</v>
      </c>
      <c r="I174" s="1"/>
      <c r="J174" s="15">
        <v>190</v>
      </c>
      <c r="K174" s="33">
        <v>14.1</v>
      </c>
      <c r="L174" s="1">
        <v>212</v>
      </c>
      <c r="M174" s="31">
        <v>60</v>
      </c>
      <c r="N174" s="28">
        <f t="shared" si="5"/>
        <v>44944</v>
      </c>
      <c r="O174" s="28">
        <f t="shared" si="6"/>
        <v>3751194</v>
      </c>
      <c r="P174" s="35">
        <f>QUOTIENT(O174,$O$321)</f>
        <v>16</v>
      </c>
      <c r="Q174" s="35">
        <v>0</v>
      </c>
      <c r="R174" s="15">
        <v>16.5</v>
      </c>
    </row>
    <row r="175" spans="1:18" ht="12.75">
      <c r="A175" s="2">
        <v>3</v>
      </c>
      <c r="B175" s="12">
        <v>458</v>
      </c>
      <c r="C175" s="26">
        <v>3</v>
      </c>
      <c r="D175" s="3" t="s">
        <v>5</v>
      </c>
      <c r="E175" s="6">
        <v>20.493912487803925</v>
      </c>
      <c r="F175" s="6">
        <v>27.139821240056726</v>
      </c>
      <c r="G175" s="6">
        <v>1.359</v>
      </c>
      <c r="H175" s="23">
        <v>4.1</v>
      </c>
      <c r="I175" s="1"/>
      <c r="J175" s="15">
        <v>41</v>
      </c>
      <c r="K175" s="33">
        <v>0</v>
      </c>
      <c r="L175" s="1">
        <v>51</v>
      </c>
      <c r="M175" s="31">
        <v>458</v>
      </c>
      <c r="N175" s="28">
        <f t="shared" si="5"/>
        <v>2601</v>
      </c>
      <c r="O175" s="28">
        <f t="shared" si="6"/>
        <v>3753795</v>
      </c>
      <c r="P175" s="35">
        <f>QUOTIENT(O175,$O$321)</f>
        <v>16</v>
      </c>
      <c r="Q175" s="35">
        <v>0</v>
      </c>
      <c r="R175" s="15">
        <v>6.6</v>
      </c>
    </row>
    <row r="176" spans="1:18" ht="12.75">
      <c r="A176" s="2">
        <v>3</v>
      </c>
      <c r="B176" s="12">
        <v>56</v>
      </c>
      <c r="C176" s="26">
        <v>1</v>
      </c>
      <c r="D176" s="3" t="s">
        <v>5</v>
      </c>
      <c r="E176" s="6">
        <v>29.333868602603694</v>
      </c>
      <c r="F176" s="6">
        <v>28.235175469707663</v>
      </c>
      <c r="G176" s="6">
        <v>1.826</v>
      </c>
      <c r="H176" s="23">
        <v>13.3</v>
      </c>
      <c r="I176" s="1">
        <v>10</v>
      </c>
      <c r="J176" s="15">
        <v>133</v>
      </c>
      <c r="K176" s="33">
        <v>11.75</v>
      </c>
      <c r="L176" s="1">
        <v>153</v>
      </c>
      <c r="M176" s="31">
        <v>56</v>
      </c>
      <c r="N176" s="28">
        <f t="shared" si="5"/>
        <v>23409</v>
      </c>
      <c r="O176" s="28">
        <f t="shared" si="6"/>
        <v>3777204</v>
      </c>
      <c r="P176" s="35">
        <f>QUOTIENT(O176,$O$321)</f>
        <v>17</v>
      </c>
      <c r="Q176" s="35">
        <v>1</v>
      </c>
      <c r="R176" s="15">
        <v>14.4</v>
      </c>
    </row>
    <row r="177" spans="1:18" ht="12.75">
      <c r="A177" s="2">
        <v>3</v>
      </c>
      <c r="B177" s="12">
        <v>70</v>
      </c>
      <c r="C177" s="26">
        <v>1</v>
      </c>
      <c r="D177" s="3" t="s">
        <v>5</v>
      </c>
      <c r="E177" s="6">
        <v>21.87585410277104</v>
      </c>
      <c r="F177" s="6">
        <v>28.596876617460783</v>
      </c>
      <c r="G177" s="6">
        <v>1.521</v>
      </c>
      <c r="H177" s="23">
        <v>14.4</v>
      </c>
      <c r="I177" s="1"/>
      <c r="J177" s="15">
        <v>144</v>
      </c>
      <c r="K177" s="33">
        <v>13.9</v>
      </c>
      <c r="L177" s="1">
        <v>163</v>
      </c>
      <c r="M177" s="31">
        <v>70</v>
      </c>
      <c r="N177" s="28">
        <f t="shared" si="5"/>
        <v>26569</v>
      </c>
      <c r="O177" s="28">
        <f t="shared" si="6"/>
        <v>3803773</v>
      </c>
      <c r="P177" s="35">
        <f>QUOTIENT(O177,$O$321)</f>
        <v>17</v>
      </c>
      <c r="Q177" s="35">
        <v>0</v>
      </c>
      <c r="R177" s="15">
        <v>16.5</v>
      </c>
    </row>
    <row r="178" spans="1:18" ht="12.75">
      <c r="A178" s="2">
        <v>3</v>
      </c>
      <c r="B178" s="12">
        <v>431</v>
      </c>
      <c r="C178" s="26">
        <v>4</v>
      </c>
      <c r="D178" s="3" t="s">
        <v>5</v>
      </c>
      <c r="E178" s="6">
        <v>26.757817233230725</v>
      </c>
      <c r="F178" s="6">
        <v>29.517072244940227</v>
      </c>
      <c r="G178" s="6">
        <v>1.643</v>
      </c>
      <c r="H178" s="23">
        <v>3.4</v>
      </c>
      <c r="I178" s="1"/>
      <c r="J178" s="15">
        <v>34</v>
      </c>
      <c r="K178" s="33">
        <v>5.5</v>
      </c>
      <c r="L178" s="1">
        <v>45</v>
      </c>
      <c r="M178" s="31">
        <v>431</v>
      </c>
      <c r="N178" s="28">
        <f t="shared" si="5"/>
        <v>2025</v>
      </c>
      <c r="O178" s="28">
        <f t="shared" si="6"/>
        <v>3805798</v>
      </c>
      <c r="P178" s="35">
        <f>QUOTIENT(O178,$O$321)</f>
        <v>17</v>
      </c>
      <c r="Q178" s="35">
        <v>0</v>
      </c>
      <c r="R178" s="15">
        <v>7.1</v>
      </c>
    </row>
    <row r="179" spans="1:18" ht="12.75">
      <c r="A179" s="2">
        <v>3</v>
      </c>
      <c r="B179" s="12">
        <v>432</v>
      </c>
      <c r="C179" s="26">
        <v>4</v>
      </c>
      <c r="D179" s="3" t="s">
        <v>5</v>
      </c>
      <c r="E179" s="6">
        <v>26.653811583257124</v>
      </c>
      <c r="F179" s="6">
        <v>29.658068077409023</v>
      </c>
      <c r="G179" s="6">
        <v>1.636</v>
      </c>
      <c r="H179" s="23">
        <v>3.5</v>
      </c>
      <c r="I179" s="1"/>
      <c r="J179" s="15">
        <v>35</v>
      </c>
      <c r="K179" s="33">
        <v>6</v>
      </c>
      <c r="L179" s="1">
        <v>49</v>
      </c>
      <c r="M179" s="31">
        <v>432</v>
      </c>
      <c r="N179" s="28">
        <f t="shared" si="5"/>
        <v>2401</v>
      </c>
      <c r="O179" s="28">
        <f t="shared" si="6"/>
        <v>3808199</v>
      </c>
      <c r="P179" s="35">
        <f>QUOTIENT(O179,$O$321)</f>
        <v>17</v>
      </c>
      <c r="Q179" s="35">
        <v>0</v>
      </c>
      <c r="R179" s="15">
        <v>7.3</v>
      </c>
    </row>
    <row r="180" spans="1:18" ht="12.75">
      <c r="A180" s="2">
        <v>3</v>
      </c>
      <c r="B180" s="12">
        <v>105</v>
      </c>
      <c r="C180" s="26">
        <v>1</v>
      </c>
      <c r="D180" s="3" t="s">
        <v>5</v>
      </c>
      <c r="E180" s="6">
        <v>25.945738613939206</v>
      </c>
      <c r="F180" s="6">
        <v>31.479039705447562</v>
      </c>
      <c r="G180" s="6">
        <v>1.801</v>
      </c>
      <c r="H180" s="23">
        <v>17.7</v>
      </c>
      <c r="I180" s="1"/>
      <c r="J180" s="15">
        <v>177</v>
      </c>
      <c r="K180" s="33">
        <v>13.7</v>
      </c>
      <c r="L180" s="1">
        <v>200</v>
      </c>
      <c r="M180" s="31">
        <v>105</v>
      </c>
      <c r="N180" s="28">
        <f t="shared" si="5"/>
        <v>40000</v>
      </c>
      <c r="O180" s="28">
        <f t="shared" si="6"/>
        <v>3848199</v>
      </c>
      <c r="P180" s="35">
        <f>QUOTIENT(O180,$O$321)</f>
        <v>17</v>
      </c>
      <c r="Q180" s="35">
        <v>0</v>
      </c>
      <c r="R180" s="15">
        <v>16.1</v>
      </c>
    </row>
    <row r="181" spans="1:18" ht="12.75">
      <c r="A181" s="2">
        <v>3</v>
      </c>
      <c r="B181" s="12">
        <v>95</v>
      </c>
      <c r="C181" s="26">
        <v>1</v>
      </c>
      <c r="D181" s="3" t="s">
        <v>5</v>
      </c>
      <c r="E181" s="6">
        <v>21.547733368126337</v>
      </c>
      <c r="F181" s="6">
        <v>31.60986347164655</v>
      </c>
      <c r="G181" s="6">
        <v>1.901</v>
      </c>
      <c r="H181" s="23">
        <v>11.3</v>
      </c>
      <c r="I181" s="1"/>
      <c r="J181" s="15">
        <v>113</v>
      </c>
      <c r="K181" s="33">
        <v>13</v>
      </c>
      <c r="L181" s="1">
        <v>123</v>
      </c>
      <c r="M181" s="31">
        <v>95</v>
      </c>
      <c r="N181" s="28">
        <f t="shared" si="5"/>
        <v>15129</v>
      </c>
      <c r="O181" s="28">
        <f t="shared" si="6"/>
        <v>3863328</v>
      </c>
      <c r="P181" s="35">
        <f>QUOTIENT(O181,$O$321)</f>
        <v>17</v>
      </c>
      <c r="Q181" s="35">
        <v>0</v>
      </c>
      <c r="R181" s="15">
        <v>14.7</v>
      </c>
    </row>
    <row r="182" spans="1:18" ht="12.75">
      <c r="A182" s="2">
        <v>3</v>
      </c>
      <c r="B182" s="12">
        <v>94</v>
      </c>
      <c r="C182" s="26">
        <v>1</v>
      </c>
      <c r="D182" s="3" t="s">
        <v>5</v>
      </c>
      <c r="E182" s="6">
        <v>21.380727317490052</v>
      </c>
      <c r="F182" s="6">
        <v>31.760856779613718</v>
      </c>
      <c r="G182" s="6">
        <v>1.812</v>
      </c>
      <c r="H182" s="23">
        <v>14.6</v>
      </c>
      <c r="I182" s="1"/>
      <c r="J182" s="15">
        <v>146</v>
      </c>
      <c r="K182" s="33">
        <v>13.2</v>
      </c>
      <c r="L182" s="1">
        <v>151</v>
      </c>
      <c r="M182" s="31">
        <v>94</v>
      </c>
      <c r="N182" s="28">
        <f t="shared" si="5"/>
        <v>22801</v>
      </c>
      <c r="O182" s="28">
        <f t="shared" si="6"/>
        <v>3886129</v>
      </c>
      <c r="P182" s="35">
        <f>QUOTIENT(O182,$O$321)</f>
        <v>17</v>
      </c>
      <c r="Q182" s="35">
        <v>0</v>
      </c>
      <c r="R182" s="15">
        <v>15.1</v>
      </c>
    </row>
    <row r="183" spans="1:18" ht="12.75">
      <c r="A183" s="2">
        <v>3</v>
      </c>
      <c r="B183" s="12">
        <v>104</v>
      </c>
      <c r="C183" s="26">
        <v>2</v>
      </c>
      <c r="D183" s="3" t="s">
        <v>5</v>
      </c>
      <c r="E183" s="6">
        <v>26.57628993077784</v>
      </c>
      <c r="F183" s="6">
        <v>32.69396497345093</v>
      </c>
      <c r="G183" s="6">
        <v>1.706</v>
      </c>
      <c r="H183" s="23">
        <v>5.2</v>
      </c>
      <c r="I183" s="1"/>
      <c r="J183" s="15">
        <v>52</v>
      </c>
      <c r="K183" s="33">
        <v>3.3</v>
      </c>
      <c r="L183" s="1">
        <v>72</v>
      </c>
      <c r="M183" s="31">
        <v>104</v>
      </c>
      <c r="N183" s="28">
        <f t="shared" si="5"/>
        <v>5184</v>
      </c>
      <c r="O183" s="28">
        <f t="shared" si="6"/>
        <v>3891313</v>
      </c>
      <c r="P183" s="35">
        <f>QUOTIENT(O183,$O$321)</f>
        <v>17</v>
      </c>
      <c r="Q183" s="35">
        <v>0</v>
      </c>
      <c r="R183" s="2">
        <v>4.293333333333333</v>
      </c>
    </row>
    <row r="184" spans="1:18" ht="12.75">
      <c r="A184" s="2">
        <v>3</v>
      </c>
      <c r="B184" s="12">
        <v>106</v>
      </c>
      <c r="C184" s="26">
        <v>1</v>
      </c>
      <c r="D184" s="3" t="s">
        <v>5</v>
      </c>
      <c r="E184" s="6">
        <v>27.790652258748406</v>
      </c>
      <c r="F184" s="6">
        <v>33.63411363531559</v>
      </c>
      <c r="G184" s="6">
        <v>1.804</v>
      </c>
      <c r="H184" s="23">
        <v>12.7</v>
      </c>
      <c r="I184" s="1"/>
      <c r="J184" s="15">
        <v>127</v>
      </c>
      <c r="K184" s="33">
        <v>10.3</v>
      </c>
      <c r="L184" s="1">
        <v>138</v>
      </c>
      <c r="M184" s="31">
        <v>106</v>
      </c>
      <c r="N184" s="28">
        <f t="shared" si="5"/>
        <v>19044</v>
      </c>
      <c r="O184" s="28">
        <f t="shared" si="6"/>
        <v>3910357</v>
      </c>
      <c r="P184" s="35">
        <f>QUOTIENT(O184,$O$321)</f>
        <v>17</v>
      </c>
      <c r="Q184" s="35">
        <v>0</v>
      </c>
      <c r="R184" s="15">
        <v>14.6</v>
      </c>
    </row>
    <row r="185" spans="1:18" ht="12.75">
      <c r="A185" s="2">
        <v>3</v>
      </c>
      <c r="B185" s="12">
        <v>103</v>
      </c>
      <c r="C185" s="26">
        <v>1</v>
      </c>
      <c r="D185" s="3" t="s">
        <v>5</v>
      </c>
      <c r="E185" s="6">
        <v>22.918647894885286</v>
      </c>
      <c r="F185" s="6">
        <v>33.74291840772327</v>
      </c>
      <c r="G185" s="6">
        <v>1.851</v>
      </c>
      <c r="H185" s="23">
        <v>17.2</v>
      </c>
      <c r="I185" s="1"/>
      <c r="J185" s="15">
        <v>172</v>
      </c>
      <c r="K185" s="33">
        <v>13.7</v>
      </c>
      <c r="L185" s="1">
        <v>195</v>
      </c>
      <c r="M185" s="31">
        <v>103</v>
      </c>
      <c r="N185" s="28">
        <f t="shared" si="5"/>
        <v>38025</v>
      </c>
      <c r="O185" s="28">
        <f t="shared" si="6"/>
        <v>3948382</v>
      </c>
      <c r="P185" s="35">
        <f>QUOTIENT(O185,$O$321)</f>
        <v>17</v>
      </c>
      <c r="Q185" s="35">
        <v>0</v>
      </c>
      <c r="R185" s="15">
        <v>15.8</v>
      </c>
    </row>
    <row r="186" spans="1:18" ht="12.75">
      <c r="A186" s="2">
        <v>3</v>
      </c>
      <c r="B186" s="12">
        <v>107</v>
      </c>
      <c r="C186" s="26">
        <v>1</v>
      </c>
      <c r="D186" s="3" t="s">
        <v>5</v>
      </c>
      <c r="E186" s="6">
        <v>26.56458758461104</v>
      </c>
      <c r="F186" s="6">
        <v>35.248064506572966</v>
      </c>
      <c r="G186" s="6">
        <v>1.851</v>
      </c>
      <c r="H186" s="23">
        <v>12.2</v>
      </c>
      <c r="I186" s="1"/>
      <c r="J186" s="15">
        <v>122</v>
      </c>
      <c r="K186" s="33">
        <v>11.7</v>
      </c>
      <c r="L186" s="1">
        <v>131</v>
      </c>
      <c r="M186" s="31">
        <v>107</v>
      </c>
      <c r="N186" s="28">
        <f t="shared" si="5"/>
        <v>17161</v>
      </c>
      <c r="O186" s="28">
        <f t="shared" si="6"/>
        <v>3965543</v>
      </c>
      <c r="P186" s="35">
        <f>QUOTIENT(O186,$O$321)</f>
        <v>17</v>
      </c>
      <c r="Q186" s="35">
        <v>0</v>
      </c>
      <c r="R186" s="15">
        <v>13.9</v>
      </c>
    </row>
    <row r="187" spans="1:18" ht="12.75">
      <c r="A187" s="2">
        <v>3</v>
      </c>
      <c r="B187" s="12">
        <v>96</v>
      </c>
      <c r="C187" s="26">
        <v>1</v>
      </c>
      <c r="D187" s="3" t="s">
        <v>5</v>
      </c>
      <c r="E187" s="6">
        <v>20.527574365919993</v>
      </c>
      <c r="F187" s="6">
        <v>35.577822595707346</v>
      </c>
      <c r="G187" s="6">
        <v>2.11</v>
      </c>
      <c r="H187" s="23">
        <v>14.1</v>
      </c>
      <c r="I187" s="1"/>
      <c r="J187" s="15">
        <v>141</v>
      </c>
      <c r="K187" s="33">
        <v>14</v>
      </c>
      <c r="L187" s="1">
        <v>153</v>
      </c>
      <c r="M187" s="31">
        <v>96</v>
      </c>
      <c r="N187" s="28">
        <f t="shared" si="5"/>
        <v>23409</v>
      </c>
      <c r="O187" s="28">
        <f t="shared" si="6"/>
        <v>3988952</v>
      </c>
      <c r="P187" s="35">
        <f>QUOTIENT(O187,$O$321)</f>
        <v>17</v>
      </c>
      <c r="Q187" s="35">
        <v>0</v>
      </c>
      <c r="R187" s="15">
        <v>16.1</v>
      </c>
    </row>
    <row r="188" spans="1:18" ht="12.75">
      <c r="A188" s="2">
        <v>3</v>
      </c>
      <c r="B188" s="12">
        <v>109</v>
      </c>
      <c r="C188" s="26">
        <v>1</v>
      </c>
      <c r="D188" s="3" t="s">
        <v>5</v>
      </c>
      <c r="E188" s="6">
        <v>29.029532444486147</v>
      </c>
      <c r="F188" s="6">
        <v>36.624163281289114</v>
      </c>
      <c r="G188" s="6">
        <v>1.871</v>
      </c>
      <c r="H188" s="23">
        <v>15.1</v>
      </c>
      <c r="I188" s="1"/>
      <c r="J188" s="15">
        <v>151</v>
      </c>
      <c r="K188" s="33">
        <v>13.4</v>
      </c>
      <c r="L188" s="1">
        <v>163</v>
      </c>
      <c r="M188" s="31">
        <v>109</v>
      </c>
      <c r="N188" s="28">
        <f t="shared" si="5"/>
        <v>26569</v>
      </c>
      <c r="O188" s="28">
        <f t="shared" si="6"/>
        <v>4015521</v>
      </c>
      <c r="P188" s="35">
        <f>QUOTIENT(O188,$O$321)</f>
        <v>18</v>
      </c>
      <c r="Q188" s="35">
        <v>1</v>
      </c>
      <c r="R188" s="15">
        <v>15</v>
      </c>
    </row>
    <row r="189" spans="1:18" ht="12.75">
      <c r="A189" s="2">
        <v>3</v>
      </c>
      <c r="B189" s="12">
        <v>100</v>
      </c>
      <c r="C189" s="26">
        <v>1</v>
      </c>
      <c r="D189" s="3" t="s">
        <v>5</v>
      </c>
      <c r="E189" s="6">
        <v>22.38750011225788</v>
      </c>
      <c r="F189" s="6">
        <v>37.43089712688775</v>
      </c>
      <c r="G189" s="6">
        <v>1.842</v>
      </c>
      <c r="H189" s="23">
        <v>13.7</v>
      </c>
      <c r="I189" s="1"/>
      <c r="J189" s="15">
        <v>137</v>
      </c>
      <c r="K189" s="33">
        <v>13.3</v>
      </c>
      <c r="L189" s="1">
        <v>149</v>
      </c>
      <c r="M189" s="31">
        <v>100</v>
      </c>
      <c r="N189" s="28">
        <f t="shared" si="5"/>
        <v>22201</v>
      </c>
      <c r="O189" s="28">
        <f t="shared" si="6"/>
        <v>4037722</v>
      </c>
      <c r="P189" s="35">
        <f>QUOTIENT(O189,$O$321)</f>
        <v>18</v>
      </c>
      <c r="Q189" s="35">
        <v>0</v>
      </c>
      <c r="R189" s="15">
        <v>14.7</v>
      </c>
    </row>
    <row r="190" spans="1:18" ht="12.75">
      <c r="A190" s="2">
        <v>3</v>
      </c>
      <c r="B190" s="12">
        <v>108</v>
      </c>
      <c r="C190" s="26">
        <v>1</v>
      </c>
      <c r="D190" s="3" t="s">
        <v>5</v>
      </c>
      <c r="E190" s="6">
        <v>29.08165047453787</v>
      </c>
      <c r="F190" s="6">
        <v>38.66976537137006</v>
      </c>
      <c r="G190" s="6">
        <v>2.069</v>
      </c>
      <c r="H190" s="23">
        <v>12.1</v>
      </c>
      <c r="I190" s="1"/>
      <c r="J190" s="15">
        <v>121</v>
      </c>
      <c r="K190" s="33">
        <v>12.4</v>
      </c>
      <c r="L190" s="1">
        <v>140</v>
      </c>
      <c r="M190" s="31">
        <v>108</v>
      </c>
      <c r="N190" s="28">
        <f t="shared" si="5"/>
        <v>19600</v>
      </c>
      <c r="O190" s="28">
        <f t="shared" si="6"/>
        <v>4057322</v>
      </c>
      <c r="P190" s="35">
        <f>QUOTIENT(O190,$O$321)</f>
        <v>18</v>
      </c>
      <c r="Q190" s="35">
        <v>0</v>
      </c>
      <c r="R190" s="15">
        <v>14.5</v>
      </c>
    </row>
    <row r="191" spans="1:18" ht="12.75">
      <c r="A191" s="2">
        <v>3</v>
      </c>
      <c r="B191" s="12">
        <v>424</v>
      </c>
      <c r="C191" s="26">
        <v>2</v>
      </c>
      <c r="D191" s="3" t="s">
        <v>5</v>
      </c>
      <c r="E191" s="6">
        <v>22.124442169330294</v>
      </c>
      <c r="F191" s="6">
        <v>38.87688658696783</v>
      </c>
      <c r="G191" s="6">
        <v>2.094</v>
      </c>
      <c r="H191" s="23">
        <v>4.4</v>
      </c>
      <c r="I191" s="1"/>
      <c r="J191" s="15">
        <v>44</v>
      </c>
      <c r="K191" s="33">
        <v>3.7</v>
      </c>
      <c r="L191" s="1">
        <v>64</v>
      </c>
      <c r="M191" s="31">
        <v>424</v>
      </c>
      <c r="N191" s="28">
        <f aca="true" t="shared" si="7" ref="N191:N252">L191^2</f>
        <v>4096</v>
      </c>
      <c r="O191" s="28">
        <f t="shared" si="6"/>
        <v>4061418</v>
      </c>
      <c r="P191" s="35">
        <f>QUOTIENT(O191,$O$321)</f>
        <v>18</v>
      </c>
      <c r="Q191" s="35">
        <v>0</v>
      </c>
      <c r="R191" s="2">
        <v>4.98</v>
      </c>
    </row>
    <row r="192" spans="1:18" ht="12.75">
      <c r="A192" s="2">
        <v>3</v>
      </c>
      <c r="B192" s="12">
        <v>99</v>
      </c>
      <c r="C192" s="26">
        <v>1</v>
      </c>
      <c r="D192" s="3" t="s">
        <v>5</v>
      </c>
      <c r="E192" s="6">
        <v>21.670412837483475</v>
      </c>
      <c r="F192" s="6">
        <v>39.60886839399771</v>
      </c>
      <c r="G192" s="6">
        <v>2.123</v>
      </c>
      <c r="H192" s="23">
        <v>15.2</v>
      </c>
      <c r="I192" s="1"/>
      <c r="J192" s="15">
        <v>152</v>
      </c>
      <c r="K192" s="33">
        <v>13.7</v>
      </c>
      <c r="L192" s="1">
        <v>171</v>
      </c>
      <c r="M192" s="31">
        <v>99</v>
      </c>
      <c r="N192" s="28">
        <f t="shared" si="7"/>
        <v>29241</v>
      </c>
      <c r="O192" s="28">
        <f t="shared" si="6"/>
        <v>4090659</v>
      </c>
      <c r="P192" s="35">
        <f>QUOTIENT(O192,$O$321)</f>
        <v>18</v>
      </c>
      <c r="Q192" s="35">
        <v>0</v>
      </c>
      <c r="R192" s="15">
        <v>15.8</v>
      </c>
    </row>
    <row r="193" spans="1:18" ht="12.75">
      <c r="A193" s="2">
        <v>3</v>
      </c>
      <c r="B193" s="12">
        <v>250</v>
      </c>
      <c r="C193" s="26">
        <v>1</v>
      </c>
      <c r="D193" s="3" t="s">
        <v>5</v>
      </c>
      <c r="E193" s="6">
        <v>24.77235681527797</v>
      </c>
      <c r="F193" s="6">
        <v>41.00699269413146</v>
      </c>
      <c r="G193" s="6">
        <v>2.205</v>
      </c>
      <c r="H193" s="23">
        <v>16.3</v>
      </c>
      <c r="I193" s="1"/>
      <c r="J193" s="15">
        <v>163</v>
      </c>
      <c r="K193" s="33">
        <v>16</v>
      </c>
      <c r="L193" s="1">
        <v>182</v>
      </c>
      <c r="M193" s="31">
        <v>250</v>
      </c>
      <c r="N193" s="28">
        <f t="shared" si="7"/>
        <v>33124</v>
      </c>
      <c r="O193" s="28">
        <f t="shared" si="6"/>
        <v>4123783</v>
      </c>
      <c r="P193" s="35">
        <f>QUOTIENT(O193,$O$321)</f>
        <v>18</v>
      </c>
      <c r="Q193" s="35">
        <v>0</v>
      </c>
      <c r="R193" s="15">
        <v>17.4</v>
      </c>
    </row>
    <row r="194" spans="1:18" ht="12.75">
      <c r="A194" s="2">
        <v>3</v>
      </c>
      <c r="B194" s="12">
        <v>236</v>
      </c>
      <c r="C194" s="26">
        <v>1</v>
      </c>
      <c r="D194" s="3" t="s">
        <v>5</v>
      </c>
      <c r="E194" s="6">
        <v>20.439331894391394</v>
      </c>
      <c r="F194" s="6">
        <v>41.6288190645725</v>
      </c>
      <c r="G194" s="6">
        <v>2.344</v>
      </c>
      <c r="H194" s="23">
        <v>14.9</v>
      </c>
      <c r="I194" s="1"/>
      <c r="J194" s="15">
        <v>149</v>
      </c>
      <c r="K194" s="33">
        <v>14.1</v>
      </c>
      <c r="L194" s="1">
        <v>160</v>
      </c>
      <c r="M194" s="31">
        <v>236</v>
      </c>
      <c r="N194" s="28">
        <f t="shared" si="7"/>
        <v>25600</v>
      </c>
      <c r="O194" s="28">
        <f t="shared" si="6"/>
        <v>4149383</v>
      </c>
      <c r="P194" s="35">
        <f>QUOTIENT(O194,$O$321)</f>
        <v>18</v>
      </c>
      <c r="Q194" s="35">
        <v>0</v>
      </c>
      <c r="R194" s="15">
        <v>15.7</v>
      </c>
    </row>
    <row r="195" spans="1:18" ht="12.75">
      <c r="A195" s="2">
        <v>3</v>
      </c>
      <c r="B195" s="12">
        <v>248</v>
      </c>
      <c r="C195" s="26">
        <v>1</v>
      </c>
      <c r="D195" s="3" t="s">
        <v>5</v>
      </c>
      <c r="E195" s="6">
        <v>27.581300793307697</v>
      </c>
      <c r="F195" s="6">
        <v>42.405105253366415</v>
      </c>
      <c r="G195" s="6">
        <v>2.236</v>
      </c>
      <c r="H195" s="23">
        <v>15</v>
      </c>
      <c r="I195" s="1">
        <v>11</v>
      </c>
      <c r="J195" s="15">
        <v>150</v>
      </c>
      <c r="K195" s="33">
        <v>11.8</v>
      </c>
      <c r="L195" s="1">
        <v>166</v>
      </c>
      <c r="M195" s="31">
        <v>248</v>
      </c>
      <c r="N195" s="28">
        <f t="shared" si="7"/>
        <v>27556</v>
      </c>
      <c r="O195" s="28">
        <f t="shared" si="6"/>
        <v>4176939</v>
      </c>
      <c r="P195" s="35">
        <f>QUOTIENT(O195,$O$321)</f>
        <v>18</v>
      </c>
      <c r="Q195" s="35">
        <v>0</v>
      </c>
      <c r="R195" s="15">
        <v>13.5</v>
      </c>
    </row>
    <row r="196" spans="1:18" ht="12.75">
      <c r="A196" s="2">
        <v>3</v>
      </c>
      <c r="B196" s="12">
        <v>238</v>
      </c>
      <c r="C196" s="26">
        <v>3</v>
      </c>
      <c r="D196" s="3" t="s">
        <v>5</v>
      </c>
      <c r="E196" s="6">
        <v>21.675282966308885</v>
      </c>
      <c r="F196" s="6">
        <v>42.84986859175229</v>
      </c>
      <c r="G196" s="6">
        <v>2.299</v>
      </c>
      <c r="H196" s="23">
        <v>3.3</v>
      </c>
      <c r="I196" s="1"/>
      <c r="J196" s="15">
        <v>33</v>
      </c>
      <c r="K196" s="33">
        <v>5.7</v>
      </c>
      <c r="L196" s="1">
        <v>42</v>
      </c>
      <c r="M196" s="31">
        <v>238</v>
      </c>
      <c r="N196" s="28">
        <f t="shared" si="7"/>
        <v>1764</v>
      </c>
      <c r="O196" s="28">
        <f aca="true" t="shared" si="8" ref="O196:O259">O195+N196</f>
        <v>4178703</v>
      </c>
      <c r="P196" s="35">
        <f>QUOTIENT(O196,$O$321)</f>
        <v>18</v>
      </c>
      <c r="Q196" s="35">
        <v>0</v>
      </c>
      <c r="R196" s="15">
        <v>6.1</v>
      </c>
    </row>
    <row r="197" spans="1:18" ht="12.75">
      <c r="A197" s="2">
        <v>3</v>
      </c>
      <c r="B197" s="12">
        <v>239</v>
      </c>
      <c r="C197" s="26">
        <v>1</v>
      </c>
      <c r="D197" s="3" t="s">
        <v>5</v>
      </c>
      <c r="E197" s="6">
        <v>21.89225243178354</v>
      </c>
      <c r="F197" s="6">
        <v>43.611877286618466</v>
      </c>
      <c r="G197" s="6">
        <v>2.472</v>
      </c>
      <c r="H197" s="23">
        <v>16.3</v>
      </c>
      <c r="I197" s="1"/>
      <c r="J197" s="15">
        <v>163</v>
      </c>
      <c r="K197" s="33">
        <v>15.2</v>
      </c>
      <c r="L197" s="1">
        <v>186</v>
      </c>
      <c r="M197" s="31">
        <v>239</v>
      </c>
      <c r="N197" s="28">
        <f t="shared" si="7"/>
        <v>34596</v>
      </c>
      <c r="O197" s="28">
        <f t="shared" si="8"/>
        <v>4213299</v>
      </c>
      <c r="P197" s="35">
        <f>QUOTIENT(O197,$O$321)</f>
        <v>18</v>
      </c>
      <c r="Q197" s="35">
        <v>0</v>
      </c>
      <c r="R197" s="15">
        <v>17</v>
      </c>
    </row>
    <row r="198" spans="1:18" ht="12.75">
      <c r="A198" s="2">
        <v>3</v>
      </c>
      <c r="B198" s="12">
        <v>240</v>
      </c>
      <c r="C198" s="26">
        <v>3</v>
      </c>
      <c r="D198" s="3" t="s">
        <v>5</v>
      </c>
      <c r="E198" s="6">
        <v>21.410235241571264</v>
      </c>
      <c r="F198" s="6">
        <v>44.040857971894454</v>
      </c>
      <c r="G198" s="6">
        <v>2.248</v>
      </c>
      <c r="H198" s="23">
        <v>3.7</v>
      </c>
      <c r="I198" s="1"/>
      <c r="J198" s="15">
        <v>37</v>
      </c>
      <c r="K198" s="33">
        <v>5</v>
      </c>
      <c r="L198" s="1">
        <v>54</v>
      </c>
      <c r="M198" s="31">
        <v>240</v>
      </c>
      <c r="N198" s="28">
        <f t="shared" si="7"/>
        <v>2916</v>
      </c>
      <c r="O198" s="28">
        <f t="shared" si="8"/>
        <v>4216215</v>
      </c>
      <c r="P198" s="35">
        <f>QUOTIENT(O198,$O$321)</f>
        <v>18</v>
      </c>
      <c r="Q198" s="35">
        <v>0</v>
      </c>
      <c r="R198" s="15">
        <v>6.7</v>
      </c>
    </row>
    <row r="199" spans="1:18" ht="12.75">
      <c r="A199" s="2">
        <v>3</v>
      </c>
      <c r="B199" s="12">
        <v>258</v>
      </c>
      <c r="C199" s="26">
        <v>1</v>
      </c>
      <c r="D199" s="3" t="s">
        <v>5</v>
      </c>
      <c r="E199" s="6">
        <v>29.575232710522354</v>
      </c>
      <c r="F199" s="6">
        <v>44.10418515422826</v>
      </c>
      <c r="G199" s="6">
        <v>2.533</v>
      </c>
      <c r="H199" s="23">
        <v>16.5</v>
      </c>
      <c r="I199" s="1"/>
      <c r="J199" s="15">
        <v>165</v>
      </c>
      <c r="K199" s="33">
        <v>13.2</v>
      </c>
      <c r="L199" s="1">
        <v>185</v>
      </c>
      <c r="M199" s="31">
        <v>258</v>
      </c>
      <c r="N199" s="28">
        <f t="shared" si="7"/>
        <v>34225</v>
      </c>
      <c r="O199" s="28">
        <f t="shared" si="8"/>
        <v>4250440</v>
      </c>
      <c r="P199" s="35">
        <f>QUOTIENT(O199,$O$321)</f>
        <v>19</v>
      </c>
      <c r="Q199" s="35">
        <v>1</v>
      </c>
      <c r="R199" s="15">
        <v>15.6</v>
      </c>
    </row>
    <row r="200" spans="1:18" ht="12.75">
      <c r="A200" s="2">
        <v>3</v>
      </c>
      <c r="B200" s="12">
        <v>247</v>
      </c>
      <c r="C200" s="26">
        <v>1</v>
      </c>
      <c r="D200" s="3" t="s">
        <v>5</v>
      </c>
      <c r="E200" s="6">
        <v>27.28620778799474</v>
      </c>
      <c r="F200" s="6">
        <v>44.726093430461546</v>
      </c>
      <c r="G200" s="6">
        <v>2.469</v>
      </c>
      <c r="H200" s="23">
        <v>11.9</v>
      </c>
      <c r="I200" s="1"/>
      <c r="J200" s="15">
        <v>119</v>
      </c>
      <c r="K200" s="33">
        <v>11.8</v>
      </c>
      <c r="L200" s="1">
        <v>128</v>
      </c>
      <c r="M200" s="31">
        <v>247</v>
      </c>
      <c r="N200" s="28">
        <f t="shared" si="7"/>
        <v>16384</v>
      </c>
      <c r="O200" s="28">
        <f t="shared" si="8"/>
        <v>4266824</v>
      </c>
      <c r="P200" s="35">
        <f>QUOTIENT(O200,$O$321)</f>
        <v>19</v>
      </c>
      <c r="Q200" s="35">
        <v>0</v>
      </c>
      <c r="R200" s="15">
        <v>13.7</v>
      </c>
    </row>
    <row r="201" spans="1:18" ht="12.75">
      <c r="A201" s="2">
        <v>3</v>
      </c>
      <c r="B201" s="12">
        <v>245</v>
      </c>
      <c r="C201" s="26">
        <v>1</v>
      </c>
      <c r="D201" s="3" t="s">
        <v>5</v>
      </c>
      <c r="E201" s="6">
        <v>24.590129851428358</v>
      </c>
      <c r="F201" s="6">
        <v>46.67098539660258</v>
      </c>
      <c r="G201" s="6">
        <v>2.746</v>
      </c>
      <c r="H201" s="23">
        <v>12.2</v>
      </c>
      <c r="I201" s="1"/>
      <c r="J201" s="15">
        <v>122</v>
      </c>
      <c r="K201" s="33">
        <v>11.8</v>
      </c>
      <c r="L201" s="1">
        <v>130</v>
      </c>
      <c r="M201" s="31">
        <v>245</v>
      </c>
      <c r="N201" s="28">
        <f t="shared" si="7"/>
        <v>16900</v>
      </c>
      <c r="O201" s="28">
        <f t="shared" si="8"/>
        <v>4283724</v>
      </c>
      <c r="P201" s="35">
        <f>QUOTIENT(O201,$O$321)</f>
        <v>19</v>
      </c>
      <c r="Q201" s="35">
        <v>0</v>
      </c>
      <c r="R201" s="15">
        <v>13.2</v>
      </c>
    </row>
    <row r="202" spans="1:18" ht="12.75">
      <c r="A202" s="2">
        <v>3</v>
      </c>
      <c r="B202" s="12">
        <v>246</v>
      </c>
      <c r="C202" s="26">
        <v>1</v>
      </c>
      <c r="D202" s="3" t="s">
        <v>5</v>
      </c>
      <c r="E202" s="6">
        <v>27.218114902713506</v>
      </c>
      <c r="F202" s="6">
        <v>47.044090703750285</v>
      </c>
      <c r="G202" s="6">
        <v>2.819</v>
      </c>
      <c r="H202" s="23">
        <v>14.3</v>
      </c>
      <c r="I202" s="1"/>
      <c r="J202" s="15">
        <v>143</v>
      </c>
      <c r="K202" s="33">
        <v>12</v>
      </c>
      <c r="L202" s="1">
        <v>156</v>
      </c>
      <c r="M202" s="31">
        <v>246</v>
      </c>
      <c r="N202" s="28">
        <f t="shared" si="7"/>
        <v>24336</v>
      </c>
      <c r="O202" s="28">
        <f t="shared" si="8"/>
        <v>4308060</v>
      </c>
      <c r="P202" s="35">
        <f>QUOTIENT(O202,$O$321)</f>
        <v>19</v>
      </c>
      <c r="Q202" s="35">
        <v>0</v>
      </c>
      <c r="R202" s="15">
        <v>13.2</v>
      </c>
    </row>
    <row r="203" spans="1:18" ht="12.75">
      <c r="A203" s="2">
        <v>3</v>
      </c>
      <c r="B203" s="12">
        <v>244</v>
      </c>
      <c r="C203" s="26">
        <v>3</v>
      </c>
      <c r="D203" s="3" t="s">
        <v>5</v>
      </c>
      <c r="E203" s="6">
        <v>21.779090703998772</v>
      </c>
      <c r="F203" s="6">
        <v>47.64787275531819</v>
      </c>
      <c r="G203" s="6">
        <v>2.596</v>
      </c>
      <c r="H203" s="23">
        <v>3.7</v>
      </c>
      <c r="I203" s="1"/>
      <c r="J203" s="15">
        <v>37</v>
      </c>
      <c r="K203" s="33">
        <v>5.5</v>
      </c>
      <c r="L203" s="1">
        <v>45</v>
      </c>
      <c r="M203" s="31">
        <v>244</v>
      </c>
      <c r="N203" s="28">
        <f t="shared" si="7"/>
        <v>2025</v>
      </c>
      <c r="O203" s="28">
        <f t="shared" si="8"/>
        <v>4310085</v>
      </c>
      <c r="P203" s="35">
        <f>QUOTIENT(O203,$O$321)</f>
        <v>19</v>
      </c>
      <c r="Q203" s="35">
        <v>0</v>
      </c>
      <c r="R203" s="15">
        <v>6.3</v>
      </c>
    </row>
    <row r="204" spans="1:18" ht="12.75">
      <c r="A204" s="2">
        <v>3</v>
      </c>
      <c r="B204" s="12">
        <v>243</v>
      </c>
      <c r="C204" s="26">
        <v>1</v>
      </c>
      <c r="D204" s="3" t="s">
        <v>5</v>
      </c>
      <c r="E204" s="6">
        <v>20.801059288863655</v>
      </c>
      <c r="F204" s="6">
        <v>48.43183356493102</v>
      </c>
      <c r="G204" s="6">
        <v>2.708</v>
      </c>
      <c r="H204" s="23">
        <v>12.2</v>
      </c>
      <c r="I204" s="1"/>
      <c r="J204" s="15">
        <v>122</v>
      </c>
      <c r="K204" s="33">
        <v>11.5</v>
      </c>
      <c r="L204" s="1">
        <v>137</v>
      </c>
      <c r="M204" s="31">
        <v>243</v>
      </c>
      <c r="N204" s="28">
        <f t="shared" si="7"/>
        <v>18769</v>
      </c>
      <c r="O204" s="28">
        <f t="shared" si="8"/>
        <v>4328854</v>
      </c>
      <c r="P204" s="35">
        <f>QUOTIENT(O204,$O$321)</f>
        <v>19</v>
      </c>
      <c r="Q204" s="35">
        <v>0</v>
      </c>
      <c r="R204" s="15">
        <v>13.4</v>
      </c>
    </row>
    <row r="205" spans="1:18" ht="12.75">
      <c r="A205" s="2">
        <v>4</v>
      </c>
      <c r="B205" s="12">
        <v>363</v>
      </c>
      <c r="C205" s="26">
        <v>7</v>
      </c>
      <c r="D205" s="3" t="s">
        <v>5</v>
      </c>
      <c r="E205" s="6">
        <v>32.79496967974719</v>
      </c>
      <c r="F205" s="6">
        <v>0.7573141385597044</v>
      </c>
      <c r="G205" s="6">
        <v>-0.8494</v>
      </c>
      <c r="H205" s="23">
        <v>2.6</v>
      </c>
      <c r="I205" s="1"/>
      <c r="J205" s="15">
        <v>26</v>
      </c>
      <c r="K205" s="33">
        <v>4.5</v>
      </c>
      <c r="L205" s="1">
        <v>44</v>
      </c>
      <c r="M205" s="31">
        <v>363</v>
      </c>
      <c r="N205" s="28">
        <f t="shared" si="7"/>
        <v>1936</v>
      </c>
      <c r="O205" s="28">
        <f t="shared" si="8"/>
        <v>4330790</v>
      </c>
      <c r="P205" s="35">
        <f>QUOTIENT(O205,$O$321)</f>
        <v>19</v>
      </c>
      <c r="Q205" s="35">
        <v>0</v>
      </c>
      <c r="R205" s="2">
        <v>5.2</v>
      </c>
    </row>
    <row r="206" spans="1:18" ht="12.75">
      <c r="A206" s="2">
        <v>4</v>
      </c>
      <c r="B206" s="12">
        <v>353</v>
      </c>
      <c r="C206" s="26">
        <v>1</v>
      </c>
      <c r="D206" s="3" t="s">
        <v>5</v>
      </c>
      <c r="E206" s="6">
        <v>39.38396779110481</v>
      </c>
      <c r="F206" s="6">
        <v>0.8045781684951109</v>
      </c>
      <c r="G206" s="6">
        <v>-1.4884</v>
      </c>
      <c r="H206" s="23">
        <v>19.4</v>
      </c>
      <c r="I206" s="1"/>
      <c r="J206" s="15">
        <v>194</v>
      </c>
      <c r="K206" s="33">
        <v>14.4</v>
      </c>
      <c r="L206" s="1">
        <v>213</v>
      </c>
      <c r="M206" s="31">
        <v>353</v>
      </c>
      <c r="N206" s="28">
        <f t="shared" si="7"/>
        <v>45369</v>
      </c>
      <c r="O206" s="28">
        <f t="shared" si="8"/>
        <v>4376159</v>
      </c>
      <c r="P206" s="35">
        <f>QUOTIENT(O206,$O$321)</f>
        <v>19</v>
      </c>
      <c r="Q206" s="35">
        <v>0</v>
      </c>
      <c r="R206" s="15">
        <v>17.4</v>
      </c>
    </row>
    <row r="207" spans="1:18" ht="12.75">
      <c r="A207" s="2">
        <v>4</v>
      </c>
      <c r="B207" s="12">
        <v>362</v>
      </c>
      <c r="C207" s="26">
        <v>1</v>
      </c>
      <c r="D207" s="3" t="s">
        <v>5</v>
      </c>
      <c r="E207" s="6">
        <v>34.4809643489071</v>
      </c>
      <c r="F207" s="6">
        <v>0.8903816987101283</v>
      </c>
      <c r="G207" s="6">
        <v>-0.8454</v>
      </c>
      <c r="H207" s="23">
        <v>13.9</v>
      </c>
      <c r="I207" s="1"/>
      <c r="J207" s="15">
        <v>139</v>
      </c>
      <c r="K207" s="33">
        <v>14.25</v>
      </c>
      <c r="L207" s="1">
        <v>146</v>
      </c>
      <c r="M207" s="31">
        <v>362</v>
      </c>
      <c r="N207" s="28">
        <f t="shared" si="7"/>
        <v>21316</v>
      </c>
      <c r="O207" s="28">
        <f t="shared" si="8"/>
        <v>4397475</v>
      </c>
      <c r="P207" s="35">
        <f>QUOTIENT(O207,$O$321)</f>
        <v>19</v>
      </c>
      <c r="Q207" s="35">
        <v>0</v>
      </c>
      <c r="R207" s="15">
        <v>15.7</v>
      </c>
    </row>
    <row r="208" spans="1:18" ht="12.75">
      <c r="A208" s="2">
        <v>4</v>
      </c>
      <c r="B208" s="12">
        <v>361</v>
      </c>
      <c r="C208" s="26">
        <v>1</v>
      </c>
      <c r="D208" s="3" t="s">
        <v>5</v>
      </c>
      <c r="E208" s="6">
        <v>36.41193890206417</v>
      </c>
      <c r="F208" s="6">
        <v>1.5254590759326163</v>
      </c>
      <c r="G208" s="6">
        <v>-0.7474</v>
      </c>
      <c r="H208" s="23">
        <v>16.3</v>
      </c>
      <c r="I208" s="1">
        <v>12</v>
      </c>
      <c r="J208" s="15">
        <v>163</v>
      </c>
      <c r="K208" s="33">
        <v>12.4</v>
      </c>
      <c r="L208" s="1">
        <v>167</v>
      </c>
      <c r="M208" s="31">
        <v>361</v>
      </c>
      <c r="N208" s="28">
        <f t="shared" si="7"/>
        <v>27889</v>
      </c>
      <c r="O208" s="28">
        <f t="shared" si="8"/>
        <v>4425364</v>
      </c>
      <c r="P208" s="35">
        <f>QUOTIENT(O208,$O$321)</f>
        <v>19</v>
      </c>
      <c r="Q208" s="35">
        <v>0</v>
      </c>
      <c r="R208" s="15">
        <v>14.4</v>
      </c>
    </row>
    <row r="209" spans="1:18" ht="12.75">
      <c r="A209" s="2">
        <v>4</v>
      </c>
      <c r="B209" s="12">
        <v>364</v>
      </c>
      <c r="C209" s="26">
        <v>4</v>
      </c>
      <c r="D209" s="3" t="s">
        <v>5</v>
      </c>
      <c r="E209" s="6">
        <v>32.84589546760876</v>
      </c>
      <c r="F209" s="6">
        <v>2.609316180710489</v>
      </c>
      <c r="G209" s="6">
        <v>-0.7334</v>
      </c>
      <c r="H209" s="23">
        <v>2.6</v>
      </c>
      <c r="I209" s="1"/>
      <c r="J209" s="15">
        <v>26</v>
      </c>
      <c r="K209" s="33">
        <v>4.5</v>
      </c>
      <c r="L209" s="1">
        <v>33</v>
      </c>
      <c r="M209" s="31">
        <v>364</v>
      </c>
      <c r="N209" s="28">
        <f t="shared" si="7"/>
        <v>1089</v>
      </c>
      <c r="O209" s="28">
        <f t="shared" si="8"/>
        <v>4426453</v>
      </c>
      <c r="P209" s="35">
        <f>QUOTIENT(O209,$O$321)</f>
        <v>19</v>
      </c>
      <c r="Q209" s="35">
        <v>0</v>
      </c>
      <c r="R209" s="15">
        <v>5.2</v>
      </c>
    </row>
    <row r="210" spans="1:18" ht="12.75">
      <c r="A210" s="2">
        <v>4</v>
      </c>
      <c r="B210" s="12">
        <v>366</v>
      </c>
      <c r="C210" s="26">
        <v>1</v>
      </c>
      <c r="D210" s="3" t="s">
        <v>5</v>
      </c>
      <c r="E210" s="6">
        <v>32.13988180385311</v>
      </c>
      <c r="F210" s="6">
        <v>2.950287890079903</v>
      </c>
      <c r="G210" s="6">
        <v>-0.7154</v>
      </c>
      <c r="H210" s="23">
        <v>16.6</v>
      </c>
      <c r="I210" s="1"/>
      <c r="J210" s="15">
        <v>166</v>
      </c>
      <c r="K210" s="33">
        <v>14.5</v>
      </c>
      <c r="L210" s="1">
        <v>185</v>
      </c>
      <c r="M210" s="31">
        <v>366</v>
      </c>
      <c r="N210" s="28">
        <f t="shared" si="7"/>
        <v>34225</v>
      </c>
      <c r="O210" s="28">
        <f t="shared" si="8"/>
        <v>4460678</v>
      </c>
      <c r="P210" s="35">
        <f>QUOTIENT(O210,$O$321)</f>
        <v>20</v>
      </c>
      <c r="Q210" s="35">
        <v>1</v>
      </c>
      <c r="R210" s="15">
        <v>16.6</v>
      </c>
    </row>
    <row r="211" spans="1:18" ht="12.75">
      <c r="A211" s="2">
        <v>4</v>
      </c>
      <c r="B211" s="12">
        <v>365</v>
      </c>
      <c r="C211" s="26">
        <v>3</v>
      </c>
      <c r="D211" s="3" t="s">
        <v>5</v>
      </c>
      <c r="E211" s="6">
        <v>32.593865213959255</v>
      </c>
      <c r="F211" s="6">
        <v>3.364306082129947</v>
      </c>
      <c r="G211" s="6">
        <v>-0.5954</v>
      </c>
      <c r="H211" s="23">
        <v>2.9</v>
      </c>
      <c r="I211" s="1"/>
      <c r="J211" s="15">
        <v>29</v>
      </c>
      <c r="K211" s="33">
        <v>4.25</v>
      </c>
      <c r="L211" s="1">
        <v>38</v>
      </c>
      <c r="M211" s="31">
        <v>365</v>
      </c>
      <c r="N211" s="28">
        <f t="shared" si="7"/>
        <v>1444</v>
      </c>
      <c r="O211" s="28">
        <f t="shared" si="8"/>
        <v>4462122</v>
      </c>
      <c r="P211" s="35">
        <f>QUOTIENT(O211,$O$321)</f>
        <v>20</v>
      </c>
      <c r="Q211" s="35">
        <v>0</v>
      </c>
      <c r="R211" s="15">
        <v>5.5</v>
      </c>
    </row>
    <row r="212" spans="1:18" ht="12.75">
      <c r="A212" s="2">
        <v>4</v>
      </c>
      <c r="B212" s="12">
        <v>345</v>
      </c>
      <c r="C212" s="26">
        <v>1</v>
      </c>
      <c r="D212" s="3" t="s">
        <v>5</v>
      </c>
      <c r="E212" s="6">
        <v>39.98486284381706</v>
      </c>
      <c r="F212" s="6">
        <v>3.423602249259917</v>
      </c>
      <c r="G212" s="6">
        <v>-1.5124</v>
      </c>
      <c r="H212" s="23">
        <v>16.6</v>
      </c>
      <c r="I212" s="1"/>
      <c r="J212" s="15">
        <v>166</v>
      </c>
      <c r="K212" s="33">
        <v>15</v>
      </c>
      <c r="L212" s="1">
        <v>177</v>
      </c>
      <c r="M212" s="31">
        <v>345</v>
      </c>
      <c r="N212" s="28">
        <f t="shared" si="7"/>
        <v>31329</v>
      </c>
      <c r="O212" s="28">
        <f t="shared" si="8"/>
        <v>4493451</v>
      </c>
      <c r="P212" s="35">
        <f>QUOTIENT(O212,$O$321)</f>
        <v>20</v>
      </c>
      <c r="Q212" s="35">
        <v>0</v>
      </c>
      <c r="R212" s="15">
        <v>17.9</v>
      </c>
    </row>
    <row r="213" spans="1:18" ht="12.75">
      <c r="A213" s="2">
        <v>4</v>
      </c>
      <c r="B213" s="12">
        <v>355</v>
      </c>
      <c r="C213" s="26">
        <v>2</v>
      </c>
      <c r="D213" s="3" t="s">
        <v>5</v>
      </c>
      <c r="E213" s="6">
        <v>38.76985022232455</v>
      </c>
      <c r="F213" s="6">
        <v>3.7385535623447974</v>
      </c>
      <c r="G213" s="6">
        <v>-1.2954</v>
      </c>
      <c r="H213" s="23">
        <v>2.9</v>
      </c>
      <c r="I213" s="1"/>
      <c r="J213" s="15">
        <v>29</v>
      </c>
      <c r="K213" s="33">
        <v>2.5</v>
      </c>
      <c r="L213" s="1">
        <v>41</v>
      </c>
      <c r="M213" s="31">
        <v>355</v>
      </c>
      <c r="N213" s="28">
        <f t="shared" si="7"/>
        <v>1681</v>
      </c>
      <c r="O213" s="28">
        <f t="shared" si="8"/>
        <v>4495132</v>
      </c>
      <c r="P213" s="35">
        <f>QUOTIENT(O213,$O$321)</f>
        <v>20</v>
      </c>
      <c r="Q213" s="35">
        <v>0</v>
      </c>
      <c r="R213" s="2">
        <v>3.75</v>
      </c>
    </row>
    <row r="214" spans="1:18" ht="12.75">
      <c r="A214" s="2">
        <v>4</v>
      </c>
      <c r="B214" s="12">
        <v>360</v>
      </c>
      <c r="C214" s="26">
        <v>1</v>
      </c>
      <c r="D214" s="3" t="s">
        <v>5</v>
      </c>
      <c r="E214" s="6">
        <v>36.414747280976385</v>
      </c>
      <c r="F214" s="6">
        <v>6.307459192307341</v>
      </c>
      <c r="G214" s="6">
        <v>-0.7874</v>
      </c>
      <c r="H214" s="23">
        <v>11.9</v>
      </c>
      <c r="I214" s="1"/>
      <c r="J214" s="15">
        <v>119</v>
      </c>
      <c r="K214" s="33">
        <v>11.75</v>
      </c>
      <c r="L214" s="1">
        <v>127</v>
      </c>
      <c r="M214" s="31">
        <v>360</v>
      </c>
      <c r="N214" s="28">
        <f t="shared" si="7"/>
        <v>16129</v>
      </c>
      <c r="O214" s="28">
        <f t="shared" si="8"/>
        <v>4511261</v>
      </c>
      <c r="P214" s="35">
        <f>QUOTIENT(O214,$O$321)</f>
        <v>20</v>
      </c>
      <c r="Q214" s="35">
        <v>0</v>
      </c>
      <c r="R214" s="15">
        <v>12.8</v>
      </c>
    </row>
    <row r="215" spans="1:18" ht="12.75">
      <c r="A215" s="2">
        <v>4</v>
      </c>
      <c r="B215" s="12">
        <v>369</v>
      </c>
      <c r="C215" s="26">
        <v>1</v>
      </c>
      <c r="D215" s="3" t="s">
        <v>5</v>
      </c>
      <c r="E215" s="6">
        <v>31.78072264083076</v>
      </c>
      <c r="F215" s="6">
        <v>6.922273501284593</v>
      </c>
      <c r="G215" s="6">
        <v>-0.1784</v>
      </c>
      <c r="H215" s="23">
        <v>21.1</v>
      </c>
      <c r="I215" s="1"/>
      <c r="J215" s="15">
        <v>211</v>
      </c>
      <c r="K215" s="33">
        <v>14.5</v>
      </c>
      <c r="L215" s="1">
        <v>228</v>
      </c>
      <c r="M215" s="31">
        <v>369</v>
      </c>
      <c r="N215" s="28">
        <f t="shared" si="7"/>
        <v>51984</v>
      </c>
      <c r="O215" s="28">
        <f t="shared" si="8"/>
        <v>4563245</v>
      </c>
      <c r="P215" s="35">
        <f>QUOTIENT(O215,$O$321)</f>
        <v>20</v>
      </c>
      <c r="Q215" s="35">
        <v>0</v>
      </c>
      <c r="R215" s="15">
        <v>16.3</v>
      </c>
    </row>
    <row r="216" spans="1:18" ht="12.75">
      <c r="A216" s="2">
        <v>4</v>
      </c>
      <c r="B216" s="12">
        <v>357</v>
      </c>
      <c r="C216" s="26">
        <v>1</v>
      </c>
      <c r="D216" s="3" t="s">
        <v>5</v>
      </c>
      <c r="E216" s="6">
        <v>39.29972187343888</v>
      </c>
      <c r="F216" s="6">
        <v>6.941574797576523</v>
      </c>
      <c r="G216" s="6">
        <v>-1.3104</v>
      </c>
      <c r="H216" s="23">
        <v>18.2</v>
      </c>
      <c r="I216" s="1"/>
      <c r="J216" s="15">
        <v>182</v>
      </c>
      <c r="K216" s="33">
        <v>15.25</v>
      </c>
      <c r="L216" s="1">
        <v>194</v>
      </c>
      <c r="M216" s="31">
        <v>357</v>
      </c>
      <c r="N216" s="28">
        <f t="shared" si="7"/>
        <v>37636</v>
      </c>
      <c r="O216" s="28">
        <f t="shared" si="8"/>
        <v>4600881</v>
      </c>
      <c r="P216" s="35">
        <f>QUOTIENT(O216,$O$321)</f>
        <v>20</v>
      </c>
      <c r="Q216" s="35">
        <v>0</v>
      </c>
      <c r="R216" s="15">
        <v>16.9</v>
      </c>
    </row>
    <row r="217" spans="1:18" ht="12.75">
      <c r="A217" s="2">
        <v>4</v>
      </c>
      <c r="B217" s="12">
        <v>358</v>
      </c>
      <c r="C217" s="26">
        <v>2</v>
      </c>
      <c r="D217" s="3" t="s">
        <v>5</v>
      </c>
      <c r="E217" s="6">
        <v>39.67170600489475</v>
      </c>
      <c r="F217" s="6">
        <v>7.337589703792211</v>
      </c>
      <c r="G217" s="6">
        <v>-1.4644</v>
      </c>
      <c r="H217" s="23">
        <v>3.7</v>
      </c>
      <c r="I217" s="1"/>
      <c r="J217" s="15">
        <v>37</v>
      </c>
      <c r="K217" s="33">
        <v>3.75</v>
      </c>
      <c r="L217" s="1">
        <v>48</v>
      </c>
      <c r="M217" s="31">
        <v>358</v>
      </c>
      <c r="N217" s="28">
        <f t="shared" si="7"/>
        <v>2304</v>
      </c>
      <c r="O217" s="28">
        <f t="shared" si="8"/>
        <v>4603185</v>
      </c>
      <c r="P217" s="35">
        <f>QUOTIENT(O217,$O$321)</f>
        <v>20</v>
      </c>
      <c r="Q217" s="35">
        <v>0</v>
      </c>
      <c r="R217" s="2">
        <v>5.166666666666666</v>
      </c>
    </row>
    <row r="218" spans="1:18" ht="12.75">
      <c r="A218" s="2">
        <v>4</v>
      </c>
      <c r="B218" s="12">
        <v>359</v>
      </c>
      <c r="C218" s="26">
        <v>3</v>
      </c>
      <c r="D218" s="3" t="s">
        <v>5</v>
      </c>
      <c r="E218" s="6">
        <v>37.03169767217828</v>
      </c>
      <c r="F218" s="6">
        <v>7.545483915322121</v>
      </c>
      <c r="G218" s="6">
        <v>-0.9014</v>
      </c>
      <c r="H218" s="23">
        <v>2.8</v>
      </c>
      <c r="I218" s="1"/>
      <c r="J218" s="15">
        <v>28</v>
      </c>
      <c r="K218" s="33">
        <v>4.75</v>
      </c>
      <c r="L218" s="1">
        <v>34</v>
      </c>
      <c r="M218" s="31">
        <v>359</v>
      </c>
      <c r="N218" s="28">
        <f t="shared" si="7"/>
        <v>1156</v>
      </c>
      <c r="O218" s="28">
        <f t="shared" si="8"/>
        <v>4604341</v>
      </c>
      <c r="P218" s="35">
        <f>QUOTIENT(O218,$O$321)</f>
        <v>20</v>
      </c>
      <c r="Q218" s="35">
        <v>0</v>
      </c>
      <c r="R218" s="15">
        <v>5.6</v>
      </c>
    </row>
    <row r="219" spans="1:18" ht="12.75">
      <c r="A219" s="2">
        <v>4</v>
      </c>
      <c r="B219" s="12">
        <v>371</v>
      </c>
      <c r="C219" s="26">
        <v>1</v>
      </c>
      <c r="D219" s="3" t="s">
        <v>5</v>
      </c>
      <c r="E219" s="6">
        <v>31.29563596694</v>
      </c>
      <c r="F219" s="6">
        <v>9.085254064954455</v>
      </c>
      <c r="G219" s="6">
        <v>0.066</v>
      </c>
      <c r="H219" s="23">
        <v>15.5</v>
      </c>
      <c r="I219" s="1"/>
      <c r="J219" s="15">
        <v>155</v>
      </c>
      <c r="K219" s="33">
        <v>13.75</v>
      </c>
      <c r="L219" s="1">
        <v>173</v>
      </c>
      <c r="M219" s="31">
        <v>371</v>
      </c>
      <c r="N219" s="28">
        <f t="shared" si="7"/>
        <v>29929</v>
      </c>
      <c r="O219" s="28">
        <f t="shared" si="8"/>
        <v>4634270</v>
      </c>
      <c r="P219" s="35">
        <f>QUOTIENT(O219,$O$321)</f>
        <v>20</v>
      </c>
      <c r="Q219" s="35">
        <v>0</v>
      </c>
      <c r="R219" s="15">
        <v>15.8</v>
      </c>
    </row>
    <row r="220" spans="1:18" ht="12.75">
      <c r="A220" s="2">
        <v>4</v>
      </c>
      <c r="B220" s="12">
        <v>329</v>
      </c>
      <c r="C220" s="26">
        <v>1</v>
      </c>
      <c r="D220" s="3" t="s">
        <v>5</v>
      </c>
      <c r="E220" s="6">
        <v>39.77257240700969</v>
      </c>
      <c r="F220" s="6">
        <v>10.67159374831951</v>
      </c>
      <c r="G220" s="6">
        <v>-1.2134</v>
      </c>
      <c r="H220" s="23">
        <v>17.3</v>
      </c>
      <c r="I220" s="1"/>
      <c r="J220" s="15">
        <v>173</v>
      </c>
      <c r="K220" s="33">
        <v>13</v>
      </c>
      <c r="L220" s="1">
        <v>178</v>
      </c>
      <c r="M220" s="31">
        <v>329</v>
      </c>
      <c r="N220" s="28">
        <f t="shared" si="7"/>
        <v>31684</v>
      </c>
      <c r="O220" s="28">
        <f t="shared" si="8"/>
        <v>4665954</v>
      </c>
      <c r="P220" s="35">
        <f>QUOTIENT(O220,$O$321)</f>
        <v>21</v>
      </c>
      <c r="Q220" s="35">
        <v>1</v>
      </c>
      <c r="R220" s="15">
        <v>13.1</v>
      </c>
    </row>
    <row r="221" spans="1:18" ht="12.75">
      <c r="A221" s="2">
        <v>4</v>
      </c>
      <c r="B221" s="12">
        <v>39</v>
      </c>
      <c r="C221" s="26">
        <v>1</v>
      </c>
      <c r="D221" s="3" t="s">
        <v>5</v>
      </c>
      <c r="E221" s="6">
        <v>37.558510739015055</v>
      </c>
      <c r="F221" s="6">
        <v>12.210505029166091</v>
      </c>
      <c r="G221" s="6">
        <v>-0.3954</v>
      </c>
      <c r="H221" s="23">
        <v>16.3</v>
      </c>
      <c r="I221" s="1"/>
      <c r="J221" s="15">
        <v>163</v>
      </c>
      <c r="K221" s="33">
        <v>14.5</v>
      </c>
      <c r="L221" s="1">
        <v>162</v>
      </c>
      <c r="M221" s="31">
        <v>39</v>
      </c>
      <c r="N221" s="28">
        <f t="shared" si="7"/>
        <v>26244</v>
      </c>
      <c r="O221" s="28">
        <f t="shared" si="8"/>
        <v>4692198</v>
      </c>
      <c r="P221" s="35">
        <f>QUOTIENT(O221,$O$321)</f>
        <v>21</v>
      </c>
      <c r="Q221" s="35">
        <v>0</v>
      </c>
      <c r="R221" s="15">
        <v>14.9</v>
      </c>
    </row>
    <row r="222" spans="1:18" ht="12.75">
      <c r="A222" s="2">
        <v>4</v>
      </c>
      <c r="B222" s="12">
        <v>35</v>
      </c>
      <c r="C222" s="26">
        <v>1</v>
      </c>
      <c r="D222" s="3" t="s">
        <v>5</v>
      </c>
      <c r="E222" s="6">
        <v>33.36448205131216</v>
      </c>
      <c r="F222" s="6">
        <v>12.926336969446105</v>
      </c>
      <c r="G222" s="6">
        <v>0.333</v>
      </c>
      <c r="H222" s="23">
        <v>16.6</v>
      </c>
      <c r="I222" s="1"/>
      <c r="J222" s="15">
        <v>166</v>
      </c>
      <c r="K222" s="33">
        <v>13.75</v>
      </c>
      <c r="L222" s="1">
        <v>183</v>
      </c>
      <c r="M222" s="31">
        <v>35</v>
      </c>
      <c r="N222" s="28">
        <f t="shared" si="7"/>
        <v>33489</v>
      </c>
      <c r="O222" s="28">
        <f t="shared" si="8"/>
        <v>4725687</v>
      </c>
      <c r="P222" s="35">
        <f>QUOTIENT(O222,$O$321)</f>
        <v>21</v>
      </c>
      <c r="Q222" s="35">
        <v>0</v>
      </c>
      <c r="R222" s="15">
        <v>15.6</v>
      </c>
    </row>
    <row r="223" spans="1:18" ht="12.75">
      <c r="A223" s="2">
        <v>4</v>
      </c>
      <c r="B223" s="12">
        <v>37</v>
      </c>
      <c r="C223" s="26">
        <v>1</v>
      </c>
      <c r="D223" s="3" t="s">
        <v>5</v>
      </c>
      <c r="E223" s="6">
        <v>35.36447820285906</v>
      </c>
      <c r="F223" s="6">
        <v>13.02241711202289</v>
      </c>
      <c r="G223" s="6">
        <v>0.345</v>
      </c>
      <c r="H223" s="23">
        <v>16.7</v>
      </c>
      <c r="I223" s="1"/>
      <c r="J223" s="15">
        <v>167</v>
      </c>
      <c r="K223" s="33">
        <v>12.25</v>
      </c>
      <c r="L223" s="1">
        <v>181</v>
      </c>
      <c r="M223" s="31">
        <v>37</v>
      </c>
      <c r="N223" s="28">
        <f t="shared" si="7"/>
        <v>32761</v>
      </c>
      <c r="O223" s="28">
        <f t="shared" si="8"/>
        <v>4758448</v>
      </c>
      <c r="P223" s="35">
        <f>QUOTIENT(O223,$O$321)</f>
        <v>21</v>
      </c>
      <c r="Q223" s="35">
        <v>0</v>
      </c>
      <c r="R223" s="2">
        <v>14</v>
      </c>
    </row>
    <row r="224" spans="1:18" ht="12.75">
      <c r="A224" s="2">
        <v>4</v>
      </c>
      <c r="B224" s="12">
        <v>38</v>
      </c>
      <c r="C224" s="26">
        <v>2</v>
      </c>
      <c r="D224" s="3" t="s">
        <v>5</v>
      </c>
      <c r="E224" s="6">
        <v>35.68347431568423</v>
      </c>
      <c r="F224" s="6">
        <v>13.119429894698303</v>
      </c>
      <c r="G224" s="6">
        <v>0.261</v>
      </c>
      <c r="H224" s="23">
        <v>6.6</v>
      </c>
      <c r="I224" s="1"/>
      <c r="J224" s="15">
        <v>66</v>
      </c>
      <c r="K224" s="33">
        <v>4.75</v>
      </c>
      <c r="L224" s="1">
        <v>86</v>
      </c>
      <c r="M224" s="31">
        <v>38</v>
      </c>
      <c r="N224" s="28">
        <f t="shared" si="7"/>
        <v>7396</v>
      </c>
      <c r="O224" s="28">
        <f t="shared" si="8"/>
        <v>4765844</v>
      </c>
      <c r="P224" s="35">
        <f>QUOTIENT(O224,$O$321)</f>
        <v>21</v>
      </c>
      <c r="Q224" s="35">
        <v>0</v>
      </c>
      <c r="R224" s="2">
        <v>6</v>
      </c>
    </row>
    <row r="225" spans="1:18" ht="12.75">
      <c r="A225" s="2">
        <v>4</v>
      </c>
      <c r="B225" s="12">
        <v>437</v>
      </c>
      <c r="C225" s="26">
        <v>3</v>
      </c>
      <c r="D225" s="3" t="s">
        <v>5</v>
      </c>
      <c r="E225" s="6">
        <v>31.87035190084175</v>
      </c>
      <c r="F225" s="6">
        <v>16.174277100275994</v>
      </c>
      <c r="G225" s="6">
        <v>0.732</v>
      </c>
      <c r="H225" s="23">
        <v>2.9</v>
      </c>
      <c r="I225" s="1"/>
      <c r="J225" s="15">
        <v>29</v>
      </c>
      <c r="K225" s="33">
        <v>5</v>
      </c>
      <c r="L225" s="1">
        <v>40</v>
      </c>
      <c r="M225" s="31">
        <v>437</v>
      </c>
      <c r="N225" s="28">
        <f t="shared" si="7"/>
        <v>1600</v>
      </c>
      <c r="O225" s="28">
        <f t="shared" si="8"/>
        <v>4767444</v>
      </c>
      <c r="P225" s="35">
        <f>QUOTIENT(O225,$O$321)</f>
        <v>21</v>
      </c>
      <c r="Q225" s="35">
        <v>0</v>
      </c>
      <c r="R225" s="2">
        <v>5.675</v>
      </c>
    </row>
    <row r="226" spans="1:18" ht="12.75">
      <c r="A226" s="2">
        <v>4</v>
      </c>
      <c r="B226" s="12">
        <v>40</v>
      </c>
      <c r="C226" s="26">
        <v>1</v>
      </c>
      <c r="D226" s="3" t="s">
        <v>5</v>
      </c>
      <c r="E226" s="6">
        <v>34.34164563170213</v>
      </c>
      <c r="F226" s="6">
        <v>16.33077612842067</v>
      </c>
      <c r="G226" s="6">
        <v>0.737</v>
      </c>
      <c r="H226" s="23">
        <v>16.7</v>
      </c>
      <c r="I226" s="1">
        <v>10</v>
      </c>
      <c r="J226" s="15">
        <v>167</v>
      </c>
      <c r="K226" s="33">
        <v>12.5</v>
      </c>
      <c r="L226" s="1">
        <v>181</v>
      </c>
      <c r="M226" s="31">
        <v>40</v>
      </c>
      <c r="N226" s="28">
        <f t="shared" si="7"/>
        <v>32761</v>
      </c>
      <c r="O226" s="28">
        <f t="shared" si="8"/>
        <v>4800205</v>
      </c>
      <c r="P226" s="35">
        <f>QUOTIENT(O226,$O$321)</f>
        <v>21</v>
      </c>
      <c r="Q226" s="35">
        <v>0</v>
      </c>
      <c r="R226" s="2">
        <v>14.4</v>
      </c>
    </row>
    <row r="227" spans="1:18" ht="12.75">
      <c r="A227" s="2">
        <v>4</v>
      </c>
      <c r="B227" s="12">
        <v>33</v>
      </c>
      <c r="C227" s="26">
        <v>1</v>
      </c>
      <c r="D227" s="3" t="s">
        <v>5</v>
      </c>
      <c r="E227" s="6">
        <v>30.666930972553853</v>
      </c>
      <c r="F227" s="6">
        <v>16.696528878021837</v>
      </c>
      <c r="G227" s="6">
        <v>0.966</v>
      </c>
      <c r="H227" s="23">
        <v>14.6</v>
      </c>
      <c r="I227" s="1"/>
      <c r="J227" s="15">
        <v>146</v>
      </c>
      <c r="K227" s="33">
        <v>12.3</v>
      </c>
      <c r="L227" s="1">
        <v>157</v>
      </c>
      <c r="M227" s="31">
        <v>33</v>
      </c>
      <c r="N227" s="28">
        <f t="shared" si="7"/>
        <v>24649</v>
      </c>
      <c r="O227" s="28">
        <f t="shared" si="8"/>
        <v>4824854</v>
      </c>
      <c r="P227" s="35">
        <f>QUOTIENT(O227,$O$321)</f>
        <v>21</v>
      </c>
      <c r="Q227" s="35">
        <v>0</v>
      </c>
      <c r="R227" s="2">
        <v>13.8</v>
      </c>
    </row>
    <row r="228" spans="1:18" ht="12.75">
      <c r="A228" s="2">
        <v>4</v>
      </c>
      <c r="B228" s="12">
        <v>41</v>
      </c>
      <c r="C228" s="26">
        <v>1</v>
      </c>
      <c r="D228" s="3" t="s">
        <v>5</v>
      </c>
      <c r="E228" s="6">
        <v>32.68025152151748</v>
      </c>
      <c r="F228" s="6">
        <v>18.679309556039655</v>
      </c>
      <c r="G228" s="6">
        <v>1.011</v>
      </c>
      <c r="H228" s="23">
        <v>15.3</v>
      </c>
      <c r="I228" s="1"/>
      <c r="J228" s="15">
        <v>153</v>
      </c>
      <c r="K228" s="33">
        <v>11.6</v>
      </c>
      <c r="L228" s="1">
        <v>167</v>
      </c>
      <c r="M228" s="31">
        <v>41</v>
      </c>
      <c r="N228" s="28">
        <f t="shared" si="7"/>
        <v>27889</v>
      </c>
      <c r="O228" s="28">
        <f t="shared" si="8"/>
        <v>4852743</v>
      </c>
      <c r="P228" s="35">
        <f>QUOTIENT(O228,$O$321)</f>
        <v>21</v>
      </c>
      <c r="Q228" s="35">
        <v>0</v>
      </c>
      <c r="R228" s="2">
        <v>13.55</v>
      </c>
    </row>
    <row r="229" spans="1:18" ht="12.75">
      <c r="A229" s="2">
        <v>4</v>
      </c>
      <c r="B229" s="12">
        <v>42</v>
      </c>
      <c r="C229" s="26">
        <v>1</v>
      </c>
      <c r="D229" s="3" t="s">
        <v>5</v>
      </c>
      <c r="E229" s="6">
        <v>31.999187568226443</v>
      </c>
      <c r="F229" s="6">
        <v>20.27528226618466</v>
      </c>
      <c r="G229" s="6">
        <v>1.46</v>
      </c>
      <c r="H229" s="23">
        <v>11.9</v>
      </c>
      <c r="I229" s="1"/>
      <c r="J229" s="15">
        <v>119</v>
      </c>
      <c r="K229" s="33">
        <v>11</v>
      </c>
      <c r="L229" s="1">
        <v>133</v>
      </c>
      <c r="M229" s="31">
        <v>42</v>
      </c>
      <c r="N229" s="28">
        <f t="shared" si="7"/>
        <v>17689</v>
      </c>
      <c r="O229" s="28">
        <f t="shared" si="8"/>
        <v>4870432</v>
      </c>
      <c r="P229" s="35">
        <f>QUOTIENT(O229,$O$321)</f>
        <v>21</v>
      </c>
      <c r="Q229" s="35">
        <v>0</v>
      </c>
      <c r="R229" s="2">
        <v>13.3</v>
      </c>
    </row>
    <row r="230" spans="1:18" ht="12.75">
      <c r="A230" s="2">
        <v>4</v>
      </c>
      <c r="B230" s="12">
        <v>49</v>
      </c>
      <c r="C230" s="26">
        <v>1</v>
      </c>
      <c r="D230" s="3" t="s">
        <v>5</v>
      </c>
      <c r="E230" s="6">
        <v>30.440179354856074</v>
      </c>
      <c r="F230" s="6">
        <v>20.480219794821387</v>
      </c>
      <c r="G230" s="6">
        <v>1.519</v>
      </c>
      <c r="H230" s="23">
        <v>11.3</v>
      </c>
      <c r="I230" s="1"/>
      <c r="J230" s="15">
        <v>113</v>
      </c>
      <c r="K230" s="33">
        <v>10.3</v>
      </c>
      <c r="L230" s="1">
        <v>127</v>
      </c>
      <c r="M230" s="31">
        <v>49</v>
      </c>
      <c r="N230" s="28">
        <f t="shared" si="7"/>
        <v>16129</v>
      </c>
      <c r="O230" s="28">
        <f t="shared" si="8"/>
        <v>4886561</v>
      </c>
      <c r="P230" s="35">
        <f>QUOTIENT(O230,$O$321)</f>
        <v>22</v>
      </c>
      <c r="Q230" s="35">
        <v>1</v>
      </c>
      <c r="R230" s="2">
        <v>12.4</v>
      </c>
    </row>
    <row r="231" spans="1:18" ht="12.75">
      <c r="A231" s="2">
        <v>4</v>
      </c>
      <c r="B231" s="12">
        <v>43</v>
      </c>
      <c r="C231" s="26">
        <v>1</v>
      </c>
      <c r="D231" s="3" t="s">
        <v>5</v>
      </c>
      <c r="E231" s="6">
        <v>37.86806863181616</v>
      </c>
      <c r="F231" s="6">
        <v>23.243517442419535</v>
      </c>
      <c r="G231" s="6">
        <v>1.225</v>
      </c>
      <c r="H231" s="23">
        <v>18.5</v>
      </c>
      <c r="I231" s="1"/>
      <c r="J231" s="15">
        <v>185</v>
      </c>
      <c r="K231" s="33">
        <v>12.75</v>
      </c>
      <c r="L231" s="1">
        <v>202</v>
      </c>
      <c r="M231" s="31">
        <v>43</v>
      </c>
      <c r="N231" s="28">
        <f t="shared" si="7"/>
        <v>40804</v>
      </c>
      <c r="O231" s="28">
        <f t="shared" si="8"/>
        <v>4927365</v>
      </c>
      <c r="P231" s="35">
        <f>QUOTIENT(O231,$O$321)</f>
        <v>22</v>
      </c>
      <c r="Q231" s="35">
        <v>0</v>
      </c>
      <c r="R231" s="2">
        <v>14.1</v>
      </c>
    </row>
    <row r="232" spans="1:18" ht="12.75">
      <c r="A232" s="2">
        <v>4</v>
      </c>
      <c r="B232" s="12">
        <v>48</v>
      </c>
      <c r="C232" s="26">
        <v>1</v>
      </c>
      <c r="D232" s="3" t="s">
        <v>5</v>
      </c>
      <c r="E232" s="6">
        <v>33.77503870182103</v>
      </c>
      <c r="F232" s="6">
        <v>23.990353429878677</v>
      </c>
      <c r="G232" s="6">
        <v>1.182</v>
      </c>
      <c r="H232" s="23">
        <v>10</v>
      </c>
      <c r="I232" s="1"/>
      <c r="J232" s="15">
        <v>100</v>
      </c>
      <c r="K232" s="33">
        <v>9.9</v>
      </c>
      <c r="L232" s="1">
        <v>110</v>
      </c>
      <c r="M232" s="31">
        <v>48</v>
      </c>
      <c r="N232" s="28">
        <f t="shared" si="7"/>
        <v>12100</v>
      </c>
      <c r="O232" s="28">
        <f t="shared" si="8"/>
        <v>4939465</v>
      </c>
      <c r="P232" s="35">
        <f>QUOTIENT(O232,$O$321)</f>
        <v>22</v>
      </c>
      <c r="Q232" s="35">
        <v>0</v>
      </c>
      <c r="R232" s="2">
        <v>13.05</v>
      </c>
    </row>
    <row r="233" spans="1:18" ht="12.75">
      <c r="A233" s="2">
        <v>4</v>
      </c>
      <c r="B233" s="12">
        <v>52</v>
      </c>
      <c r="C233" s="26">
        <v>1</v>
      </c>
      <c r="D233" s="3" t="s">
        <v>5</v>
      </c>
      <c r="E233" s="6">
        <v>31.259027163298857</v>
      </c>
      <c r="F233" s="6">
        <v>24.2782526101889</v>
      </c>
      <c r="G233" s="6">
        <v>1.631</v>
      </c>
      <c r="H233" s="23">
        <v>12.1</v>
      </c>
      <c r="I233" s="1"/>
      <c r="J233" s="15">
        <v>121</v>
      </c>
      <c r="K233" s="33">
        <v>10.8</v>
      </c>
      <c r="L233" s="1">
        <v>125</v>
      </c>
      <c r="M233" s="31">
        <v>52</v>
      </c>
      <c r="N233" s="28">
        <f t="shared" si="7"/>
        <v>15625</v>
      </c>
      <c r="O233" s="28">
        <f t="shared" si="8"/>
        <v>4955090</v>
      </c>
      <c r="P233" s="35">
        <f>QUOTIENT(O233,$O$321)</f>
        <v>22</v>
      </c>
      <c r="Q233" s="35">
        <v>0</v>
      </c>
      <c r="R233" s="2">
        <v>12.4</v>
      </c>
    </row>
    <row r="234" spans="1:18" ht="12.75">
      <c r="A234" s="2">
        <v>4</v>
      </c>
      <c r="B234" s="12">
        <v>455</v>
      </c>
      <c r="C234" s="26">
        <v>4</v>
      </c>
      <c r="D234" s="3" t="s">
        <v>5</v>
      </c>
      <c r="E234" s="6">
        <v>31.679014219923058</v>
      </c>
      <c r="F234" s="6">
        <v>24.601269439886888</v>
      </c>
      <c r="G234" s="6">
        <v>1.559</v>
      </c>
      <c r="H234" s="23">
        <v>3.7</v>
      </c>
      <c r="I234" s="1"/>
      <c r="J234" s="15">
        <v>37</v>
      </c>
      <c r="K234" s="33">
        <v>4.1</v>
      </c>
      <c r="L234" s="1">
        <v>45</v>
      </c>
      <c r="M234" s="31">
        <v>455</v>
      </c>
      <c r="N234" s="28">
        <f t="shared" si="7"/>
        <v>2025</v>
      </c>
      <c r="O234" s="28">
        <f t="shared" si="8"/>
        <v>4957115</v>
      </c>
      <c r="P234" s="35">
        <f>QUOTIENT(O234,$O$321)</f>
        <v>22</v>
      </c>
      <c r="Q234" s="35">
        <v>0</v>
      </c>
      <c r="R234" s="2">
        <v>4.925</v>
      </c>
    </row>
    <row r="235" spans="1:18" ht="12.75">
      <c r="A235" s="2">
        <v>4</v>
      </c>
      <c r="B235" s="12">
        <v>46</v>
      </c>
      <c r="C235" s="26">
        <v>1</v>
      </c>
      <c r="D235" s="3" t="s">
        <v>5</v>
      </c>
      <c r="E235" s="6">
        <v>34.534967334177594</v>
      </c>
      <c r="F235" s="6">
        <v>25.771383882657258</v>
      </c>
      <c r="G235" s="6">
        <v>1.238</v>
      </c>
      <c r="H235" s="23">
        <v>17.3</v>
      </c>
      <c r="I235" s="1"/>
      <c r="J235" s="15">
        <v>173</v>
      </c>
      <c r="K235" s="33">
        <v>12.8</v>
      </c>
      <c r="L235" s="1">
        <v>198</v>
      </c>
      <c r="M235" s="31">
        <v>46</v>
      </c>
      <c r="N235" s="28">
        <f t="shared" si="7"/>
        <v>39204</v>
      </c>
      <c r="O235" s="28">
        <f t="shared" si="8"/>
        <v>4996319</v>
      </c>
      <c r="P235" s="35">
        <f>QUOTIENT(O235,$O$321)</f>
        <v>22</v>
      </c>
      <c r="Q235" s="35">
        <v>0</v>
      </c>
      <c r="R235" s="2">
        <v>14.7</v>
      </c>
    </row>
    <row r="236" spans="1:18" ht="12.75">
      <c r="A236" s="2">
        <v>4</v>
      </c>
      <c r="B236" s="12">
        <v>44</v>
      </c>
      <c r="C236" s="26">
        <v>1</v>
      </c>
      <c r="D236" s="3" t="s">
        <v>5</v>
      </c>
      <c r="E236" s="6">
        <v>38.65591511793003</v>
      </c>
      <c r="F236" s="6">
        <v>27.074549015549415</v>
      </c>
      <c r="G236" s="6">
        <v>1.162</v>
      </c>
      <c r="H236" s="23">
        <v>15.8</v>
      </c>
      <c r="I236" s="1"/>
      <c r="J236" s="15">
        <v>158</v>
      </c>
      <c r="K236" s="33">
        <v>12.5</v>
      </c>
      <c r="L236" s="1">
        <v>176</v>
      </c>
      <c r="M236" s="31">
        <v>44</v>
      </c>
      <c r="N236" s="28">
        <f t="shared" si="7"/>
        <v>30976</v>
      </c>
      <c r="O236" s="28">
        <f t="shared" si="8"/>
        <v>5027295</v>
      </c>
      <c r="P236" s="35">
        <f>QUOTIENT(O236,$O$321)</f>
        <v>22</v>
      </c>
      <c r="Q236" s="35">
        <v>0</v>
      </c>
      <c r="R236" s="2">
        <v>14.108333333333334</v>
      </c>
    </row>
    <row r="237" spans="1:18" ht="12.75">
      <c r="A237" s="2">
        <v>4</v>
      </c>
      <c r="B237" s="12">
        <v>45</v>
      </c>
      <c r="C237" s="26">
        <v>1</v>
      </c>
      <c r="D237" s="3" t="s">
        <v>5</v>
      </c>
      <c r="E237" s="6">
        <v>35.57485978190114</v>
      </c>
      <c r="F237" s="6">
        <v>28.4554255546824</v>
      </c>
      <c r="G237" s="6">
        <v>1.298</v>
      </c>
      <c r="H237" s="23">
        <v>10.1</v>
      </c>
      <c r="I237" s="1"/>
      <c r="J237" s="15">
        <v>101</v>
      </c>
      <c r="K237" s="33">
        <v>9.9</v>
      </c>
      <c r="L237" s="1">
        <v>113</v>
      </c>
      <c r="M237" s="31">
        <v>45</v>
      </c>
      <c r="N237" s="28">
        <f t="shared" si="7"/>
        <v>12769</v>
      </c>
      <c r="O237" s="28">
        <f t="shared" si="8"/>
        <v>5040064</v>
      </c>
      <c r="P237" s="35">
        <f>QUOTIENT(O237,$O$321)</f>
        <v>22</v>
      </c>
      <c r="Q237" s="35">
        <v>0</v>
      </c>
      <c r="R237" s="2">
        <v>12.2</v>
      </c>
    </row>
    <row r="238" spans="1:18" ht="12.75">
      <c r="A238" s="2">
        <v>4</v>
      </c>
      <c r="B238" s="12">
        <v>55</v>
      </c>
      <c r="C238" s="26">
        <v>1</v>
      </c>
      <c r="D238" s="3" t="s">
        <v>5</v>
      </c>
      <c r="E238" s="6">
        <v>32.928852931828594</v>
      </c>
      <c r="F238" s="6">
        <v>28.626319525814054</v>
      </c>
      <c r="G238" s="6">
        <v>1.407</v>
      </c>
      <c r="H238" s="23">
        <v>14.9</v>
      </c>
      <c r="I238" s="1"/>
      <c r="J238" s="15">
        <v>149</v>
      </c>
      <c r="K238" s="33">
        <v>12.6</v>
      </c>
      <c r="L238" s="1">
        <v>162</v>
      </c>
      <c r="M238" s="31">
        <v>55</v>
      </c>
      <c r="N238" s="28">
        <f t="shared" si="7"/>
        <v>26244</v>
      </c>
      <c r="O238" s="28">
        <f t="shared" si="8"/>
        <v>5066308</v>
      </c>
      <c r="P238" s="35">
        <f>QUOTIENT(O238,$O$321)</f>
        <v>22</v>
      </c>
      <c r="Q238" s="35">
        <v>0</v>
      </c>
      <c r="R238" s="2">
        <v>14.35</v>
      </c>
    </row>
    <row r="239" spans="1:18" ht="12.75">
      <c r="A239" s="2">
        <v>4</v>
      </c>
      <c r="B239" s="12">
        <v>111</v>
      </c>
      <c r="C239" s="26">
        <v>1</v>
      </c>
      <c r="D239" s="3" t="s">
        <v>5</v>
      </c>
      <c r="E239" s="6">
        <v>30.270756321993357</v>
      </c>
      <c r="F239" s="6">
        <v>31.037213014291392</v>
      </c>
      <c r="G239" s="6">
        <v>1.454</v>
      </c>
      <c r="H239" s="23">
        <v>17.6</v>
      </c>
      <c r="I239" s="1"/>
      <c r="J239" s="15">
        <v>176</v>
      </c>
      <c r="K239" s="33">
        <v>14.2</v>
      </c>
      <c r="L239" s="1">
        <v>189</v>
      </c>
      <c r="M239" s="31">
        <v>111</v>
      </c>
      <c r="N239" s="28">
        <f t="shared" si="7"/>
        <v>35721</v>
      </c>
      <c r="O239" s="28">
        <f t="shared" si="8"/>
        <v>5102029</v>
      </c>
      <c r="P239" s="35">
        <f>QUOTIENT(O239,$O$321)</f>
        <v>22</v>
      </c>
      <c r="Q239" s="35">
        <v>0</v>
      </c>
      <c r="R239" s="2">
        <v>15.8</v>
      </c>
    </row>
    <row r="240" spans="1:18" ht="12.75">
      <c r="A240" s="2">
        <v>4</v>
      </c>
      <c r="B240" s="12">
        <v>113</v>
      </c>
      <c r="C240" s="26">
        <v>4</v>
      </c>
      <c r="D240" s="3" t="s">
        <v>5</v>
      </c>
      <c r="E240" s="6">
        <v>34.27574922615306</v>
      </c>
      <c r="F240" s="6">
        <v>31.21437349981364</v>
      </c>
      <c r="G240" s="6">
        <v>1.171</v>
      </c>
      <c r="H240" s="23">
        <v>9.6</v>
      </c>
      <c r="I240" s="1"/>
      <c r="J240" s="15">
        <v>96</v>
      </c>
      <c r="K240" s="33">
        <v>10.1</v>
      </c>
      <c r="L240" s="1">
        <v>107</v>
      </c>
      <c r="M240" s="31">
        <v>113</v>
      </c>
      <c r="N240" s="28">
        <f t="shared" si="7"/>
        <v>11449</v>
      </c>
      <c r="O240" s="28">
        <f t="shared" si="8"/>
        <v>5113478</v>
      </c>
      <c r="P240" s="35">
        <f>QUOTIENT(O240,$O$321)</f>
        <v>23</v>
      </c>
      <c r="Q240" s="35">
        <v>1</v>
      </c>
      <c r="R240" s="2">
        <v>11.85</v>
      </c>
    </row>
    <row r="241" spans="1:18" ht="12.75">
      <c r="A241" s="2">
        <v>4</v>
      </c>
      <c r="B241" s="12">
        <v>110</v>
      </c>
      <c r="C241" s="26">
        <v>1</v>
      </c>
      <c r="D241" s="3" t="s">
        <v>5</v>
      </c>
      <c r="E241" s="6">
        <v>30.774676138863533</v>
      </c>
      <c r="F241" s="6">
        <v>33.03823320863365</v>
      </c>
      <c r="G241" s="6">
        <v>1.447</v>
      </c>
      <c r="H241" s="23">
        <v>18.7</v>
      </c>
      <c r="I241" s="1">
        <v>13</v>
      </c>
      <c r="J241" s="15">
        <v>187</v>
      </c>
      <c r="K241" s="33">
        <v>14.9</v>
      </c>
      <c r="L241" s="1">
        <v>199</v>
      </c>
      <c r="M241" s="31">
        <v>110</v>
      </c>
      <c r="N241" s="28">
        <f t="shared" si="7"/>
        <v>39601</v>
      </c>
      <c r="O241" s="28">
        <f t="shared" si="8"/>
        <v>5153079</v>
      </c>
      <c r="P241" s="35">
        <f>QUOTIENT(O241,$O$321)</f>
        <v>23</v>
      </c>
      <c r="Q241" s="35">
        <v>0</v>
      </c>
      <c r="R241" s="2">
        <v>16.55</v>
      </c>
    </row>
    <row r="242" spans="1:18" ht="12.75">
      <c r="A242" s="2">
        <v>4</v>
      </c>
      <c r="B242" s="12">
        <v>434</v>
      </c>
      <c r="C242" s="26">
        <v>4</v>
      </c>
      <c r="D242" s="3" t="s">
        <v>5</v>
      </c>
      <c r="E242" s="6">
        <v>33.26767040666226</v>
      </c>
      <c r="F242" s="6">
        <v>33.18133310633688</v>
      </c>
      <c r="G242" s="6">
        <v>1.105</v>
      </c>
      <c r="H242" s="23">
        <v>3.3</v>
      </c>
      <c r="I242" s="1"/>
      <c r="J242" s="15">
        <v>33</v>
      </c>
      <c r="K242" s="33">
        <v>4.5</v>
      </c>
      <c r="L242" s="1">
        <v>35</v>
      </c>
      <c r="M242" s="31">
        <v>434</v>
      </c>
      <c r="N242" s="28">
        <f t="shared" si="7"/>
        <v>1225</v>
      </c>
      <c r="O242" s="28">
        <f t="shared" si="8"/>
        <v>5154304</v>
      </c>
      <c r="P242" s="35">
        <f>QUOTIENT(O242,$O$321)</f>
        <v>23</v>
      </c>
      <c r="Q242" s="35">
        <v>0</v>
      </c>
      <c r="R242" s="2">
        <v>9.6</v>
      </c>
    </row>
    <row r="243" spans="1:18" ht="12.75">
      <c r="A243" s="2">
        <v>4</v>
      </c>
      <c r="B243" s="12">
        <v>116</v>
      </c>
      <c r="C243" s="26">
        <v>2</v>
      </c>
      <c r="D243" s="3" t="s">
        <v>5</v>
      </c>
      <c r="E243" s="6">
        <v>34.619668562295765</v>
      </c>
      <c r="F243" s="6">
        <v>33.22738728273395</v>
      </c>
      <c r="G243" s="6">
        <v>1.187</v>
      </c>
      <c r="H243" s="23">
        <v>4</v>
      </c>
      <c r="I243" s="1"/>
      <c r="J243" s="15">
        <v>40</v>
      </c>
      <c r="K243" s="33">
        <v>3.5</v>
      </c>
      <c r="L243" s="1">
        <v>55</v>
      </c>
      <c r="M243" s="31">
        <v>116</v>
      </c>
      <c r="N243" s="28">
        <f t="shared" si="7"/>
        <v>3025</v>
      </c>
      <c r="O243" s="28">
        <f t="shared" si="8"/>
        <v>5157329</v>
      </c>
      <c r="P243" s="35">
        <f>QUOTIENT(O243,$O$321)</f>
        <v>23</v>
      </c>
      <c r="Q243" s="35">
        <v>0</v>
      </c>
      <c r="R243" s="2">
        <v>4.775</v>
      </c>
    </row>
    <row r="244" spans="1:18" ht="12.75">
      <c r="A244" s="2">
        <v>4</v>
      </c>
      <c r="B244" s="12">
        <v>117</v>
      </c>
      <c r="C244" s="26">
        <v>1</v>
      </c>
      <c r="D244" s="3" t="s">
        <v>5</v>
      </c>
      <c r="E244" s="6">
        <v>33.993616189574055</v>
      </c>
      <c r="F244" s="6">
        <v>34.534362197033964</v>
      </c>
      <c r="G244" s="6">
        <v>1.208</v>
      </c>
      <c r="H244" s="23">
        <v>15.2</v>
      </c>
      <c r="I244" s="1">
        <v>14</v>
      </c>
      <c r="J244" s="15">
        <v>152</v>
      </c>
      <c r="K244" s="33">
        <v>13.3</v>
      </c>
      <c r="L244" s="1">
        <v>171</v>
      </c>
      <c r="M244" s="31">
        <v>117</v>
      </c>
      <c r="N244" s="28">
        <f t="shared" si="7"/>
        <v>29241</v>
      </c>
      <c r="O244" s="28">
        <f t="shared" si="8"/>
        <v>5186570</v>
      </c>
      <c r="P244" s="35">
        <f>QUOTIENT(O244,$O$321)</f>
        <v>23</v>
      </c>
      <c r="Q244" s="35">
        <v>0</v>
      </c>
      <c r="R244" s="2">
        <v>14.85</v>
      </c>
    </row>
    <row r="245" spans="1:18" ht="12.75">
      <c r="A245" s="2">
        <v>4</v>
      </c>
      <c r="B245" s="12">
        <v>119</v>
      </c>
      <c r="C245" s="26">
        <v>4</v>
      </c>
      <c r="D245" s="3" t="s">
        <v>5</v>
      </c>
      <c r="E245" s="6">
        <v>32.267541738434346</v>
      </c>
      <c r="F245" s="6">
        <v>36.39229303243197</v>
      </c>
      <c r="G245" s="6">
        <v>1.005</v>
      </c>
      <c r="H245" s="23">
        <v>9.1</v>
      </c>
      <c r="I245" s="1"/>
      <c r="J245" s="15">
        <v>91</v>
      </c>
      <c r="K245" s="33">
        <v>10.1</v>
      </c>
      <c r="L245" s="1">
        <v>100</v>
      </c>
      <c r="M245" s="31">
        <v>119</v>
      </c>
      <c r="N245" s="28">
        <f t="shared" si="7"/>
        <v>10000</v>
      </c>
      <c r="O245" s="28">
        <f t="shared" si="8"/>
        <v>5196570</v>
      </c>
      <c r="P245" s="35">
        <f>QUOTIENT(O245,$O$321)</f>
        <v>23</v>
      </c>
      <c r="Q245" s="35">
        <v>0</v>
      </c>
      <c r="R245" s="2">
        <v>12.6</v>
      </c>
    </row>
    <row r="246" spans="1:18" ht="12.75">
      <c r="A246" s="2">
        <v>4</v>
      </c>
      <c r="B246" s="12">
        <v>118</v>
      </c>
      <c r="C246" s="26">
        <v>4</v>
      </c>
      <c r="D246" s="3" t="s">
        <v>5</v>
      </c>
      <c r="E246" s="6">
        <v>33.169533963872745</v>
      </c>
      <c r="F246" s="6">
        <v>36.58632917661312</v>
      </c>
      <c r="G246" s="6">
        <v>1.129</v>
      </c>
      <c r="H246" s="23">
        <v>3.5</v>
      </c>
      <c r="I246" s="1"/>
      <c r="J246" s="15">
        <v>35</v>
      </c>
      <c r="K246" s="33">
        <v>5.2</v>
      </c>
      <c r="L246" s="1">
        <v>40</v>
      </c>
      <c r="M246" s="31">
        <v>118</v>
      </c>
      <c r="N246" s="28">
        <f t="shared" si="7"/>
        <v>1600</v>
      </c>
      <c r="O246" s="28">
        <f t="shared" si="8"/>
        <v>5198170</v>
      </c>
      <c r="P246" s="35">
        <f>QUOTIENT(O246,$O$321)</f>
        <v>23</v>
      </c>
      <c r="Q246" s="35">
        <v>0</v>
      </c>
      <c r="R246" s="2">
        <v>7.65</v>
      </c>
    </row>
    <row r="247" spans="1:18" ht="12.75">
      <c r="A247" s="2">
        <v>4</v>
      </c>
      <c r="B247" s="12">
        <v>122</v>
      </c>
      <c r="C247" s="26">
        <v>1</v>
      </c>
      <c r="D247" s="3" t="s">
        <v>5</v>
      </c>
      <c r="E247" s="6">
        <v>34.930519576852554</v>
      </c>
      <c r="F247" s="6">
        <v>36.94539974193162</v>
      </c>
      <c r="G247" s="6">
        <v>1.174</v>
      </c>
      <c r="H247" s="23">
        <v>14.4</v>
      </c>
      <c r="I247" s="1"/>
      <c r="J247" s="15">
        <v>144</v>
      </c>
      <c r="K247" s="33">
        <v>12</v>
      </c>
      <c r="L247" s="1">
        <v>164</v>
      </c>
      <c r="M247" s="31">
        <v>122</v>
      </c>
      <c r="N247" s="28">
        <f t="shared" si="7"/>
        <v>26896</v>
      </c>
      <c r="O247" s="28">
        <f t="shared" si="8"/>
        <v>5225066</v>
      </c>
      <c r="P247" s="35">
        <f>QUOTIENT(O247,$O$321)</f>
        <v>23</v>
      </c>
      <c r="Q247" s="35">
        <v>0</v>
      </c>
      <c r="R247" s="2">
        <v>15.8</v>
      </c>
    </row>
    <row r="248" spans="1:18" ht="12.75">
      <c r="A248" s="2">
        <v>4</v>
      </c>
      <c r="B248" s="12">
        <v>120</v>
      </c>
      <c r="C248" s="26">
        <v>1</v>
      </c>
      <c r="D248" s="3" t="s">
        <v>5</v>
      </c>
      <c r="E248" s="6">
        <v>32.07844789153842</v>
      </c>
      <c r="F248" s="6">
        <v>38.7342854570709</v>
      </c>
      <c r="G248" s="6">
        <v>1.632</v>
      </c>
      <c r="H248" s="23">
        <v>13.9</v>
      </c>
      <c r="I248" s="1"/>
      <c r="J248" s="15">
        <v>139</v>
      </c>
      <c r="K248" s="33">
        <v>12.9</v>
      </c>
      <c r="L248" s="1">
        <v>149</v>
      </c>
      <c r="M248" s="31">
        <v>120</v>
      </c>
      <c r="N248" s="28">
        <f t="shared" si="7"/>
        <v>22201</v>
      </c>
      <c r="O248" s="28">
        <f t="shared" si="8"/>
        <v>5247267</v>
      </c>
      <c r="P248" s="35">
        <f>QUOTIENT(O248,$O$321)</f>
        <v>23</v>
      </c>
      <c r="Q248" s="35">
        <v>0</v>
      </c>
      <c r="R248" s="2">
        <v>15.6</v>
      </c>
    </row>
    <row r="249" spans="1:18" ht="12.75">
      <c r="A249" s="2">
        <v>4</v>
      </c>
      <c r="B249" s="12">
        <v>121</v>
      </c>
      <c r="C249" s="26">
        <v>4</v>
      </c>
      <c r="D249" s="3" t="s">
        <v>5</v>
      </c>
      <c r="E249" s="6">
        <v>35.06141034231017</v>
      </c>
      <c r="F249" s="6">
        <v>39.67140498908686</v>
      </c>
      <c r="G249" s="6">
        <v>1.353</v>
      </c>
      <c r="H249" s="23">
        <v>10.4</v>
      </c>
      <c r="I249" s="1"/>
      <c r="J249" s="15">
        <v>104</v>
      </c>
      <c r="K249" s="33">
        <v>9.2</v>
      </c>
      <c r="L249" s="1">
        <v>113</v>
      </c>
      <c r="M249" s="31">
        <v>121</v>
      </c>
      <c r="N249" s="28">
        <f t="shared" si="7"/>
        <v>12769</v>
      </c>
      <c r="O249" s="28">
        <f t="shared" si="8"/>
        <v>5260036</v>
      </c>
      <c r="P249" s="35">
        <f>QUOTIENT(O249,$O$321)</f>
        <v>23</v>
      </c>
      <c r="Q249" s="35">
        <v>0</v>
      </c>
      <c r="R249" s="2">
        <v>11.45</v>
      </c>
    </row>
    <row r="250" spans="1:18" ht="12.75">
      <c r="A250" s="2">
        <v>4</v>
      </c>
      <c r="B250" s="12">
        <v>269</v>
      </c>
      <c r="C250" s="26">
        <v>1</v>
      </c>
      <c r="D250" s="3" t="s">
        <v>5</v>
      </c>
      <c r="E250" s="6">
        <v>38.15330755687416</v>
      </c>
      <c r="F250" s="6">
        <v>42.236528887570394</v>
      </c>
      <c r="G250" s="6">
        <v>1.247</v>
      </c>
      <c r="H250" s="23">
        <v>15.3</v>
      </c>
      <c r="I250" s="1"/>
      <c r="J250" s="15">
        <v>153</v>
      </c>
      <c r="K250" s="33">
        <v>14.5</v>
      </c>
      <c r="L250" s="1">
        <v>170</v>
      </c>
      <c r="M250" s="31">
        <v>269</v>
      </c>
      <c r="N250" s="28">
        <f t="shared" si="7"/>
        <v>28900</v>
      </c>
      <c r="O250" s="28">
        <f t="shared" si="8"/>
        <v>5288936</v>
      </c>
      <c r="P250" s="35">
        <f>QUOTIENT(O250,$O$321)</f>
        <v>23</v>
      </c>
      <c r="Q250" s="35">
        <v>0</v>
      </c>
      <c r="R250" s="2">
        <v>16.55</v>
      </c>
    </row>
    <row r="251" spans="1:18" ht="12.75">
      <c r="A251" s="2">
        <v>4</v>
      </c>
      <c r="B251" s="12">
        <v>268</v>
      </c>
      <c r="C251" s="26">
        <v>1</v>
      </c>
      <c r="D251" s="3" t="s">
        <v>5</v>
      </c>
      <c r="E251" s="6">
        <v>35.6013003460842</v>
      </c>
      <c r="F251" s="6">
        <v>42.41642662539956</v>
      </c>
      <c r="G251" s="6">
        <v>1.727</v>
      </c>
      <c r="H251" s="23">
        <v>20.6</v>
      </c>
      <c r="I251" s="1"/>
      <c r="J251" s="15">
        <v>206</v>
      </c>
      <c r="K251" s="33">
        <v>15.2</v>
      </c>
      <c r="L251" s="1">
        <v>225</v>
      </c>
      <c r="M251" s="31">
        <v>268</v>
      </c>
      <c r="N251" s="28">
        <f t="shared" si="7"/>
        <v>50625</v>
      </c>
      <c r="O251" s="28">
        <f t="shared" si="8"/>
        <v>5339561</v>
      </c>
      <c r="P251" s="35">
        <f>QUOTIENT(O251,$O$321)</f>
        <v>24</v>
      </c>
      <c r="Q251" s="34">
        <v>1</v>
      </c>
      <c r="R251" s="2">
        <v>16.15</v>
      </c>
    </row>
    <row r="252" spans="1:18" ht="12.75">
      <c r="A252" s="2">
        <v>4</v>
      </c>
      <c r="B252" s="12">
        <v>267</v>
      </c>
      <c r="C252" s="26">
        <v>3</v>
      </c>
      <c r="D252" s="3" t="s">
        <v>5</v>
      </c>
      <c r="E252" s="6">
        <v>34.244260876916655</v>
      </c>
      <c r="F252" s="6">
        <v>43.4013722478181</v>
      </c>
      <c r="G252" s="6">
        <v>1.7</v>
      </c>
      <c r="H252" s="23">
        <v>3.5</v>
      </c>
      <c r="I252" s="1"/>
      <c r="J252" s="15">
        <v>35</v>
      </c>
      <c r="K252" s="33">
        <v>6</v>
      </c>
      <c r="L252" s="1">
        <v>45</v>
      </c>
      <c r="M252" s="31">
        <v>267</v>
      </c>
      <c r="N252" s="28">
        <f t="shared" si="7"/>
        <v>2025</v>
      </c>
      <c r="O252" s="28">
        <f t="shared" si="8"/>
        <v>5341586</v>
      </c>
      <c r="P252" s="35">
        <f>QUOTIENT(O252,$O$321)</f>
        <v>24</v>
      </c>
      <c r="Q252" s="34">
        <v>0</v>
      </c>
      <c r="R252" s="2">
        <v>6.8</v>
      </c>
    </row>
    <row r="253" spans="1:18" ht="12.75">
      <c r="A253" s="2">
        <v>4</v>
      </c>
      <c r="B253" s="12">
        <v>257</v>
      </c>
      <c r="C253" s="26">
        <v>1</v>
      </c>
      <c r="D253" s="3" t="s">
        <v>5</v>
      </c>
      <c r="E253" s="6">
        <v>31.82922337209354</v>
      </c>
      <c r="F253" s="6">
        <v>44.337275474812095</v>
      </c>
      <c r="G253" s="6">
        <v>2.328</v>
      </c>
      <c r="H253" s="23">
        <v>13.1</v>
      </c>
      <c r="I253" s="1"/>
      <c r="J253" s="15">
        <v>131</v>
      </c>
      <c r="K253" s="33">
        <v>10.7</v>
      </c>
      <c r="L253" s="1">
        <v>145</v>
      </c>
      <c r="M253" s="31">
        <v>257</v>
      </c>
      <c r="N253" s="28">
        <f aca="true" t="shared" si="9" ref="N253:N312">L253^2</f>
        <v>21025</v>
      </c>
      <c r="O253" s="28">
        <f t="shared" si="8"/>
        <v>5362611</v>
      </c>
      <c r="P253" s="35">
        <f>QUOTIENT(O253,$O$321)</f>
        <v>24</v>
      </c>
      <c r="Q253" s="34">
        <v>0</v>
      </c>
      <c r="R253" s="2">
        <v>13.05</v>
      </c>
    </row>
    <row r="254" spans="1:18" ht="12.75">
      <c r="A254" s="2">
        <v>4</v>
      </c>
      <c r="B254" s="12">
        <v>256</v>
      </c>
      <c r="C254" s="26">
        <v>2</v>
      </c>
      <c r="D254" s="3" t="s">
        <v>5</v>
      </c>
      <c r="E254" s="6">
        <v>32.50322084705883</v>
      </c>
      <c r="F254" s="6">
        <v>44.40030248283586</v>
      </c>
      <c r="G254" s="6">
        <v>2.156</v>
      </c>
      <c r="H254" s="23">
        <v>3.2</v>
      </c>
      <c r="I254" s="1"/>
      <c r="J254" s="15">
        <v>32</v>
      </c>
      <c r="K254" s="33">
        <v>2.7</v>
      </c>
      <c r="L254" s="1">
        <v>43</v>
      </c>
      <c r="M254" s="31">
        <v>256</v>
      </c>
      <c r="N254" s="28">
        <f t="shared" si="9"/>
        <v>1849</v>
      </c>
      <c r="O254" s="28">
        <f t="shared" si="8"/>
        <v>5364460</v>
      </c>
      <c r="P254" s="35">
        <f>QUOTIENT(O254,$O$321)</f>
        <v>24</v>
      </c>
      <c r="Q254" s="34">
        <v>0</v>
      </c>
      <c r="R254" s="2">
        <v>4.075</v>
      </c>
    </row>
    <row r="255" spans="1:18" ht="12.75">
      <c r="A255" s="2">
        <v>4</v>
      </c>
      <c r="B255" s="12">
        <v>266</v>
      </c>
      <c r="C255" s="26">
        <v>3</v>
      </c>
      <c r="D255" s="3" t="s">
        <v>5</v>
      </c>
      <c r="E255" s="6">
        <v>38.208217075773796</v>
      </c>
      <c r="F255" s="6">
        <v>44.494531089680535</v>
      </c>
      <c r="G255" s="6">
        <v>1.205</v>
      </c>
      <c r="H255" s="23">
        <v>3.7</v>
      </c>
      <c r="I255" s="1"/>
      <c r="J255" s="15">
        <v>37</v>
      </c>
      <c r="K255" s="33">
        <v>5.5</v>
      </c>
      <c r="L255" s="1">
        <v>50</v>
      </c>
      <c r="M255" s="31">
        <v>266</v>
      </c>
      <c r="N255" s="28">
        <f t="shared" si="9"/>
        <v>2500</v>
      </c>
      <c r="O255" s="28">
        <f t="shared" si="8"/>
        <v>5366960</v>
      </c>
      <c r="P255" s="35">
        <f>QUOTIENT(O255,$O$321)</f>
        <v>24</v>
      </c>
      <c r="Q255" s="34">
        <v>0</v>
      </c>
      <c r="R255" s="2">
        <v>6.9</v>
      </c>
    </row>
    <row r="256" spans="1:18" ht="12.75">
      <c r="A256" s="2">
        <v>4</v>
      </c>
      <c r="B256" s="12">
        <v>265</v>
      </c>
      <c r="C256" s="26">
        <v>3</v>
      </c>
      <c r="D256" s="3" t="s">
        <v>5</v>
      </c>
      <c r="E256" s="6">
        <v>37.32115119922446</v>
      </c>
      <c r="F256" s="6">
        <v>46.13849554509365</v>
      </c>
      <c r="G256" s="6">
        <v>1.189</v>
      </c>
      <c r="H256" s="23">
        <v>2.9</v>
      </c>
      <c r="I256" s="1"/>
      <c r="J256" s="15">
        <v>29</v>
      </c>
      <c r="K256" s="33">
        <v>4.5</v>
      </c>
      <c r="L256" s="1">
        <v>41</v>
      </c>
      <c r="M256" s="31">
        <v>265</v>
      </c>
      <c r="N256" s="28">
        <f t="shared" si="9"/>
        <v>1681</v>
      </c>
      <c r="O256" s="28">
        <f t="shared" si="8"/>
        <v>5368641</v>
      </c>
      <c r="P256" s="35">
        <f>QUOTIENT(O256,$O$321)</f>
        <v>24</v>
      </c>
      <c r="Q256" s="34">
        <v>0</v>
      </c>
      <c r="R256" s="2">
        <v>5.8</v>
      </c>
    </row>
    <row r="257" spans="1:18" ht="12.75">
      <c r="A257" s="2">
        <v>4</v>
      </c>
      <c r="B257" s="12">
        <v>259</v>
      </c>
      <c r="C257" s="26">
        <v>1</v>
      </c>
      <c r="D257" s="3" t="s">
        <v>5</v>
      </c>
      <c r="E257" s="6">
        <v>30.552116302533232</v>
      </c>
      <c r="F257" s="6">
        <v>47.00922430158238</v>
      </c>
      <c r="G257" s="6">
        <v>2.482</v>
      </c>
      <c r="H257" s="23">
        <v>13.4</v>
      </c>
      <c r="I257" s="1"/>
      <c r="J257" s="15">
        <v>134</v>
      </c>
      <c r="K257" s="33">
        <v>12.4</v>
      </c>
      <c r="L257" s="1">
        <v>147</v>
      </c>
      <c r="M257" s="31">
        <v>259</v>
      </c>
      <c r="N257" s="28">
        <f t="shared" si="9"/>
        <v>21609</v>
      </c>
      <c r="O257" s="28">
        <f t="shared" si="8"/>
        <v>5390250</v>
      </c>
      <c r="P257" s="35">
        <f>QUOTIENT(O257,$O$321)</f>
        <v>24</v>
      </c>
      <c r="Q257" s="34">
        <v>0</v>
      </c>
      <c r="R257" s="15">
        <v>14.3</v>
      </c>
    </row>
    <row r="258" spans="1:18" ht="12.75">
      <c r="A258" s="2">
        <v>4</v>
      </c>
      <c r="B258" s="12">
        <v>261</v>
      </c>
      <c r="C258" s="26">
        <v>1</v>
      </c>
      <c r="D258" s="3" t="s">
        <v>5</v>
      </c>
      <c r="E258" s="6">
        <v>32.16505118533197</v>
      </c>
      <c r="F258" s="6">
        <v>48.63428893532807</v>
      </c>
      <c r="G258" s="6">
        <v>2.369</v>
      </c>
      <c r="H258" s="23">
        <v>18.9</v>
      </c>
      <c r="I258" s="1">
        <v>11</v>
      </c>
      <c r="J258" s="15">
        <v>189</v>
      </c>
      <c r="K258" s="33">
        <v>12.25</v>
      </c>
      <c r="L258" s="1">
        <v>205</v>
      </c>
      <c r="M258" s="31">
        <v>261</v>
      </c>
      <c r="N258" s="28">
        <f t="shared" si="9"/>
        <v>42025</v>
      </c>
      <c r="O258" s="28">
        <f t="shared" si="8"/>
        <v>5432275</v>
      </c>
      <c r="P258" s="35">
        <f>QUOTIENT(O258,$O$321)</f>
        <v>24</v>
      </c>
      <c r="Q258" s="34">
        <v>0</v>
      </c>
      <c r="R258" s="15">
        <v>14.2</v>
      </c>
    </row>
    <row r="259" spans="1:18" ht="12.75">
      <c r="A259" s="2">
        <v>4</v>
      </c>
      <c r="B259" s="12">
        <v>264</v>
      </c>
      <c r="C259" s="26">
        <v>1</v>
      </c>
      <c r="D259" s="3" t="s">
        <v>5</v>
      </c>
      <c r="E259" s="6">
        <v>34.9890049006821</v>
      </c>
      <c r="F259" s="6">
        <v>49.789402095828024</v>
      </c>
      <c r="G259" s="6">
        <v>1.814</v>
      </c>
      <c r="H259" s="23">
        <v>12.2</v>
      </c>
      <c r="I259" s="1"/>
      <c r="J259" s="15">
        <v>122</v>
      </c>
      <c r="K259" s="33">
        <v>12</v>
      </c>
      <c r="L259" s="1">
        <v>136</v>
      </c>
      <c r="M259" s="31">
        <v>264</v>
      </c>
      <c r="N259" s="28">
        <f t="shared" si="9"/>
        <v>18496</v>
      </c>
      <c r="O259" s="28">
        <f t="shared" si="8"/>
        <v>5450771</v>
      </c>
      <c r="P259" s="35">
        <f>QUOTIENT(O259,$O$321)</f>
        <v>24</v>
      </c>
      <c r="Q259" s="34">
        <v>0</v>
      </c>
      <c r="R259" s="15">
        <v>13.7</v>
      </c>
    </row>
    <row r="260" spans="1:18" ht="12.75">
      <c r="A260" s="2">
        <v>5</v>
      </c>
      <c r="B260" s="12">
        <v>352</v>
      </c>
      <c r="C260" s="26">
        <v>1</v>
      </c>
      <c r="D260" s="3" t="s">
        <v>5</v>
      </c>
      <c r="E260" s="6">
        <v>44.365977684722736</v>
      </c>
      <c r="F260" s="6">
        <v>0.5577778040441805</v>
      </c>
      <c r="G260" s="6">
        <v>-3.1524</v>
      </c>
      <c r="H260" s="23">
        <v>19</v>
      </c>
      <c r="I260" s="1"/>
      <c r="J260" s="15">
        <v>190</v>
      </c>
      <c r="K260" s="33">
        <v>17.3</v>
      </c>
      <c r="L260" s="1">
        <v>200</v>
      </c>
      <c r="M260" s="31">
        <v>352</v>
      </c>
      <c r="N260" s="28">
        <f t="shared" si="9"/>
        <v>40000</v>
      </c>
      <c r="O260" s="28">
        <f aca="true" t="shared" si="10" ref="O260:O320">O259+N260</f>
        <v>5490771</v>
      </c>
      <c r="P260" s="35">
        <f>QUOTIENT(O260,$O$321)</f>
        <v>24</v>
      </c>
      <c r="Q260" s="34">
        <v>0</v>
      </c>
      <c r="R260" s="15">
        <v>19.2</v>
      </c>
    </row>
    <row r="261" spans="1:18" ht="12.75">
      <c r="A261" s="2">
        <v>5</v>
      </c>
      <c r="B261" s="12">
        <v>350</v>
      </c>
      <c r="C261" s="26">
        <v>2</v>
      </c>
      <c r="D261" s="3" t="s">
        <v>5</v>
      </c>
      <c r="E261" s="6">
        <v>49.59296389598975</v>
      </c>
      <c r="F261" s="6">
        <v>0.9019872565938603</v>
      </c>
      <c r="G261" s="6">
        <v>-3.4284</v>
      </c>
      <c r="H261" s="23">
        <v>8.4</v>
      </c>
      <c r="I261" s="1"/>
      <c r="J261" s="15">
        <v>84</v>
      </c>
      <c r="K261" s="33">
        <v>8.8</v>
      </c>
      <c r="L261" s="1">
        <v>88</v>
      </c>
      <c r="M261" s="31">
        <v>350</v>
      </c>
      <c r="N261" s="28">
        <f t="shared" si="9"/>
        <v>7744</v>
      </c>
      <c r="O261" s="28">
        <f t="shared" si="10"/>
        <v>5498515</v>
      </c>
      <c r="P261" s="35">
        <f>QUOTIENT(O261,$O$321)</f>
        <v>24</v>
      </c>
      <c r="Q261" s="34">
        <v>0</v>
      </c>
      <c r="R261" s="15">
        <v>9</v>
      </c>
    </row>
    <row r="262" spans="1:18" ht="12.75">
      <c r="A262" s="2">
        <v>5</v>
      </c>
      <c r="B262" s="12">
        <v>351</v>
      </c>
      <c r="C262" s="26">
        <v>2</v>
      </c>
      <c r="D262" s="3" t="s">
        <v>5</v>
      </c>
      <c r="E262" s="6">
        <v>47.76194887071217</v>
      </c>
      <c r="F262" s="6">
        <v>1.2769138856931808</v>
      </c>
      <c r="G262" s="6">
        <v>-3.4064</v>
      </c>
      <c r="H262" s="23">
        <v>12.7</v>
      </c>
      <c r="I262" s="1"/>
      <c r="J262" s="15">
        <v>127</v>
      </c>
      <c r="K262" s="33">
        <v>12.25</v>
      </c>
      <c r="L262" s="1">
        <v>140</v>
      </c>
      <c r="M262" s="31">
        <v>351</v>
      </c>
      <c r="N262" s="28">
        <f t="shared" si="9"/>
        <v>19600</v>
      </c>
      <c r="O262" s="28">
        <f t="shared" si="10"/>
        <v>5518115</v>
      </c>
      <c r="P262" s="35">
        <f>QUOTIENT(O262,$O$321)</f>
        <v>24</v>
      </c>
      <c r="Q262" s="34">
        <v>0</v>
      </c>
      <c r="R262" s="15">
        <v>14</v>
      </c>
    </row>
    <row r="263" spans="1:18" ht="12.75">
      <c r="A263" s="2">
        <v>5</v>
      </c>
      <c r="B263" s="12">
        <v>346</v>
      </c>
      <c r="C263" s="26">
        <v>1</v>
      </c>
      <c r="D263" s="3" t="s">
        <v>5</v>
      </c>
      <c r="E263" s="6">
        <v>42.2998877663238</v>
      </c>
      <c r="F263" s="6">
        <v>2.801695014881135</v>
      </c>
      <c r="G263" s="6">
        <v>-2.6684</v>
      </c>
      <c r="H263" s="23">
        <v>22.6</v>
      </c>
      <c r="I263" s="1"/>
      <c r="J263" s="15">
        <v>226</v>
      </c>
      <c r="K263" s="33">
        <v>16.4</v>
      </c>
      <c r="L263" s="1">
        <v>249</v>
      </c>
      <c r="M263" s="31">
        <v>346</v>
      </c>
      <c r="N263" s="28">
        <f t="shared" si="9"/>
        <v>62001</v>
      </c>
      <c r="O263" s="28">
        <f t="shared" si="10"/>
        <v>5580116</v>
      </c>
      <c r="P263" s="35">
        <f>QUOTIENT(O263,$O$321)</f>
        <v>25</v>
      </c>
      <c r="Q263" s="34">
        <v>1</v>
      </c>
      <c r="R263" s="15">
        <v>19.6</v>
      </c>
    </row>
    <row r="264" spans="1:18" ht="12.75">
      <c r="A264" s="2">
        <v>5</v>
      </c>
      <c r="B264" s="12">
        <v>344</v>
      </c>
      <c r="C264" s="26">
        <v>1</v>
      </c>
      <c r="D264" s="3" t="s">
        <v>5</v>
      </c>
      <c r="E264" s="6">
        <v>42.7828146758357</v>
      </c>
      <c r="F264" s="6">
        <v>4.625714367867634</v>
      </c>
      <c r="G264" s="6">
        <v>-2.7884</v>
      </c>
      <c r="H264" s="23">
        <v>21.9</v>
      </c>
      <c r="I264" s="1"/>
      <c r="J264" s="15">
        <v>219</v>
      </c>
      <c r="K264" s="33">
        <v>16.8</v>
      </c>
      <c r="L264" s="1">
        <v>235</v>
      </c>
      <c r="M264" s="31">
        <v>344</v>
      </c>
      <c r="N264" s="28">
        <f t="shared" si="9"/>
        <v>55225</v>
      </c>
      <c r="O264" s="28">
        <f t="shared" si="10"/>
        <v>5635341</v>
      </c>
      <c r="P264" s="35">
        <f>QUOTIENT(O264,$O$321)</f>
        <v>25</v>
      </c>
      <c r="Q264" s="34">
        <v>0</v>
      </c>
      <c r="R264" s="15">
        <v>18</v>
      </c>
    </row>
    <row r="265" spans="1:18" ht="12.75">
      <c r="A265" s="2">
        <v>5</v>
      </c>
      <c r="B265" s="12">
        <v>343</v>
      </c>
      <c r="C265" s="26">
        <v>2</v>
      </c>
      <c r="D265" s="3" t="s">
        <v>5</v>
      </c>
      <c r="E265" s="6">
        <v>45.190790871534226</v>
      </c>
      <c r="F265" s="6">
        <v>5.219810859145984</v>
      </c>
      <c r="G265" s="6">
        <v>-3.4464</v>
      </c>
      <c r="H265" s="23">
        <v>10.7</v>
      </c>
      <c r="I265" s="1">
        <v>6</v>
      </c>
      <c r="J265" s="15">
        <v>107</v>
      </c>
      <c r="K265" s="33">
        <v>10.5</v>
      </c>
      <c r="L265" s="1">
        <v>114</v>
      </c>
      <c r="M265" s="31">
        <v>343</v>
      </c>
      <c r="N265" s="28">
        <f t="shared" si="9"/>
        <v>12996</v>
      </c>
      <c r="O265" s="28">
        <f t="shared" si="10"/>
        <v>5648337</v>
      </c>
      <c r="P265" s="35">
        <f>QUOTIENT(O265,$O$321)</f>
        <v>25</v>
      </c>
      <c r="Q265" s="34">
        <v>0</v>
      </c>
      <c r="R265" s="15">
        <v>21.1</v>
      </c>
    </row>
    <row r="266" spans="1:18" ht="12.75">
      <c r="A266" s="2">
        <v>5</v>
      </c>
      <c r="B266" s="12">
        <v>341</v>
      </c>
      <c r="C266" s="26">
        <v>1</v>
      </c>
      <c r="D266" s="3" t="s">
        <v>5</v>
      </c>
      <c r="E266" s="6">
        <v>47.82778021044414</v>
      </c>
      <c r="F266" s="6">
        <v>5.485916527021539</v>
      </c>
      <c r="G266" s="6">
        <v>-3.1854</v>
      </c>
      <c r="H266" s="23">
        <v>16.5</v>
      </c>
      <c r="I266" s="1"/>
      <c r="J266" s="15">
        <v>165</v>
      </c>
      <c r="K266" s="33">
        <v>15.5</v>
      </c>
      <c r="L266" s="1">
        <v>179</v>
      </c>
      <c r="M266" s="31">
        <v>341</v>
      </c>
      <c r="N266" s="28">
        <f t="shared" si="9"/>
        <v>32041</v>
      </c>
      <c r="O266" s="28">
        <f t="shared" si="10"/>
        <v>5680378</v>
      </c>
      <c r="P266" s="35">
        <f>QUOTIENT(O266,$O$321)</f>
        <v>25</v>
      </c>
      <c r="Q266" s="35">
        <v>0</v>
      </c>
      <c r="R266" s="15">
        <v>16.6</v>
      </c>
    </row>
    <row r="267" spans="1:18" ht="12.75">
      <c r="A267" s="2">
        <v>5</v>
      </c>
      <c r="B267" s="12">
        <v>339</v>
      </c>
      <c r="C267" s="26">
        <v>2</v>
      </c>
      <c r="D267" s="3" t="s">
        <v>5</v>
      </c>
      <c r="E267" s="6">
        <v>46.92371637754612</v>
      </c>
      <c r="F267" s="6">
        <v>7.078880301263045</v>
      </c>
      <c r="G267" s="6">
        <v>-3.2814</v>
      </c>
      <c r="H267" s="23">
        <v>12.2</v>
      </c>
      <c r="I267" s="1"/>
      <c r="J267" s="15">
        <v>122</v>
      </c>
      <c r="K267" s="33">
        <v>12.8</v>
      </c>
      <c r="L267" s="1">
        <v>129</v>
      </c>
      <c r="M267" s="31">
        <v>339</v>
      </c>
      <c r="N267" s="28">
        <f t="shared" si="9"/>
        <v>16641</v>
      </c>
      <c r="O267" s="28">
        <f t="shared" si="10"/>
        <v>5697019</v>
      </c>
      <c r="P267" s="35">
        <f>QUOTIENT(O267,$O$321)</f>
        <v>25</v>
      </c>
      <c r="Q267" s="35">
        <v>0</v>
      </c>
      <c r="R267" s="15">
        <v>13.4</v>
      </c>
    </row>
    <row r="268" spans="1:18" ht="12.75">
      <c r="A268" s="2">
        <v>5</v>
      </c>
      <c r="B268" s="12">
        <v>334</v>
      </c>
      <c r="C268" s="26">
        <v>1</v>
      </c>
      <c r="D268" s="3" t="s">
        <v>5</v>
      </c>
      <c r="E268" s="6">
        <v>44.71668464282709</v>
      </c>
      <c r="F268" s="6">
        <v>7.870791863208649</v>
      </c>
      <c r="G268" s="6">
        <v>-3.2804</v>
      </c>
      <c r="H268" s="23">
        <v>18.9</v>
      </c>
      <c r="I268" s="1"/>
      <c r="J268" s="15">
        <v>189</v>
      </c>
      <c r="K268" s="33">
        <v>15.75</v>
      </c>
      <c r="L268" s="1">
        <v>202</v>
      </c>
      <c r="M268" s="31">
        <v>334</v>
      </c>
      <c r="N268" s="28">
        <f t="shared" si="9"/>
        <v>40804</v>
      </c>
      <c r="O268" s="28">
        <f t="shared" si="10"/>
        <v>5737823</v>
      </c>
      <c r="P268" s="35">
        <f>QUOTIENT(O268,$O$321)</f>
        <v>25</v>
      </c>
      <c r="Q268" s="35">
        <v>0</v>
      </c>
      <c r="R268" s="15">
        <v>17.2</v>
      </c>
    </row>
    <row r="269" spans="1:18" ht="12.75">
      <c r="A269" s="2">
        <v>5</v>
      </c>
      <c r="B269" s="12">
        <v>330</v>
      </c>
      <c r="C269" s="26">
        <v>2</v>
      </c>
      <c r="D269" s="3" t="s">
        <v>5</v>
      </c>
      <c r="E269" s="6">
        <v>41.14656036246925</v>
      </c>
      <c r="F269" s="6">
        <v>8.476648804077847</v>
      </c>
      <c r="G269" s="6">
        <v>-2.0574</v>
      </c>
      <c r="H269" s="23">
        <v>8.2</v>
      </c>
      <c r="I269" s="1"/>
      <c r="J269" s="15">
        <v>82</v>
      </c>
      <c r="K269" s="33">
        <v>8</v>
      </c>
      <c r="L269" s="1">
        <v>92</v>
      </c>
      <c r="M269" s="31">
        <v>330</v>
      </c>
      <c r="N269" s="28">
        <f t="shared" si="9"/>
        <v>8464</v>
      </c>
      <c r="O269" s="28">
        <f t="shared" si="10"/>
        <v>5746287</v>
      </c>
      <c r="P269" s="35">
        <f>QUOTIENT(O269,$O$321)</f>
        <v>25</v>
      </c>
      <c r="Q269" s="35">
        <v>0</v>
      </c>
      <c r="R269" s="15">
        <v>10</v>
      </c>
    </row>
    <row r="270" spans="1:18" ht="12.75">
      <c r="A270" s="2">
        <v>5</v>
      </c>
      <c r="B270" s="12">
        <v>332</v>
      </c>
      <c r="C270" s="26">
        <v>2</v>
      </c>
      <c r="D270" s="3" t="s">
        <v>5</v>
      </c>
      <c r="E270" s="6">
        <v>43.71165707456103</v>
      </c>
      <c r="F270" s="6">
        <v>8.55875159097272</v>
      </c>
      <c r="G270" s="6">
        <v>-3.2434</v>
      </c>
      <c r="H270" s="23">
        <v>3.1</v>
      </c>
      <c r="I270" s="1"/>
      <c r="J270" s="15">
        <v>31</v>
      </c>
      <c r="K270" s="33">
        <v>3.25</v>
      </c>
      <c r="L270" s="1">
        <v>40</v>
      </c>
      <c r="M270" s="31">
        <v>332</v>
      </c>
      <c r="N270" s="28">
        <f t="shared" si="9"/>
        <v>1600</v>
      </c>
      <c r="O270" s="28">
        <f t="shared" si="10"/>
        <v>5747887</v>
      </c>
      <c r="P270" s="35">
        <f>QUOTIENT(O270,$O$321)</f>
        <v>25</v>
      </c>
      <c r="Q270" s="35">
        <v>0</v>
      </c>
      <c r="R270" s="15">
        <v>3.9</v>
      </c>
    </row>
    <row r="271" spans="1:18" ht="12.75">
      <c r="A271" s="2">
        <v>5</v>
      </c>
      <c r="B271" s="12">
        <v>335</v>
      </c>
      <c r="C271" s="26">
        <v>2</v>
      </c>
      <c r="D271" s="3" t="s">
        <v>5</v>
      </c>
      <c r="E271" s="6">
        <v>45.711644931343265</v>
      </c>
      <c r="F271" s="6">
        <v>8.861831733383314</v>
      </c>
      <c r="G271" s="6">
        <v>-3.2494</v>
      </c>
      <c r="H271" s="23">
        <v>8.9</v>
      </c>
      <c r="I271" s="1"/>
      <c r="J271" s="15">
        <v>89</v>
      </c>
      <c r="K271" s="33">
        <v>7.25</v>
      </c>
      <c r="L271" s="1">
        <v>94</v>
      </c>
      <c r="M271" s="31">
        <v>335</v>
      </c>
      <c r="N271" s="28">
        <f t="shared" si="9"/>
        <v>8836</v>
      </c>
      <c r="O271" s="28">
        <f t="shared" si="10"/>
        <v>5756723</v>
      </c>
      <c r="P271" s="35">
        <f>QUOTIENT(O271,$O$321)</f>
        <v>25</v>
      </c>
      <c r="Q271" s="35">
        <v>0</v>
      </c>
      <c r="R271" s="15">
        <v>8.4</v>
      </c>
    </row>
    <row r="272" spans="1:18" ht="12.75">
      <c r="A272" s="2">
        <v>5</v>
      </c>
      <c r="B272" s="12">
        <v>333</v>
      </c>
      <c r="C272" s="26">
        <v>2</v>
      </c>
      <c r="D272" s="3" t="s">
        <v>5</v>
      </c>
      <c r="E272" s="6">
        <v>44.43264056459548</v>
      </c>
      <c r="F272" s="6">
        <v>8.97078048206866</v>
      </c>
      <c r="G272" s="6">
        <v>-3.3494</v>
      </c>
      <c r="H272" s="23">
        <v>2.7</v>
      </c>
      <c r="I272" s="1"/>
      <c r="J272" s="15">
        <v>27</v>
      </c>
      <c r="K272" s="33">
        <v>2</v>
      </c>
      <c r="L272" s="1">
        <v>31</v>
      </c>
      <c r="M272" s="31">
        <v>333</v>
      </c>
      <c r="N272" s="28">
        <f t="shared" si="9"/>
        <v>961</v>
      </c>
      <c r="O272" s="28">
        <f t="shared" si="10"/>
        <v>5757684</v>
      </c>
      <c r="P272" s="35">
        <f>QUOTIENT(O272,$O$321)</f>
        <v>25</v>
      </c>
      <c r="Q272" s="35">
        <v>0</v>
      </c>
      <c r="R272" s="2">
        <v>1.025</v>
      </c>
    </row>
    <row r="273" spans="1:18" ht="12.75">
      <c r="A273" s="2">
        <v>5</v>
      </c>
      <c r="B273" s="12">
        <v>337</v>
      </c>
      <c r="C273" s="26">
        <v>4</v>
      </c>
      <c r="D273" s="3" t="s">
        <v>5</v>
      </c>
      <c r="E273" s="6">
        <v>48.37263555251636</v>
      </c>
      <c r="F273" s="6">
        <v>9.095938362996407</v>
      </c>
      <c r="G273" s="6">
        <v>-3.3614</v>
      </c>
      <c r="H273" s="23">
        <v>2.7</v>
      </c>
      <c r="I273" s="1"/>
      <c r="J273" s="15">
        <v>27</v>
      </c>
      <c r="K273" s="33">
        <v>5.2</v>
      </c>
      <c r="L273" s="1">
        <v>33</v>
      </c>
      <c r="M273" s="31">
        <v>337</v>
      </c>
      <c r="N273" s="28">
        <f t="shared" si="9"/>
        <v>1089</v>
      </c>
      <c r="O273" s="28">
        <f t="shared" si="10"/>
        <v>5758773</v>
      </c>
      <c r="P273" s="35">
        <f>QUOTIENT(O273,$O$321)</f>
        <v>25</v>
      </c>
      <c r="Q273" s="35">
        <v>0</v>
      </c>
      <c r="R273" s="15">
        <v>5.7</v>
      </c>
    </row>
    <row r="274" spans="1:18" ht="12.75">
      <c r="A274" s="2">
        <v>5</v>
      </c>
      <c r="B274" s="12">
        <v>338</v>
      </c>
      <c r="C274" s="26">
        <v>2</v>
      </c>
      <c r="D274" s="3" t="s">
        <v>5</v>
      </c>
      <c r="E274" s="6">
        <v>48.335627337924045</v>
      </c>
      <c r="F274" s="6">
        <v>9.300936880192724</v>
      </c>
      <c r="G274" s="6">
        <v>-3.2354</v>
      </c>
      <c r="H274" s="23">
        <v>2.8</v>
      </c>
      <c r="I274" s="1"/>
      <c r="J274" s="15">
        <v>28</v>
      </c>
      <c r="K274" s="33">
        <v>2.4</v>
      </c>
      <c r="L274" s="1">
        <v>36</v>
      </c>
      <c r="M274" s="31">
        <v>338</v>
      </c>
      <c r="N274" s="28">
        <f t="shared" si="9"/>
        <v>1296</v>
      </c>
      <c r="O274" s="28">
        <f t="shared" si="10"/>
        <v>5760069</v>
      </c>
      <c r="P274" s="35">
        <f>QUOTIENT(O274,$O$321)</f>
        <v>25</v>
      </c>
      <c r="Q274" s="35">
        <v>0</v>
      </c>
      <c r="R274" s="15">
        <v>2.6</v>
      </c>
    </row>
    <row r="275" spans="1:18" ht="12.75">
      <c r="A275" s="2">
        <v>5</v>
      </c>
      <c r="B275" s="12">
        <v>340</v>
      </c>
      <c r="C275" s="26">
        <v>2</v>
      </c>
      <c r="D275" s="3" t="s">
        <v>5</v>
      </c>
      <c r="E275" s="6">
        <v>48.43421424253525</v>
      </c>
      <c r="F275" s="6">
        <v>9.627740830963187</v>
      </c>
      <c r="G275" s="6">
        <v>-3.3934</v>
      </c>
      <c r="H275" s="23">
        <v>2.8</v>
      </c>
      <c r="I275" s="1"/>
      <c r="J275" s="15">
        <v>28</v>
      </c>
      <c r="K275" s="33">
        <v>2.8</v>
      </c>
      <c r="L275" s="1">
        <v>30</v>
      </c>
      <c r="M275" s="31">
        <v>340</v>
      </c>
      <c r="N275" s="28">
        <f t="shared" si="9"/>
        <v>900</v>
      </c>
      <c r="O275" s="28">
        <f t="shared" si="10"/>
        <v>5760969</v>
      </c>
      <c r="P275" s="35">
        <f>QUOTIENT(O275,$O$321)</f>
        <v>25</v>
      </c>
      <c r="Q275" s="35">
        <v>0</v>
      </c>
      <c r="R275" s="15">
        <v>2.8</v>
      </c>
    </row>
    <row r="276" spans="1:18" ht="12.75">
      <c r="A276" s="2">
        <v>5</v>
      </c>
      <c r="B276" s="12">
        <v>336</v>
      </c>
      <c r="C276" s="26">
        <v>2</v>
      </c>
      <c r="D276" s="3" t="s">
        <v>5</v>
      </c>
      <c r="E276" s="6">
        <v>47.505595361671524</v>
      </c>
      <c r="F276" s="6">
        <v>10.098903620350695</v>
      </c>
      <c r="G276" s="6">
        <v>-3.3534</v>
      </c>
      <c r="H276" s="23">
        <v>7.9</v>
      </c>
      <c r="I276" s="1"/>
      <c r="J276" s="15">
        <v>79</v>
      </c>
      <c r="K276" s="33">
        <v>8.5</v>
      </c>
      <c r="L276" s="1">
        <v>85</v>
      </c>
      <c r="M276" s="31">
        <v>336</v>
      </c>
      <c r="N276" s="28">
        <f t="shared" si="9"/>
        <v>7225</v>
      </c>
      <c r="O276" s="28">
        <f t="shared" si="10"/>
        <v>5768194</v>
      </c>
      <c r="P276" s="35">
        <f>QUOTIENT(O276,$O$321)</f>
        <v>25</v>
      </c>
      <c r="Q276" s="35">
        <v>0</v>
      </c>
      <c r="R276" s="15">
        <v>8.8</v>
      </c>
    </row>
    <row r="277" spans="1:18" ht="12.75">
      <c r="A277" s="2">
        <v>5</v>
      </c>
      <c r="B277" s="12">
        <v>325</v>
      </c>
      <c r="C277" s="26">
        <v>1</v>
      </c>
      <c r="D277" s="3" t="s">
        <v>5</v>
      </c>
      <c r="E277" s="6">
        <v>49.12456955443716</v>
      </c>
      <c r="F277" s="6">
        <v>10.742968495311953</v>
      </c>
      <c r="G277" s="6">
        <v>-3.2604</v>
      </c>
      <c r="H277" s="23">
        <v>20.2</v>
      </c>
      <c r="I277" s="1"/>
      <c r="J277" s="15">
        <v>202</v>
      </c>
      <c r="K277" s="33">
        <v>14.1</v>
      </c>
      <c r="L277" s="1">
        <v>206</v>
      </c>
      <c r="M277" s="31">
        <v>325</v>
      </c>
      <c r="N277" s="28">
        <f t="shared" si="9"/>
        <v>42436</v>
      </c>
      <c r="O277" s="28">
        <f t="shared" si="10"/>
        <v>5810630</v>
      </c>
      <c r="P277" s="35">
        <f>QUOTIENT(O277,$O$321)</f>
        <v>26</v>
      </c>
      <c r="Q277" s="35">
        <v>1</v>
      </c>
      <c r="R277" s="15">
        <v>14.6</v>
      </c>
    </row>
    <row r="278" spans="1:18" ht="12.75">
      <c r="A278" s="2">
        <v>5</v>
      </c>
      <c r="B278" s="12">
        <v>328</v>
      </c>
      <c r="C278" s="26">
        <v>3</v>
      </c>
      <c r="D278" s="3" t="s">
        <v>5</v>
      </c>
      <c r="E278" s="6">
        <v>42.589544074319896</v>
      </c>
      <c r="F278" s="6">
        <v>11.378706628679852</v>
      </c>
      <c r="G278" s="6">
        <v>-3.0034</v>
      </c>
      <c r="H278" s="23">
        <v>5.9</v>
      </c>
      <c r="I278" s="1"/>
      <c r="J278" s="15">
        <v>59</v>
      </c>
      <c r="K278" s="33">
        <v>7.8</v>
      </c>
      <c r="L278" s="1">
        <v>64</v>
      </c>
      <c r="M278" s="31">
        <v>328</v>
      </c>
      <c r="N278" s="28">
        <f t="shared" si="9"/>
        <v>4096</v>
      </c>
      <c r="O278" s="28">
        <f t="shared" si="10"/>
        <v>5814726</v>
      </c>
      <c r="P278" s="35">
        <f>QUOTIENT(O278,$O$321)</f>
        <v>26</v>
      </c>
      <c r="Q278" s="35">
        <v>0</v>
      </c>
      <c r="R278" s="15">
        <v>8.7</v>
      </c>
    </row>
    <row r="279" spans="1:18" ht="12.75">
      <c r="A279" s="2">
        <v>5</v>
      </c>
      <c r="B279" s="12">
        <v>326</v>
      </c>
      <c r="C279" s="26">
        <v>2</v>
      </c>
      <c r="D279" s="3" t="s">
        <v>5</v>
      </c>
      <c r="E279" s="6">
        <v>45.56754018501028</v>
      </c>
      <c r="F279" s="6">
        <v>11.475825961013571</v>
      </c>
      <c r="G279" s="6">
        <v>-3.2104</v>
      </c>
      <c r="H279" s="23">
        <v>16</v>
      </c>
      <c r="I279" s="1"/>
      <c r="J279" s="15">
        <v>160</v>
      </c>
      <c r="K279" s="33">
        <v>12.5</v>
      </c>
      <c r="L279" s="1">
        <v>173</v>
      </c>
      <c r="M279" s="31">
        <v>326</v>
      </c>
      <c r="N279" s="28">
        <f t="shared" si="9"/>
        <v>29929</v>
      </c>
      <c r="O279" s="28">
        <f t="shared" si="10"/>
        <v>5844655</v>
      </c>
      <c r="P279" s="35">
        <f>QUOTIENT(O279,$O$321)</f>
        <v>26</v>
      </c>
      <c r="Q279" s="35">
        <v>0</v>
      </c>
      <c r="R279" s="15">
        <v>14.5</v>
      </c>
    </row>
    <row r="280" spans="1:18" ht="12.75">
      <c r="A280" s="2">
        <v>5</v>
      </c>
      <c r="B280" s="12">
        <v>327</v>
      </c>
      <c r="C280" s="26">
        <v>2</v>
      </c>
      <c r="D280" s="3" t="s">
        <v>5</v>
      </c>
      <c r="E280" s="6">
        <v>45.11750195732568</v>
      </c>
      <c r="F280" s="6">
        <v>12.42980792815053</v>
      </c>
      <c r="G280" s="6">
        <v>-3.3284</v>
      </c>
      <c r="H280" s="23">
        <v>3.5</v>
      </c>
      <c r="I280" s="1"/>
      <c r="J280" s="15">
        <v>35</v>
      </c>
      <c r="K280" s="33">
        <v>2.4</v>
      </c>
      <c r="L280" s="1">
        <v>38</v>
      </c>
      <c r="M280" s="31">
        <v>327</v>
      </c>
      <c r="N280" s="28">
        <f t="shared" si="9"/>
        <v>1444</v>
      </c>
      <c r="O280" s="28">
        <f t="shared" si="10"/>
        <v>5846099</v>
      </c>
      <c r="P280" s="35">
        <f>QUOTIENT(O280,$O$321)</f>
        <v>26</v>
      </c>
      <c r="Q280" s="35">
        <v>0</v>
      </c>
      <c r="R280" s="15">
        <v>2.8</v>
      </c>
    </row>
    <row r="281" spans="1:18" ht="12.75">
      <c r="A281" s="2">
        <v>5</v>
      </c>
      <c r="B281" s="12">
        <v>320</v>
      </c>
      <c r="C281" s="26">
        <v>4</v>
      </c>
      <c r="D281" s="3" t="s">
        <v>5</v>
      </c>
      <c r="E281" s="6">
        <v>42.61641239991793</v>
      </c>
      <c r="F281" s="6">
        <v>14.664707707967496</v>
      </c>
      <c r="G281" s="6">
        <v>-3.0274</v>
      </c>
      <c r="H281" s="23">
        <v>7.8</v>
      </c>
      <c r="I281" s="1"/>
      <c r="J281" s="15">
        <v>78</v>
      </c>
      <c r="K281" s="33">
        <v>8</v>
      </c>
      <c r="L281" s="1">
        <v>83</v>
      </c>
      <c r="M281" s="31">
        <v>320</v>
      </c>
      <c r="N281" s="28">
        <f t="shared" si="9"/>
        <v>6889</v>
      </c>
      <c r="O281" s="28">
        <f t="shared" si="10"/>
        <v>5852988</v>
      </c>
      <c r="P281" s="35">
        <f>QUOTIENT(O281,$O$321)</f>
        <v>26</v>
      </c>
      <c r="Q281" s="35">
        <v>0</v>
      </c>
      <c r="R281" s="15">
        <v>8.5</v>
      </c>
    </row>
    <row r="282" spans="1:18" ht="12.75">
      <c r="A282" s="2">
        <v>5</v>
      </c>
      <c r="B282" s="12">
        <v>322</v>
      </c>
      <c r="C282" s="26">
        <v>2</v>
      </c>
      <c r="D282" s="3" t="s">
        <v>5</v>
      </c>
      <c r="E282" s="6">
        <v>46.981403500578885</v>
      </c>
      <c r="F282" s="6">
        <v>14.88688261913131</v>
      </c>
      <c r="G282" s="6">
        <v>-3.2774</v>
      </c>
      <c r="H282" s="23">
        <v>15.1</v>
      </c>
      <c r="I282" s="1"/>
      <c r="J282" s="15">
        <v>151</v>
      </c>
      <c r="K282" s="33">
        <v>12.75</v>
      </c>
      <c r="L282" s="1">
        <v>158</v>
      </c>
      <c r="M282" s="31">
        <v>322</v>
      </c>
      <c r="N282" s="28">
        <f t="shared" si="9"/>
        <v>24964</v>
      </c>
      <c r="O282" s="28">
        <f t="shared" si="10"/>
        <v>5877952</v>
      </c>
      <c r="P282" s="35">
        <f>QUOTIENT(O282,$O$321)</f>
        <v>26</v>
      </c>
      <c r="Q282" s="35">
        <v>0</v>
      </c>
      <c r="R282" s="15">
        <v>14.4</v>
      </c>
    </row>
    <row r="283" spans="1:18" ht="12.75">
      <c r="A283" s="2">
        <v>5</v>
      </c>
      <c r="B283" s="12">
        <v>316</v>
      </c>
      <c r="C283" s="26">
        <v>2</v>
      </c>
      <c r="D283" s="3" t="s">
        <v>5</v>
      </c>
      <c r="E283" s="6">
        <v>48.84332327628746</v>
      </c>
      <c r="F283" s="6">
        <v>16.888957230334736</v>
      </c>
      <c r="G283" s="6">
        <v>-3.3714</v>
      </c>
      <c r="H283" s="23">
        <v>12.7</v>
      </c>
      <c r="I283" s="1"/>
      <c r="J283" s="15">
        <v>127</v>
      </c>
      <c r="K283" s="33">
        <v>13.8</v>
      </c>
      <c r="L283" s="1">
        <v>141</v>
      </c>
      <c r="M283" s="31">
        <v>316</v>
      </c>
      <c r="N283" s="28">
        <f t="shared" si="9"/>
        <v>19881</v>
      </c>
      <c r="O283" s="28">
        <f t="shared" si="10"/>
        <v>5897833</v>
      </c>
      <c r="P283" s="35">
        <f>QUOTIENT(O283,$O$321)</f>
        <v>26</v>
      </c>
      <c r="Q283" s="35">
        <v>0</v>
      </c>
      <c r="R283" s="15">
        <v>15.3</v>
      </c>
    </row>
    <row r="284" spans="1:18" ht="12.75">
      <c r="A284" s="2">
        <v>5</v>
      </c>
      <c r="B284" s="12">
        <v>310</v>
      </c>
      <c r="C284" s="26">
        <v>2</v>
      </c>
      <c r="D284" s="3" t="s">
        <v>5</v>
      </c>
      <c r="E284" s="6">
        <v>42.012314265723205</v>
      </c>
      <c r="F284" s="6">
        <v>17.113683502919837</v>
      </c>
      <c r="G284" s="6">
        <v>-2.6164</v>
      </c>
      <c r="H284" s="23">
        <v>3.5</v>
      </c>
      <c r="I284" s="1"/>
      <c r="J284" s="15">
        <v>35</v>
      </c>
      <c r="K284" s="33">
        <v>3.75</v>
      </c>
      <c r="L284" s="1">
        <v>46</v>
      </c>
      <c r="M284" s="31">
        <v>310</v>
      </c>
      <c r="N284" s="28">
        <f t="shared" si="9"/>
        <v>2116</v>
      </c>
      <c r="O284" s="28">
        <f t="shared" si="10"/>
        <v>5899949</v>
      </c>
      <c r="P284" s="35">
        <f>QUOTIENT(O284,$O$321)</f>
        <v>26</v>
      </c>
      <c r="Q284" s="35">
        <v>0</v>
      </c>
      <c r="R284" s="15">
        <v>4.5</v>
      </c>
    </row>
    <row r="285" spans="1:18" ht="12.75">
      <c r="A285" s="2">
        <v>5</v>
      </c>
      <c r="B285" s="12">
        <v>318</v>
      </c>
      <c r="C285" s="26">
        <v>2</v>
      </c>
      <c r="D285" s="3" t="s">
        <v>5</v>
      </c>
      <c r="E285" s="6">
        <v>46.19631362122283</v>
      </c>
      <c r="F285" s="6">
        <v>17.129851161338866</v>
      </c>
      <c r="G285" s="6">
        <v>-3.4074</v>
      </c>
      <c r="H285" s="23">
        <v>2.7</v>
      </c>
      <c r="I285" s="1"/>
      <c r="J285" s="15">
        <v>27</v>
      </c>
      <c r="K285" s="33">
        <v>2.8</v>
      </c>
      <c r="L285" s="1">
        <v>30</v>
      </c>
      <c r="M285" s="31">
        <v>318</v>
      </c>
      <c r="N285" s="28">
        <f t="shared" si="9"/>
        <v>900</v>
      </c>
      <c r="O285" s="28">
        <f t="shared" si="10"/>
        <v>5900849</v>
      </c>
      <c r="P285" s="35">
        <f>QUOTIENT(O285,$O$321)</f>
        <v>26</v>
      </c>
      <c r="Q285" s="35">
        <v>0</v>
      </c>
      <c r="R285" s="15">
        <v>2.9</v>
      </c>
    </row>
    <row r="286" spans="1:18" ht="12.75">
      <c r="A286" s="2">
        <v>5</v>
      </c>
      <c r="B286" s="12">
        <v>311</v>
      </c>
      <c r="C286" s="26">
        <v>16</v>
      </c>
      <c r="D286" s="3" t="s">
        <v>5</v>
      </c>
      <c r="E286" s="6">
        <v>43.19528857905286</v>
      </c>
      <c r="F286" s="6">
        <v>17.754730906784964</v>
      </c>
      <c r="G286" s="6">
        <v>-3.0534</v>
      </c>
      <c r="H286" s="23">
        <v>2.5</v>
      </c>
      <c r="I286" s="1"/>
      <c r="J286" s="15">
        <v>25</v>
      </c>
      <c r="K286" s="33">
        <v>4.7</v>
      </c>
      <c r="L286" s="1">
        <v>28</v>
      </c>
      <c r="M286" s="31">
        <v>311</v>
      </c>
      <c r="N286" s="28">
        <f t="shared" si="9"/>
        <v>784</v>
      </c>
      <c r="O286" s="28">
        <f t="shared" si="10"/>
        <v>5901633</v>
      </c>
      <c r="P286" s="35">
        <f>QUOTIENT(O286,$O$321)</f>
        <v>26</v>
      </c>
      <c r="Q286" s="35">
        <v>0</v>
      </c>
      <c r="R286" s="15">
        <v>5.8</v>
      </c>
    </row>
    <row r="287" spans="1:18" ht="12.75">
      <c r="A287" s="2">
        <v>5</v>
      </c>
      <c r="B287" s="12">
        <v>317</v>
      </c>
      <c r="C287" s="26">
        <v>2</v>
      </c>
      <c r="D287" s="3" t="s">
        <v>5</v>
      </c>
      <c r="E287" s="6">
        <v>46.85427282808373</v>
      </c>
      <c r="F287" s="6">
        <v>18.14787752745468</v>
      </c>
      <c r="G287" s="6">
        <v>-3.3684</v>
      </c>
      <c r="H287" s="23">
        <v>16.5</v>
      </c>
      <c r="I287" s="1"/>
      <c r="J287" s="15">
        <v>165</v>
      </c>
      <c r="K287" s="33">
        <v>14.5</v>
      </c>
      <c r="L287" s="1">
        <v>175</v>
      </c>
      <c r="M287" s="31">
        <v>317</v>
      </c>
      <c r="N287" s="28">
        <f t="shared" si="9"/>
        <v>30625</v>
      </c>
      <c r="O287" s="28">
        <f t="shared" si="10"/>
        <v>5932258</v>
      </c>
      <c r="P287" s="35">
        <f>QUOTIENT(O287,$O$321)</f>
        <v>26</v>
      </c>
      <c r="Q287" s="35">
        <v>0</v>
      </c>
      <c r="R287" s="15">
        <v>15.5</v>
      </c>
    </row>
    <row r="288" spans="1:18" ht="12.75">
      <c r="A288" s="2">
        <v>5</v>
      </c>
      <c r="B288" s="12">
        <v>308</v>
      </c>
      <c r="C288" s="26">
        <v>1</v>
      </c>
      <c r="D288" s="3" t="s">
        <v>5</v>
      </c>
      <c r="E288" s="6">
        <v>41.73523500486092</v>
      </c>
      <c r="F288" s="6">
        <v>19.09167240157423</v>
      </c>
      <c r="G288" s="6">
        <v>-1.9364</v>
      </c>
      <c r="H288" s="23">
        <v>19.9</v>
      </c>
      <c r="I288" s="1"/>
      <c r="J288" s="15">
        <v>199</v>
      </c>
      <c r="K288" s="33">
        <v>16.75</v>
      </c>
      <c r="L288" s="1">
        <v>219</v>
      </c>
      <c r="M288" s="31">
        <v>308</v>
      </c>
      <c r="N288" s="28">
        <f t="shared" si="9"/>
        <v>47961</v>
      </c>
      <c r="O288" s="28">
        <f t="shared" si="10"/>
        <v>5980219</v>
      </c>
      <c r="P288" s="35">
        <f>QUOTIENT(O288,$O$321)</f>
        <v>26</v>
      </c>
      <c r="Q288" s="35">
        <v>0</v>
      </c>
      <c r="R288" s="15">
        <v>18.2</v>
      </c>
    </row>
    <row r="289" spans="1:18" ht="12.75">
      <c r="A289" s="2">
        <v>5</v>
      </c>
      <c r="B289" s="12">
        <v>315</v>
      </c>
      <c r="C289" s="26">
        <v>2</v>
      </c>
      <c r="D289" s="3" t="s">
        <v>5</v>
      </c>
      <c r="E289" s="6">
        <v>49.44021095587877</v>
      </c>
      <c r="F289" s="6">
        <v>19.69198115066651</v>
      </c>
      <c r="G289" s="6">
        <v>-3.3044</v>
      </c>
      <c r="H289" s="23">
        <v>19.5</v>
      </c>
      <c r="I289" s="1"/>
      <c r="J289" s="15">
        <v>195</v>
      </c>
      <c r="K289" s="33">
        <v>13.8</v>
      </c>
      <c r="L289" s="1">
        <v>203</v>
      </c>
      <c r="M289" s="31">
        <v>315</v>
      </c>
      <c r="N289" s="28">
        <f t="shared" si="9"/>
        <v>41209</v>
      </c>
      <c r="O289" s="28">
        <f t="shared" si="10"/>
        <v>6021428</v>
      </c>
      <c r="P289" s="35">
        <f>QUOTIENT(O289,$O$321)</f>
        <v>27</v>
      </c>
      <c r="Q289" s="35">
        <v>1</v>
      </c>
      <c r="R289" s="15">
        <v>15.8</v>
      </c>
    </row>
    <row r="290" spans="1:18" ht="12.75">
      <c r="A290" s="2">
        <v>5</v>
      </c>
      <c r="B290" s="12">
        <v>307</v>
      </c>
      <c r="C290" s="26">
        <v>1</v>
      </c>
      <c r="D290" s="3" t="s">
        <v>5</v>
      </c>
      <c r="E290" s="6">
        <v>40.59218423540737</v>
      </c>
      <c r="F290" s="6">
        <v>20.358626599030327</v>
      </c>
      <c r="G290" s="6">
        <v>-1.6224</v>
      </c>
      <c r="H290" s="23">
        <v>10.2</v>
      </c>
      <c r="I290" s="1"/>
      <c r="J290" s="15">
        <v>102</v>
      </c>
      <c r="K290" s="33">
        <v>10.4</v>
      </c>
      <c r="L290" s="1">
        <v>108</v>
      </c>
      <c r="M290" s="31">
        <v>307</v>
      </c>
      <c r="N290" s="28">
        <f t="shared" si="9"/>
        <v>11664</v>
      </c>
      <c r="O290" s="28">
        <f t="shared" si="10"/>
        <v>6033092</v>
      </c>
      <c r="P290" s="35">
        <f>QUOTIENT(O290,$O$321)</f>
        <v>27</v>
      </c>
      <c r="Q290" s="35">
        <v>0</v>
      </c>
      <c r="R290" s="15">
        <v>10.1</v>
      </c>
    </row>
    <row r="291" spans="1:18" ht="12.75">
      <c r="A291" s="2">
        <v>5</v>
      </c>
      <c r="B291" s="12">
        <v>314</v>
      </c>
      <c r="C291" s="26">
        <v>2</v>
      </c>
      <c r="D291" s="3" t="s">
        <v>5</v>
      </c>
      <c r="E291" s="6">
        <v>48.48814431802639</v>
      </c>
      <c r="F291" s="6">
        <v>21.354943001428122</v>
      </c>
      <c r="G291" s="6">
        <v>-3.3644</v>
      </c>
      <c r="H291" s="23">
        <v>8.1</v>
      </c>
      <c r="I291" s="1"/>
      <c r="J291" s="15">
        <v>81</v>
      </c>
      <c r="K291" s="33">
        <v>6.5</v>
      </c>
      <c r="L291" s="1">
        <v>83</v>
      </c>
      <c r="M291" s="31">
        <v>314</v>
      </c>
      <c r="N291" s="28">
        <f t="shared" si="9"/>
        <v>6889</v>
      </c>
      <c r="O291" s="28">
        <f t="shared" si="10"/>
        <v>6039981</v>
      </c>
      <c r="P291" s="35">
        <f>QUOTIENT(O291,$O$321)</f>
        <v>27</v>
      </c>
      <c r="Q291" s="35">
        <v>0</v>
      </c>
      <c r="R291" s="15">
        <v>7</v>
      </c>
    </row>
    <row r="292" spans="1:18" ht="12.75">
      <c r="A292" s="2">
        <v>5</v>
      </c>
      <c r="B292" s="12">
        <v>313</v>
      </c>
      <c r="C292" s="26">
        <v>2</v>
      </c>
      <c r="D292" s="3" t="s">
        <v>5</v>
      </c>
      <c r="E292" s="6">
        <v>46.2761181131545</v>
      </c>
      <c r="F292" s="6">
        <v>22.008854363127888</v>
      </c>
      <c r="G292" s="6">
        <v>-3.2614</v>
      </c>
      <c r="H292" s="23">
        <v>15.4</v>
      </c>
      <c r="I292" s="1"/>
      <c r="J292" s="15">
        <v>154</v>
      </c>
      <c r="K292" s="33">
        <v>13.75</v>
      </c>
      <c r="L292" s="1">
        <v>160</v>
      </c>
      <c r="M292" s="31">
        <v>313</v>
      </c>
      <c r="N292" s="28">
        <f t="shared" si="9"/>
        <v>25600</v>
      </c>
      <c r="O292" s="28">
        <f t="shared" si="10"/>
        <v>6065581</v>
      </c>
      <c r="P292" s="35">
        <f>QUOTIENT(O292,$O$321)</f>
        <v>27</v>
      </c>
      <c r="Q292" s="35">
        <v>0</v>
      </c>
      <c r="R292" s="15">
        <v>14.7</v>
      </c>
    </row>
    <row r="293" spans="1:18" ht="12.75">
      <c r="A293" s="2">
        <v>5</v>
      </c>
      <c r="B293" s="12">
        <v>306</v>
      </c>
      <c r="C293" s="26">
        <v>4</v>
      </c>
      <c r="D293" s="3" t="s">
        <v>5</v>
      </c>
      <c r="E293" s="6">
        <v>44.06005856894181</v>
      </c>
      <c r="F293" s="6">
        <v>23.494765563874363</v>
      </c>
      <c r="G293" s="6">
        <v>-2.9974</v>
      </c>
      <c r="H293" s="23">
        <v>2.9</v>
      </c>
      <c r="I293" s="1"/>
      <c r="J293" s="15">
        <v>29</v>
      </c>
      <c r="K293" s="33">
        <v>3.8</v>
      </c>
      <c r="L293" s="1">
        <v>31</v>
      </c>
      <c r="M293" s="31">
        <v>306</v>
      </c>
      <c r="N293" s="28">
        <f t="shared" si="9"/>
        <v>961</v>
      </c>
      <c r="O293" s="28">
        <f t="shared" si="10"/>
        <v>6066542</v>
      </c>
      <c r="P293" s="35">
        <f>QUOTIENT(O293,$O$321)</f>
        <v>27</v>
      </c>
      <c r="Q293" s="35">
        <v>0</v>
      </c>
      <c r="R293" s="15">
        <v>4.5</v>
      </c>
    </row>
    <row r="294" spans="1:18" ht="12.75">
      <c r="A294" s="2">
        <v>5</v>
      </c>
      <c r="B294" s="12">
        <v>304</v>
      </c>
      <c r="C294" s="26">
        <v>2</v>
      </c>
      <c r="D294" s="3" t="s">
        <v>5</v>
      </c>
      <c r="E294" s="6">
        <v>48.97903247855873</v>
      </c>
      <c r="F294" s="6">
        <v>24.145962674208874</v>
      </c>
      <c r="G294" s="6">
        <v>-3.3114</v>
      </c>
      <c r="H294" s="23">
        <v>16</v>
      </c>
      <c r="I294" s="1"/>
      <c r="J294" s="15">
        <v>160</v>
      </c>
      <c r="K294" s="33">
        <v>13</v>
      </c>
      <c r="L294" s="1">
        <v>170</v>
      </c>
      <c r="M294" s="31">
        <v>304</v>
      </c>
      <c r="N294" s="28">
        <f t="shared" si="9"/>
        <v>28900</v>
      </c>
      <c r="O294" s="28">
        <f t="shared" si="10"/>
        <v>6095442</v>
      </c>
      <c r="P294" s="35">
        <f>QUOTIENT(O294,$O$321)</f>
        <v>27</v>
      </c>
      <c r="Q294" s="35">
        <v>0</v>
      </c>
      <c r="R294" s="15">
        <v>15</v>
      </c>
    </row>
    <row r="295" spans="1:18" ht="12.75">
      <c r="A295" s="2">
        <v>5</v>
      </c>
      <c r="B295" s="12">
        <v>305</v>
      </c>
      <c r="C295" s="26">
        <v>2</v>
      </c>
      <c r="D295" s="3" t="s">
        <v>5</v>
      </c>
      <c r="E295" s="6">
        <v>46.17702783253441</v>
      </c>
      <c r="F295" s="6">
        <v>24.261850394257685</v>
      </c>
      <c r="G295" s="6">
        <v>-3.2604</v>
      </c>
      <c r="H295" s="23">
        <v>6.2</v>
      </c>
      <c r="I295" s="1"/>
      <c r="J295" s="15">
        <v>62</v>
      </c>
      <c r="K295" s="33">
        <v>6</v>
      </c>
      <c r="L295" s="1">
        <v>67</v>
      </c>
      <c r="M295" s="31">
        <v>305</v>
      </c>
      <c r="N295" s="28">
        <f t="shared" si="9"/>
        <v>4489</v>
      </c>
      <c r="O295" s="28">
        <f t="shared" si="10"/>
        <v>6099931</v>
      </c>
      <c r="P295" s="35">
        <f>QUOTIENT(O295,$O$321)</f>
        <v>27</v>
      </c>
      <c r="Q295" s="35">
        <v>0</v>
      </c>
      <c r="R295" s="15">
        <v>6.7</v>
      </c>
    </row>
    <row r="296" spans="1:18" ht="12.75">
      <c r="A296" s="2">
        <v>5</v>
      </c>
      <c r="B296" s="12">
        <v>302</v>
      </c>
      <c r="C296" s="26">
        <v>2</v>
      </c>
      <c r="D296" s="3" t="s">
        <v>5</v>
      </c>
      <c r="E296" s="6">
        <v>47.816968766081835</v>
      </c>
      <c r="F296" s="6">
        <v>25.735916110050443</v>
      </c>
      <c r="G296" s="6">
        <v>-3.2504</v>
      </c>
      <c r="H296" s="23">
        <v>22.7</v>
      </c>
      <c r="I296" s="1"/>
      <c r="J296" s="15">
        <v>227</v>
      </c>
      <c r="K296" s="33">
        <v>14.25</v>
      </c>
      <c r="L296" s="1">
        <v>210</v>
      </c>
      <c r="M296" s="31">
        <v>302</v>
      </c>
      <c r="N296" s="28">
        <f t="shared" si="9"/>
        <v>44100</v>
      </c>
      <c r="O296" s="28">
        <f t="shared" si="10"/>
        <v>6144031</v>
      </c>
      <c r="P296" s="35">
        <f>QUOTIENT(O296,$O$321)</f>
        <v>27</v>
      </c>
      <c r="Q296" s="35">
        <v>0</v>
      </c>
      <c r="R296" s="15">
        <v>16.4</v>
      </c>
    </row>
    <row r="297" spans="1:18" ht="12.75">
      <c r="A297" s="2">
        <v>5</v>
      </c>
      <c r="B297" s="12">
        <v>301</v>
      </c>
      <c r="C297" s="26">
        <v>1</v>
      </c>
      <c r="D297" s="3" t="s">
        <v>5</v>
      </c>
      <c r="E297" s="6">
        <v>45.90490525456371</v>
      </c>
      <c r="F297" s="6">
        <v>27.320839492400825</v>
      </c>
      <c r="G297" s="6">
        <v>-3.0334</v>
      </c>
      <c r="H297" s="23">
        <v>28.8</v>
      </c>
      <c r="I297" s="1"/>
      <c r="J297" s="15">
        <v>288</v>
      </c>
      <c r="K297" s="33">
        <v>17.25</v>
      </c>
      <c r="L297" s="1">
        <v>256</v>
      </c>
      <c r="M297" s="31">
        <v>301</v>
      </c>
      <c r="N297" s="28">
        <f t="shared" si="9"/>
        <v>65536</v>
      </c>
      <c r="O297" s="28">
        <f t="shared" si="10"/>
        <v>6209567</v>
      </c>
      <c r="P297" s="35">
        <f>QUOTIENT(O297,$O$321)</f>
        <v>27</v>
      </c>
      <c r="Q297" s="35">
        <v>0</v>
      </c>
      <c r="R297" s="15">
        <v>18</v>
      </c>
    </row>
    <row r="298" spans="1:18" ht="12.75">
      <c r="A298" s="2">
        <v>5</v>
      </c>
      <c r="B298" s="12">
        <v>295</v>
      </c>
      <c r="C298" s="26">
        <v>1</v>
      </c>
      <c r="D298" s="3" t="s">
        <v>5</v>
      </c>
      <c r="E298" s="6">
        <v>45.62380455554474</v>
      </c>
      <c r="F298" s="6">
        <v>29.833828230340384</v>
      </c>
      <c r="G298" s="6">
        <v>-2.2884</v>
      </c>
      <c r="H298" s="23">
        <v>9.3</v>
      </c>
      <c r="I298" s="1">
        <v>5</v>
      </c>
      <c r="J298" s="15">
        <v>93</v>
      </c>
      <c r="K298" s="33">
        <v>11.2</v>
      </c>
      <c r="L298" s="1">
        <v>98</v>
      </c>
      <c r="M298" s="31">
        <v>295</v>
      </c>
      <c r="N298" s="28">
        <f t="shared" si="9"/>
        <v>9604</v>
      </c>
      <c r="O298" s="28">
        <f t="shared" si="10"/>
        <v>6219171</v>
      </c>
      <c r="P298" s="35">
        <f>QUOTIENT(O298,$O$321)</f>
        <v>28</v>
      </c>
      <c r="Q298" s="35">
        <v>1</v>
      </c>
      <c r="R298" s="15">
        <v>12.9</v>
      </c>
    </row>
    <row r="299" spans="1:18" ht="12.75">
      <c r="A299" s="2">
        <v>5</v>
      </c>
      <c r="B299" s="12">
        <v>297</v>
      </c>
      <c r="C299" s="26">
        <v>1</v>
      </c>
      <c r="D299" s="3" t="s">
        <v>5</v>
      </c>
      <c r="E299" s="6">
        <v>43.03979974906009</v>
      </c>
      <c r="F299" s="6">
        <v>29.953724685935256</v>
      </c>
      <c r="G299" s="6">
        <v>-0.5184</v>
      </c>
      <c r="H299" s="23">
        <v>11.8</v>
      </c>
      <c r="I299" s="1"/>
      <c r="J299" s="15">
        <v>118</v>
      </c>
      <c r="K299" s="33">
        <v>11.9</v>
      </c>
      <c r="L299" s="1">
        <v>127</v>
      </c>
      <c r="M299" s="31">
        <v>297</v>
      </c>
      <c r="N299" s="28">
        <f t="shared" si="9"/>
        <v>16129</v>
      </c>
      <c r="O299" s="28">
        <f t="shared" si="10"/>
        <v>6235300</v>
      </c>
      <c r="P299" s="35">
        <f>QUOTIENT(O299,$O$321)</f>
        <v>28</v>
      </c>
      <c r="Q299" s="35">
        <v>0</v>
      </c>
      <c r="R299" s="15">
        <v>12.6</v>
      </c>
    </row>
    <row r="300" spans="1:18" ht="12.75">
      <c r="A300" s="2">
        <v>5</v>
      </c>
      <c r="B300" s="12">
        <v>296</v>
      </c>
      <c r="C300" s="26">
        <v>2</v>
      </c>
      <c r="D300" s="3" t="s">
        <v>5</v>
      </c>
      <c r="E300" s="6">
        <v>44.36978395988948</v>
      </c>
      <c r="F300" s="6">
        <v>30.347777980483745</v>
      </c>
      <c r="G300" s="6">
        <v>-1.3654</v>
      </c>
      <c r="H300" s="23">
        <v>5.4</v>
      </c>
      <c r="I300" s="1"/>
      <c r="J300" s="15">
        <v>54</v>
      </c>
      <c r="K300" s="33">
        <v>4.5</v>
      </c>
      <c r="L300" s="1">
        <v>65</v>
      </c>
      <c r="M300" s="31">
        <v>296</v>
      </c>
      <c r="N300" s="28">
        <f t="shared" si="9"/>
        <v>4225</v>
      </c>
      <c r="O300" s="28">
        <f t="shared" si="10"/>
        <v>6239525</v>
      </c>
      <c r="P300" s="35">
        <f>QUOTIENT(O300,$O$321)</f>
        <v>28</v>
      </c>
      <c r="Q300" s="35">
        <v>0</v>
      </c>
      <c r="R300" s="2">
        <v>2.324</v>
      </c>
    </row>
    <row r="301" spans="1:18" ht="12.75">
      <c r="A301" s="2">
        <v>5</v>
      </c>
      <c r="B301" s="12">
        <v>299</v>
      </c>
      <c r="C301" s="26">
        <v>2</v>
      </c>
      <c r="D301" s="3" t="s">
        <v>5</v>
      </c>
      <c r="E301" s="6">
        <v>41.04078296077901</v>
      </c>
      <c r="F301" s="6">
        <v>30.372644583016324</v>
      </c>
      <c r="G301" s="6">
        <v>0.472</v>
      </c>
      <c r="H301" s="23">
        <v>3.3</v>
      </c>
      <c r="I301" s="1"/>
      <c r="J301" s="15">
        <v>33</v>
      </c>
      <c r="K301" s="33">
        <v>2.75</v>
      </c>
      <c r="L301" s="1">
        <v>46</v>
      </c>
      <c r="M301" s="31">
        <v>299</v>
      </c>
      <c r="N301" s="28">
        <f t="shared" si="9"/>
        <v>2116</v>
      </c>
      <c r="O301" s="28">
        <f t="shared" si="10"/>
        <v>6241641</v>
      </c>
      <c r="P301" s="35">
        <f>QUOTIENT(O301,$O$321)</f>
        <v>28</v>
      </c>
      <c r="Q301" s="35">
        <v>0</v>
      </c>
      <c r="R301" s="2">
        <v>0.9690000000000001</v>
      </c>
    </row>
    <row r="302" spans="1:18" ht="12.75">
      <c r="A302" s="2">
        <v>5</v>
      </c>
      <c r="B302" s="12">
        <v>300</v>
      </c>
      <c r="C302" s="26">
        <v>1</v>
      </c>
      <c r="D302" s="3" t="s">
        <v>5</v>
      </c>
      <c r="E302" s="6">
        <v>40.006780076473625</v>
      </c>
      <c r="F302" s="6">
        <v>30.444603149206475</v>
      </c>
      <c r="G302" s="6">
        <v>1.05</v>
      </c>
      <c r="H302" s="23">
        <v>17.8</v>
      </c>
      <c r="I302" s="1"/>
      <c r="J302" s="15">
        <v>178</v>
      </c>
      <c r="K302" s="33">
        <v>12.75</v>
      </c>
      <c r="L302" s="1">
        <v>196</v>
      </c>
      <c r="M302" s="31">
        <v>300</v>
      </c>
      <c r="N302" s="28">
        <f t="shared" si="9"/>
        <v>38416</v>
      </c>
      <c r="O302" s="28">
        <f t="shared" si="10"/>
        <v>6280057</v>
      </c>
      <c r="P302" s="35">
        <f>QUOTIENT(O302,$O$321)</f>
        <v>28</v>
      </c>
      <c r="Q302" s="35">
        <v>0</v>
      </c>
      <c r="R302" s="15">
        <v>14.6</v>
      </c>
    </row>
    <row r="303" spans="1:18" ht="12.75">
      <c r="A303" s="2">
        <v>5</v>
      </c>
      <c r="B303" s="12">
        <v>298</v>
      </c>
      <c r="C303" s="26">
        <v>5</v>
      </c>
      <c r="D303" s="3" t="s">
        <v>5</v>
      </c>
      <c r="E303" s="6">
        <v>43.37472401398323</v>
      </c>
      <c r="F303" s="6">
        <v>31.843738108312376</v>
      </c>
      <c r="G303" s="6">
        <v>-0.8074</v>
      </c>
      <c r="H303" s="23">
        <v>6.8</v>
      </c>
      <c r="I303" s="1"/>
      <c r="J303" s="15">
        <v>68</v>
      </c>
      <c r="K303" s="33">
        <v>9.9</v>
      </c>
      <c r="L303" s="1">
        <v>81</v>
      </c>
      <c r="M303" s="31">
        <v>298</v>
      </c>
      <c r="N303" s="28">
        <f t="shared" si="9"/>
        <v>6561</v>
      </c>
      <c r="O303" s="28">
        <f t="shared" si="10"/>
        <v>6286618</v>
      </c>
      <c r="P303" s="35">
        <f>QUOTIENT(O303,$O$321)</f>
        <v>28</v>
      </c>
      <c r="Q303" s="35">
        <v>0</v>
      </c>
      <c r="R303" s="15">
        <v>11.9</v>
      </c>
    </row>
    <row r="304" spans="1:18" ht="12.75">
      <c r="A304" s="2">
        <v>5</v>
      </c>
      <c r="B304" s="12">
        <v>293</v>
      </c>
      <c r="C304" s="26">
        <v>2</v>
      </c>
      <c r="D304" s="3" t="s">
        <v>5</v>
      </c>
      <c r="E304" s="6">
        <v>49.07171058551484</v>
      </c>
      <c r="F304" s="6">
        <v>32.17896639439294</v>
      </c>
      <c r="G304" s="6">
        <v>-3.1184</v>
      </c>
      <c r="H304" s="23">
        <v>22</v>
      </c>
      <c r="I304" s="1"/>
      <c r="J304" s="15">
        <v>220</v>
      </c>
      <c r="K304" s="33">
        <v>16.5</v>
      </c>
      <c r="L304" s="1">
        <v>235</v>
      </c>
      <c r="M304" s="31">
        <v>293</v>
      </c>
      <c r="N304" s="28">
        <f t="shared" si="9"/>
        <v>55225</v>
      </c>
      <c r="O304" s="28">
        <f t="shared" si="10"/>
        <v>6341843</v>
      </c>
      <c r="P304" s="35">
        <f>QUOTIENT(O304,$O$321)</f>
        <v>28</v>
      </c>
      <c r="Q304" s="35">
        <v>0</v>
      </c>
      <c r="R304" s="15">
        <v>17</v>
      </c>
    </row>
    <row r="305" spans="1:18" ht="12.75">
      <c r="A305" s="2">
        <v>5</v>
      </c>
      <c r="B305" s="12">
        <v>292</v>
      </c>
      <c r="C305" s="26">
        <v>3</v>
      </c>
      <c r="D305" s="3" t="s">
        <v>5</v>
      </c>
      <c r="E305" s="6">
        <v>48.92765628898247</v>
      </c>
      <c r="F305" s="6">
        <v>33.53396062303399</v>
      </c>
      <c r="G305" s="6">
        <v>-3.0274</v>
      </c>
      <c r="H305" s="23">
        <v>15.5</v>
      </c>
      <c r="I305" s="1"/>
      <c r="J305" s="15">
        <v>155</v>
      </c>
      <c r="K305" s="33">
        <v>17.5</v>
      </c>
      <c r="L305" s="1">
        <v>166</v>
      </c>
      <c r="M305" s="31">
        <v>292</v>
      </c>
      <c r="N305" s="28">
        <f t="shared" si="9"/>
        <v>27556</v>
      </c>
      <c r="O305" s="28">
        <f t="shared" si="10"/>
        <v>6369399</v>
      </c>
      <c r="P305" s="35">
        <f>QUOTIENT(O305,$O$321)</f>
        <v>28</v>
      </c>
      <c r="Q305" s="35">
        <v>0</v>
      </c>
      <c r="R305" s="15">
        <v>21.2</v>
      </c>
    </row>
    <row r="306" spans="1:18" ht="12.75">
      <c r="A306" s="2">
        <v>5</v>
      </c>
      <c r="B306" s="12">
        <v>291</v>
      </c>
      <c r="C306" s="26">
        <v>4</v>
      </c>
      <c r="D306" s="3" t="s">
        <v>5</v>
      </c>
      <c r="E306" s="6">
        <v>48.00258071520251</v>
      </c>
      <c r="F306" s="6">
        <v>35.4199235555424</v>
      </c>
      <c r="G306" s="6">
        <v>-3.0134</v>
      </c>
      <c r="H306" s="23">
        <v>7.6</v>
      </c>
      <c r="I306" s="1"/>
      <c r="J306" s="15">
        <v>76</v>
      </c>
      <c r="K306" s="33">
        <v>10</v>
      </c>
      <c r="L306" s="1">
        <v>84</v>
      </c>
      <c r="M306" s="31">
        <v>291</v>
      </c>
      <c r="N306" s="28">
        <f t="shared" si="9"/>
        <v>7056</v>
      </c>
      <c r="O306" s="28">
        <f t="shared" si="10"/>
        <v>6376455</v>
      </c>
      <c r="P306" s="35">
        <f>QUOTIENT(O306,$O$321)</f>
        <v>28</v>
      </c>
      <c r="Q306" s="35">
        <v>0</v>
      </c>
      <c r="R306" s="15">
        <v>11.6</v>
      </c>
    </row>
    <row r="307" spans="1:18" ht="12.75">
      <c r="A307" s="2">
        <v>5</v>
      </c>
      <c r="B307" s="12">
        <v>290</v>
      </c>
      <c r="C307" s="26">
        <v>3</v>
      </c>
      <c r="D307" s="3" t="s">
        <v>5</v>
      </c>
      <c r="E307" s="6">
        <v>49.2065225707405</v>
      </c>
      <c r="F307" s="6">
        <v>36.87097180025508</v>
      </c>
      <c r="G307" s="6">
        <v>-3.0714</v>
      </c>
      <c r="H307" s="23">
        <v>5</v>
      </c>
      <c r="I307" s="1"/>
      <c r="J307" s="15">
        <v>50</v>
      </c>
      <c r="K307" s="33">
        <v>8.25</v>
      </c>
      <c r="L307" s="1">
        <v>54</v>
      </c>
      <c r="M307" s="31">
        <v>290</v>
      </c>
      <c r="N307" s="28">
        <f t="shared" si="9"/>
        <v>2916</v>
      </c>
      <c r="O307" s="28">
        <f t="shared" si="10"/>
        <v>6379371</v>
      </c>
      <c r="P307" s="35">
        <f>QUOTIENT(O307,$O$321)</f>
        <v>28</v>
      </c>
      <c r="Q307" s="35">
        <v>0</v>
      </c>
      <c r="R307" s="15">
        <v>9.2</v>
      </c>
    </row>
    <row r="308" spans="1:18" ht="12.75">
      <c r="A308" s="2">
        <v>5</v>
      </c>
      <c r="B308" s="12">
        <v>289</v>
      </c>
      <c r="C308" s="26">
        <v>1</v>
      </c>
      <c r="D308" s="3" t="s">
        <v>5</v>
      </c>
      <c r="E308" s="6">
        <v>46.763470880690136</v>
      </c>
      <c r="F308" s="6">
        <v>38.1608739049677</v>
      </c>
      <c r="G308" s="6">
        <v>-1.5364</v>
      </c>
      <c r="H308" s="23">
        <v>11.4</v>
      </c>
      <c r="I308" s="1"/>
      <c r="J308" s="15">
        <v>114</v>
      </c>
      <c r="K308" s="33">
        <v>11.5</v>
      </c>
      <c r="L308" s="1">
        <v>126</v>
      </c>
      <c r="M308" s="31">
        <v>289</v>
      </c>
      <c r="N308" s="28">
        <f t="shared" si="9"/>
        <v>15876</v>
      </c>
      <c r="O308" s="28">
        <f t="shared" si="10"/>
        <v>6395247</v>
      </c>
      <c r="P308" s="35">
        <f>QUOTIENT(O308,$O$321)</f>
        <v>28</v>
      </c>
      <c r="Q308" s="35">
        <v>0</v>
      </c>
      <c r="R308" s="15">
        <v>13.4</v>
      </c>
    </row>
    <row r="309" spans="1:18" ht="12.75">
      <c r="A309" s="2">
        <v>5</v>
      </c>
      <c r="B309" s="12">
        <v>288</v>
      </c>
      <c r="C309" s="26">
        <v>1</v>
      </c>
      <c r="D309" s="3" t="s">
        <v>5</v>
      </c>
      <c r="E309" s="6">
        <v>48.50543008668075</v>
      </c>
      <c r="F309" s="6">
        <v>39.17894370840191</v>
      </c>
      <c r="G309" s="6">
        <v>-2.0414</v>
      </c>
      <c r="H309" s="23">
        <v>22.1</v>
      </c>
      <c r="I309" s="1"/>
      <c r="J309" s="15">
        <v>221</v>
      </c>
      <c r="K309" s="33">
        <v>15.5</v>
      </c>
      <c r="L309" s="1">
        <v>245</v>
      </c>
      <c r="M309" s="31">
        <v>288</v>
      </c>
      <c r="N309" s="28">
        <f t="shared" si="9"/>
        <v>60025</v>
      </c>
      <c r="O309" s="28">
        <f t="shared" si="10"/>
        <v>6455272</v>
      </c>
      <c r="P309" s="35">
        <f>QUOTIENT(O309,$O$321)</f>
        <v>29</v>
      </c>
      <c r="Q309" s="35">
        <v>1</v>
      </c>
      <c r="R309" s="15">
        <v>18.4</v>
      </c>
    </row>
    <row r="310" spans="1:18" ht="12.75">
      <c r="A310" s="2">
        <v>5</v>
      </c>
      <c r="B310" s="12">
        <v>285</v>
      </c>
      <c r="C310" s="26">
        <v>3</v>
      </c>
      <c r="D310" s="3" t="s">
        <v>5</v>
      </c>
      <c r="E310" s="6">
        <v>43.513425682842644</v>
      </c>
      <c r="F310" s="6">
        <v>39.28874367224956</v>
      </c>
      <c r="G310" s="6">
        <v>0.694</v>
      </c>
      <c r="H310" s="23">
        <v>7.1</v>
      </c>
      <c r="I310" s="1"/>
      <c r="J310" s="15">
        <v>71</v>
      </c>
      <c r="K310" s="33">
        <v>8.75</v>
      </c>
      <c r="L310" s="1">
        <v>87</v>
      </c>
      <c r="M310" s="31">
        <v>285</v>
      </c>
      <c r="N310" s="28">
        <f t="shared" si="9"/>
        <v>7569</v>
      </c>
      <c r="O310" s="28">
        <f t="shared" si="10"/>
        <v>6462841</v>
      </c>
      <c r="P310" s="35">
        <f>QUOTIENT(O310,$O$321)</f>
        <v>29</v>
      </c>
      <c r="Q310" s="35">
        <v>0</v>
      </c>
      <c r="R310" s="2">
        <v>10.55</v>
      </c>
    </row>
    <row r="311" spans="1:18" ht="12.75">
      <c r="A311" s="2">
        <v>5</v>
      </c>
      <c r="B311" s="12">
        <v>272</v>
      </c>
      <c r="C311" s="26">
        <v>2</v>
      </c>
      <c r="D311" s="3" t="s">
        <v>5</v>
      </c>
      <c r="E311" s="6">
        <v>41.42666877121233</v>
      </c>
      <c r="F311" s="6">
        <v>40.70896005427136</v>
      </c>
      <c r="G311" s="6">
        <v>1.19</v>
      </c>
      <c r="H311" s="23">
        <v>3.6</v>
      </c>
      <c r="I311" s="1"/>
      <c r="J311" s="15">
        <v>36</v>
      </c>
      <c r="K311" s="33">
        <v>3</v>
      </c>
      <c r="L311" s="1">
        <v>54</v>
      </c>
      <c r="M311" s="31">
        <v>272</v>
      </c>
      <c r="N311" s="28">
        <f t="shared" si="9"/>
        <v>2916</v>
      </c>
      <c r="O311" s="28">
        <f t="shared" si="10"/>
        <v>6465757</v>
      </c>
      <c r="P311" s="35">
        <f>QUOTIENT(O311,$O$321)</f>
        <v>29</v>
      </c>
      <c r="Q311" s="35">
        <v>0</v>
      </c>
      <c r="R311" s="2">
        <v>3.9</v>
      </c>
    </row>
    <row r="312" spans="1:18" ht="12.75">
      <c r="A312" s="2">
        <v>5</v>
      </c>
      <c r="B312" s="12">
        <v>274</v>
      </c>
      <c r="C312" s="26">
        <v>1</v>
      </c>
      <c r="D312" s="3" t="s">
        <v>5</v>
      </c>
      <c r="E312" s="6">
        <v>41.745277139853165</v>
      </c>
      <c r="F312" s="6">
        <v>42.99567282316737</v>
      </c>
      <c r="G312" s="6">
        <v>1.132</v>
      </c>
      <c r="H312" s="23">
        <v>17.7</v>
      </c>
      <c r="I312" s="1"/>
      <c r="J312" s="15">
        <v>177</v>
      </c>
      <c r="K312" s="33">
        <v>13.85</v>
      </c>
      <c r="L312" s="1">
        <v>194</v>
      </c>
      <c r="M312" s="31">
        <v>274</v>
      </c>
      <c r="N312" s="28">
        <f t="shared" si="9"/>
        <v>37636</v>
      </c>
      <c r="O312" s="28">
        <f t="shared" si="10"/>
        <v>6503393</v>
      </c>
      <c r="P312" s="35">
        <f>QUOTIENT(O312,$O$321)</f>
        <v>29</v>
      </c>
      <c r="Q312" s="35">
        <v>0</v>
      </c>
      <c r="R312" s="2">
        <v>15.5</v>
      </c>
    </row>
    <row r="313" spans="1:18" ht="12.75">
      <c r="A313" s="2">
        <v>5</v>
      </c>
      <c r="B313" s="12">
        <v>275</v>
      </c>
      <c r="C313" s="26">
        <v>2</v>
      </c>
      <c r="D313" s="3" t="s">
        <v>5</v>
      </c>
      <c r="E313" s="6">
        <v>41.97425401851367</v>
      </c>
      <c r="F313" s="6">
        <v>43.572681999037975</v>
      </c>
      <c r="G313" s="6">
        <v>1.013</v>
      </c>
      <c r="H313" s="23">
        <v>2.6</v>
      </c>
      <c r="I313" s="1"/>
      <c r="J313" s="15">
        <v>26</v>
      </c>
      <c r="K313" s="33">
        <v>4.25</v>
      </c>
      <c r="L313" s="1">
        <v>42</v>
      </c>
      <c r="M313" s="31">
        <v>275</v>
      </c>
      <c r="N313" s="28">
        <f aca="true" t="shared" si="11" ref="N313:N320">L313^2</f>
        <v>1764</v>
      </c>
      <c r="O313" s="28">
        <f t="shared" si="10"/>
        <v>6505157</v>
      </c>
      <c r="P313" s="35">
        <f>QUOTIENT(O313,$O$321)</f>
        <v>29</v>
      </c>
      <c r="Q313" s="35">
        <v>0</v>
      </c>
      <c r="R313" s="2">
        <v>3.6875</v>
      </c>
    </row>
    <row r="314" spans="1:18" ht="12.75">
      <c r="A314" s="2">
        <v>5</v>
      </c>
      <c r="B314" s="12">
        <v>277</v>
      </c>
      <c r="C314" s="26">
        <v>1</v>
      </c>
      <c r="D314" s="3" t="s">
        <v>5</v>
      </c>
      <c r="E314" s="6">
        <v>40.00919343224496</v>
      </c>
      <c r="F314" s="6">
        <v>45.08460325766665</v>
      </c>
      <c r="G314" s="6">
        <v>1.092</v>
      </c>
      <c r="H314" s="23">
        <v>17.5</v>
      </c>
      <c r="I314" s="1"/>
      <c r="J314" s="15">
        <v>175</v>
      </c>
      <c r="K314" s="33">
        <v>14.5</v>
      </c>
      <c r="L314" s="1">
        <v>190</v>
      </c>
      <c r="M314" s="31">
        <v>277</v>
      </c>
      <c r="N314" s="28">
        <f t="shared" si="11"/>
        <v>36100</v>
      </c>
      <c r="O314" s="28">
        <f t="shared" si="10"/>
        <v>6541257</v>
      </c>
      <c r="P314" s="35">
        <f>QUOTIENT(O314,$O$321)</f>
        <v>29</v>
      </c>
      <c r="Q314" s="35">
        <v>0</v>
      </c>
      <c r="R314" s="15">
        <v>16.5</v>
      </c>
    </row>
    <row r="315" spans="1:18" ht="12.75">
      <c r="A315" s="2">
        <v>5</v>
      </c>
      <c r="B315" s="12">
        <v>284</v>
      </c>
      <c r="C315" s="26">
        <v>1</v>
      </c>
      <c r="D315" s="3" t="s">
        <v>5</v>
      </c>
      <c r="E315" s="6">
        <v>44.00915087328435</v>
      </c>
      <c r="F315" s="6">
        <v>46.14676354212173</v>
      </c>
      <c r="G315" s="6">
        <v>0.404</v>
      </c>
      <c r="H315" s="23">
        <v>14.1</v>
      </c>
      <c r="I315" s="1"/>
      <c r="J315" s="15">
        <v>141</v>
      </c>
      <c r="K315" s="33">
        <v>12.75</v>
      </c>
      <c r="L315" s="1">
        <v>153</v>
      </c>
      <c r="M315" s="31">
        <v>284</v>
      </c>
      <c r="N315" s="28">
        <f t="shared" si="11"/>
        <v>23409</v>
      </c>
      <c r="O315" s="28">
        <f t="shared" si="10"/>
        <v>6564666</v>
      </c>
      <c r="P315" s="35">
        <f>QUOTIENT(O315,$O$321)</f>
        <v>29</v>
      </c>
      <c r="Q315" s="35">
        <v>0</v>
      </c>
      <c r="R315" s="15">
        <v>14.1</v>
      </c>
    </row>
    <row r="316" spans="1:18" ht="12.75">
      <c r="A316" s="2">
        <v>5</v>
      </c>
      <c r="B316" s="12">
        <v>279</v>
      </c>
      <c r="C316" s="26">
        <v>1</v>
      </c>
      <c r="D316" s="3" t="s">
        <v>5</v>
      </c>
      <c r="E316" s="6">
        <v>40.47911268814386</v>
      </c>
      <c r="F316" s="6">
        <v>47.09962208957255</v>
      </c>
      <c r="G316" s="6">
        <v>1.098</v>
      </c>
      <c r="H316" s="23">
        <v>19.9</v>
      </c>
      <c r="I316" s="1"/>
      <c r="J316" s="15">
        <v>199</v>
      </c>
      <c r="K316" s="33">
        <v>14</v>
      </c>
      <c r="L316" s="1">
        <v>211</v>
      </c>
      <c r="M316" s="31">
        <v>279</v>
      </c>
      <c r="N316" s="28">
        <f t="shared" si="11"/>
        <v>44521</v>
      </c>
      <c r="O316" s="28">
        <f t="shared" si="10"/>
        <v>6609187</v>
      </c>
      <c r="P316" s="35">
        <f>QUOTIENT(O316,$O$321)</f>
        <v>29</v>
      </c>
      <c r="Q316" s="35">
        <v>0</v>
      </c>
      <c r="R316" s="15">
        <v>15.9</v>
      </c>
    </row>
    <row r="317" spans="1:18" ht="12.75">
      <c r="A317" s="2">
        <v>5</v>
      </c>
      <c r="B317" s="12">
        <v>287</v>
      </c>
      <c r="C317" s="26">
        <v>1</v>
      </c>
      <c r="D317" s="3" t="s">
        <v>5</v>
      </c>
      <c r="E317" s="6">
        <v>49.40710562842243</v>
      </c>
      <c r="F317" s="6">
        <v>47.27597984623807</v>
      </c>
      <c r="G317" s="6">
        <v>-1.8124</v>
      </c>
      <c r="H317" s="23">
        <v>18</v>
      </c>
      <c r="I317" s="1"/>
      <c r="J317" s="15">
        <v>180</v>
      </c>
      <c r="K317" s="33">
        <v>13.75</v>
      </c>
      <c r="L317" s="1">
        <v>195</v>
      </c>
      <c r="M317" s="31">
        <v>287</v>
      </c>
      <c r="N317" s="28">
        <f t="shared" si="11"/>
        <v>38025</v>
      </c>
      <c r="O317" s="28">
        <f t="shared" si="10"/>
        <v>6647212</v>
      </c>
      <c r="P317" s="35">
        <f>QUOTIENT(O317,$O$321)</f>
        <v>29</v>
      </c>
      <c r="Q317" s="35">
        <v>0</v>
      </c>
      <c r="R317" s="15">
        <v>15.6</v>
      </c>
    </row>
    <row r="318" spans="1:18" ht="12.75">
      <c r="A318" s="2">
        <v>5</v>
      </c>
      <c r="B318" s="12">
        <v>283</v>
      </c>
      <c r="C318" s="26">
        <v>3</v>
      </c>
      <c r="D318" s="3" t="s">
        <v>5</v>
      </c>
      <c r="E318" s="6">
        <v>46.49003153888086</v>
      </c>
      <c r="F318" s="6">
        <v>49.12486295669294</v>
      </c>
      <c r="G318" s="6">
        <v>-0.6584</v>
      </c>
      <c r="H318" s="23">
        <v>4.4</v>
      </c>
      <c r="I318" s="1"/>
      <c r="J318" s="15">
        <v>44</v>
      </c>
      <c r="K318" s="33">
        <v>5.75</v>
      </c>
      <c r="L318" s="1">
        <v>51</v>
      </c>
      <c r="M318" s="31">
        <v>283</v>
      </c>
      <c r="N318" s="28">
        <f t="shared" si="11"/>
        <v>2601</v>
      </c>
      <c r="O318" s="28">
        <f t="shared" si="10"/>
        <v>6649813</v>
      </c>
      <c r="P318" s="35">
        <f>QUOTIENT(O318,$O$321)</f>
        <v>29</v>
      </c>
      <c r="Q318" s="35">
        <v>0</v>
      </c>
      <c r="R318" s="15">
        <v>7.1</v>
      </c>
    </row>
    <row r="319" spans="1:18" ht="12.75">
      <c r="A319" s="2">
        <v>5</v>
      </c>
      <c r="B319" s="12">
        <v>282</v>
      </c>
      <c r="C319" s="26">
        <v>1</v>
      </c>
      <c r="D319" s="3" t="s">
        <v>5</v>
      </c>
      <c r="E319" s="6">
        <v>45.45602572936861</v>
      </c>
      <c r="F319" s="6">
        <v>49.269821522824486</v>
      </c>
      <c r="G319" s="6">
        <v>-0.1854</v>
      </c>
      <c r="H319" s="23">
        <v>5.7</v>
      </c>
      <c r="I319" s="1"/>
      <c r="J319" s="15">
        <v>57</v>
      </c>
      <c r="K319" s="33">
        <v>5.25</v>
      </c>
      <c r="L319" s="1">
        <v>60</v>
      </c>
      <c r="M319" s="31">
        <v>282</v>
      </c>
      <c r="N319" s="28">
        <f t="shared" si="11"/>
        <v>3600</v>
      </c>
      <c r="O319" s="28">
        <f t="shared" si="10"/>
        <v>6653413</v>
      </c>
      <c r="P319" s="35">
        <f>QUOTIENT(O319,$O$321)</f>
        <v>29</v>
      </c>
      <c r="Q319" s="35">
        <v>0</v>
      </c>
      <c r="R319" s="15">
        <v>5.8</v>
      </c>
    </row>
    <row r="320" spans="1:18" ht="12.75">
      <c r="A320" s="53">
        <v>5</v>
      </c>
      <c r="B320" s="54">
        <v>281</v>
      </c>
      <c r="C320" s="55">
        <v>1</v>
      </c>
      <c r="D320" s="3" t="s">
        <v>5</v>
      </c>
      <c r="E320" s="6">
        <v>42.952017396542956</v>
      </c>
      <c r="F320" s="6">
        <v>49.47772118405485</v>
      </c>
      <c r="G320" s="6">
        <v>0.866</v>
      </c>
      <c r="H320" s="23">
        <v>7</v>
      </c>
      <c r="I320" s="1"/>
      <c r="J320" s="2">
        <v>70</v>
      </c>
      <c r="K320" s="33">
        <v>7</v>
      </c>
      <c r="L320" s="1">
        <v>70</v>
      </c>
      <c r="M320" s="31">
        <v>281</v>
      </c>
      <c r="N320" s="28">
        <f t="shared" si="11"/>
        <v>4900</v>
      </c>
      <c r="O320" s="29">
        <f t="shared" si="10"/>
        <v>6658313</v>
      </c>
      <c r="P320" s="35">
        <f>QUOTIENT(O320,$O$321)</f>
        <v>30</v>
      </c>
      <c r="Q320" s="35">
        <v>1</v>
      </c>
      <c r="R320" s="15">
        <v>6.7</v>
      </c>
    </row>
    <row r="321" spans="1:15" ht="12.75">
      <c r="A321" s="11"/>
      <c r="B321" s="20"/>
      <c r="C321" s="37"/>
      <c r="H321" s="36"/>
      <c r="I321" s="11"/>
      <c r="J321" s="11"/>
      <c r="K321" s="37"/>
      <c r="L321" s="11"/>
      <c r="M321" s="20"/>
      <c r="O321">
        <f>O320/30</f>
        <v>221943.76666666666</v>
      </c>
    </row>
    <row r="322" spans="1:13" ht="12.75">
      <c r="A322" s="11"/>
      <c r="B322" s="20"/>
      <c r="C322" s="37"/>
      <c r="H322" s="36"/>
      <c r="I322" s="11"/>
      <c r="J322" s="11"/>
      <c r="K322" s="37"/>
      <c r="L322" s="11"/>
      <c r="M322" s="20"/>
    </row>
    <row r="323" spans="1:13" ht="12.75">
      <c r="A323" s="11"/>
      <c r="B323" s="20"/>
      <c r="C323" s="37"/>
      <c r="H323" s="36"/>
      <c r="I323" s="11"/>
      <c r="J323" s="11"/>
      <c r="K323" s="37"/>
      <c r="L323" s="11"/>
      <c r="M323" s="20"/>
    </row>
    <row r="324" spans="1:13" ht="12.75">
      <c r="A324" s="11"/>
      <c r="B324" s="20"/>
      <c r="C324" s="37"/>
      <c r="H324" s="36"/>
      <c r="I324" s="11"/>
      <c r="J324" s="11"/>
      <c r="K324" s="37"/>
      <c r="L324" s="11"/>
      <c r="M324" s="20"/>
    </row>
    <row r="325" spans="1:13" ht="12.75">
      <c r="A325" s="11"/>
      <c r="B325" s="20"/>
      <c r="C325" s="37"/>
      <c r="H325" s="36"/>
      <c r="I325" s="11"/>
      <c r="J325" s="11"/>
      <c r="K325" s="37"/>
      <c r="L325" s="11"/>
      <c r="M325" s="20"/>
    </row>
    <row r="326" spans="1:13" ht="12.75">
      <c r="A326" s="11"/>
      <c r="B326" s="20"/>
      <c r="C326" s="37"/>
      <c r="H326" s="36"/>
      <c r="I326" s="11"/>
      <c r="J326" s="11"/>
      <c r="K326" s="37"/>
      <c r="L326" s="11"/>
      <c r="M326" s="20"/>
    </row>
    <row r="327" spans="1:13" ht="12.75">
      <c r="A327" s="11"/>
      <c r="B327" s="20"/>
      <c r="C327" s="37"/>
      <c r="H327" s="36"/>
      <c r="I327" s="11"/>
      <c r="J327" s="11"/>
      <c r="K327" s="37"/>
      <c r="L327" s="11"/>
      <c r="M327" s="20"/>
    </row>
    <row r="328" spans="1:13" ht="12.75">
      <c r="A328" s="11"/>
      <c r="B328" s="20"/>
      <c r="C328" s="37"/>
      <c r="H328" s="36"/>
      <c r="I328" s="11"/>
      <c r="J328" s="11"/>
      <c r="K328" s="37"/>
      <c r="L328" s="11"/>
      <c r="M328" s="20"/>
    </row>
    <row r="329" spans="1:13" ht="12.75">
      <c r="A329" s="11"/>
      <c r="B329" s="20"/>
      <c r="C329" s="37"/>
      <c r="H329" s="36"/>
      <c r="I329" s="11"/>
      <c r="J329" s="11"/>
      <c r="K329" s="37"/>
      <c r="L329" s="11"/>
      <c r="M329" s="20"/>
    </row>
    <row r="330" spans="1:13" ht="12.75">
      <c r="A330" s="11"/>
      <c r="B330" s="20"/>
      <c r="C330" s="37"/>
      <c r="H330" s="36"/>
      <c r="I330" s="11"/>
      <c r="J330" s="11"/>
      <c r="K330" s="37"/>
      <c r="L330" s="11"/>
      <c r="M330" s="20"/>
    </row>
    <row r="331" spans="1:13" ht="12.75">
      <c r="A331" s="11"/>
      <c r="B331" s="20"/>
      <c r="C331" s="37"/>
      <c r="H331" s="36"/>
      <c r="I331" s="11"/>
      <c r="J331" s="11"/>
      <c r="K331" s="37"/>
      <c r="L331" s="11"/>
      <c r="M331" s="20"/>
    </row>
    <row r="332" spans="1:13" ht="12.75">
      <c r="A332" s="11"/>
      <c r="B332" s="20"/>
      <c r="C332" s="37"/>
      <c r="H332" s="36"/>
      <c r="I332" s="11"/>
      <c r="J332" s="11"/>
      <c r="K332" s="37"/>
      <c r="L332" s="11"/>
      <c r="M332" s="20"/>
    </row>
    <row r="333" spans="1:13" ht="12.75">
      <c r="A333" s="11"/>
      <c r="B333" s="20"/>
      <c r="C333" s="37"/>
      <c r="H333" s="36"/>
      <c r="I333" s="11"/>
      <c r="J333" s="11"/>
      <c r="K333" s="37"/>
      <c r="L333" s="11"/>
      <c r="M333" s="20"/>
    </row>
    <row r="334" spans="1:13" ht="12.75">
      <c r="A334" s="11"/>
      <c r="B334" s="20"/>
      <c r="C334" s="37"/>
      <c r="H334" s="36"/>
      <c r="I334" s="11"/>
      <c r="J334" s="11"/>
      <c r="K334" s="37"/>
      <c r="L334" s="11"/>
      <c r="M334" s="20"/>
    </row>
    <row r="335" spans="1:13" ht="12.75">
      <c r="A335" s="11"/>
      <c r="B335" s="20"/>
      <c r="C335" s="37"/>
      <c r="H335" s="36"/>
      <c r="I335" s="11"/>
      <c r="J335" s="11"/>
      <c r="K335" s="37"/>
      <c r="L335" s="11"/>
      <c r="M335" s="20"/>
    </row>
    <row r="336" spans="1:13" ht="12.75">
      <c r="A336" s="11"/>
      <c r="B336" s="20"/>
      <c r="C336" s="37"/>
      <c r="H336" s="36"/>
      <c r="I336" s="11"/>
      <c r="J336" s="11"/>
      <c r="K336" s="37"/>
      <c r="L336" s="11"/>
      <c r="M336" s="20"/>
    </row>
    <row r="337" spans="1:13" ht="12.75">
      <c r="A337" s="11"/>
      <c r="B337" s="20"/>
      <c r="C337" s="37"/>
      <c r="H337" s="36"/>
      <c r="I337" s="11"/>
      <c r="J337" s="11"/>
      <c r="K337" s="37"/>
      <c r="L337" s="11"/>
      <c r="M337" s="20"/>
    </row>
    <row r="338" spans="1:13" ht="12.75">
      <c r="A338" s="11"/>
      <c r="B338" s="20"/>
      <c r="C338" s="37"/>
      <c r="H338" s="36"/>
      <c r="I338" s="11"/>
      <c r="J338" s="11"/>
      <c r="K338" s="37"/>
      <c r="L338" s="11"/>
      <c r="M338" s="20"/>
    </row>
    <row r="339" spans="1:13" ht="12.75">
      <c r="A339" s="11"/>
      <c r="B339" s="20"/>
      <c r="C339" s="37"/>
      <c r="H339" s="36"/>
      <c r="I339" s="11"/>
      <c r="J339" s="11"/>
      <c r="K339" s="37"/>
      <c r="L339" s="11"/>
      <c r="M339" s="20"/>
    </row>
    <row r="340" spans="1:13" ht="12.75">
      <c r="A340" s="11"/>
      <c r="B340" s="20"/>
      <c r="C340" s="37"/>
      <c r="H340" s="36"/>
      <c r="I340" s="11"/>
      <c r="J340" s="11"/>
      <c r="K340" s="37"/>
      <c r="L340" s="11"/>
      <c r="M340" s="20"/>
    </row>
    <row r="341" spans="1:13" ht="12.75">
      <c r="A341" s="11"/>
      <c r="B341" s="20"/>
      <c r="C341" s="37"/>
      <c r="H341" s="36"/>
      <c r="I341" s="11"/>
      <c r="J341" s="11"/>
      <c r="K341" s="37"/>
      <c r="L341" s="11"/>
      <c r="M341" s="20"/>
    </row>
    <row r="342" spans="1:13" ht="12.75">
      <c r="A342" s="11"/>
      <c r="B342" s="20"/>
      <c r="C342" s="37"/>
      <c r="H342" s="36"/>
      <c r="I342" s="11"/>
      <c r="J342" s="11"/>
      <c r="K342" s="37"/>
      <c r="L342" s="11"/>
      <c r="M342" s="20"/>
    </row>
    <row r="343" spans="1:13" ht="12.75">
      <c r="A343" s="11"/>
      <c r="B343" s="20"/>
      <c r="C343" s="37"/>
      <c r="H343" s="36"/>
      <c r="I343" s="11"/>
      <c r="J343" s="11"/>
      <c r="K343" s="37"/>
      <c r="L343" s="11"/>
      <c r="M343" s="20"/>
    </row>
    <row r="344" spans="1:13" ht="12.75">
      <c r="A344" s="11"/>
      <c r="B344" s="20"/>
      <c r="C344" s="37"/>
      <c r="H344" s="36"/>
      <c r="I344" s="11"/>
      <c r="J344" s="11"/>
      <c r="K344" s="37"/>
      <c r="L344" s="11"/>
      <c r="M344" s="20"/>
    </row>
    <row r="345" spans="1:13" ht="12.75">
      <c r="A345" s="11"/>
      <c r="B345" s="20"/>
      <c r="C345" s="37"/>
      <c r="H345" s="36"/>
      <c r="I345" s="11"/>
      <c r="J345" s="11"/>
      <c r="K345" s="37"/>
      <c r="L345" s="11"/>
      <c r="M345" s="20"/>
    </row>
    <row r="346" spans="1:13" ht="12.75">
      <c r="A346" s="11"/>
      <c r="B346" s="20"/>
      <c r="C346" s="37"/>
      <c r="H346" s="36"/>
      <c r="I346" s="11"/>
      <c r="J346" s="11"/>
      <c r="K346" s="37"/>
      <c r="L346" s="11"/>
      <c r="M346" s="20"/>
    </row>
    <row r="347" spans="1:13" ht="12.75">
      <c r="A347" s="11"/>
      <c r="B347" s="20"/>
      <c r="C347" s="37"/>
      <c r="H347" s="36"/>
      <c r="I347" s="11"/>
      <c r="J347" s="11"/>
      <c r="K347" s="37"/>
      <c r="L347" s="11"/>
      <c r="M347" s="20"/>
    </row>
    <row r="348" spans="1:13" ht="12.75">
      <c r="A348" s="11"/>
      <c r="B348" s="20"/>
      <c r="C348" s="37"/>
      <c r="H348" s="36"/>
      <c r="I348" s="11"/>
      <c r="J348" s="11"/>
      <c r="K348" s="37"/>
      <c r="L348" s="11"/>
      <c r="M348" s="20"/>
    </row>
    <row r="349" spans="1:13" ht="12.75">
      <c r="A349" s="11"/>
      <c r="B349" s="20"/>
      <c r="C349" s="37"/>
      <c r="H349" s="36"/>
      <c r="I349" s="11"/>
      <c r="J349" s="11"/>
      <c r="K349" s="37"/>
      <c r="L349" s="11"/>
      <c r="M349" s="20"/>
    </row>
    <row r="350" spans="1:13" ht="12.75">
      <c r="A350" s="11"/>
      <c r="B350" s="20"/>
      <c r="C350" s="37"/>
      <c r="H350" s="36"/>
      <c r="I350" s="11"/>
      <c r="J350" s="11"/>
      <c r="K350" s="37"/>
      <c r="L350" s="11"/>
      <c r="M350" s="20"/>
    </row>
    <row r="351" spans="1:13" ht="12.75">
      <c r="A351" s="11"/>
      <c r="B351" s="20"/>
      <c r="C351" s="37"/>
      <c r="H351" s="36"/>
      <c r="I351" s="11"/>
      <c r="J351" s="11"/>
      <c r="K351" s="37"/>
      <c r="L351" s="11"/>
      <c r="M351" s="20"/>
    </row>
    <row r="352" spans="1:13" ht="12.75">
      <c r="A352" s="11"/>
      <c r="B352" s="20"/>
      <c r="C352" s="37"/>
      <c r="H352" s="36"/>
      <c r="I352" s="11"/>
      <c r="J352" s="11"/>
      <c r="K352" s="37"/>
      <c r="L352" s="11"/>
      <c r="M352" s="20"/>
    </row>
    <row r="353" spans="1:13" ht="12.75">
      <c r="A353" s="11"/>
      <c r="B353" s="20"/>
      <c r="C353" s="37"/>
      <c r="H353" s="36"/>
      <c r="I353" s="11"/>
      <c r="J353" s="11"/>
      <c r="K353" s="37"/>
      <c r="L353" s="11"/>
      <c r="M353" s="20"/>
    </row>
    <row r="354" spans="1:13" ht="12.75">
      <c r="A354" s="11"/>
      <c r="B354" s="20"/>
      <c r="C354" s="37"/>
      <c r="H354" s="36"/>
      <c r="I354" s="11"/>
      <c r="J354" s="11"/>
      <c r="K354" s="37"/>
      <c r="L354" s="11"/>
      <c r="M354" s="20"/>
    </row>
    <row r="355" spans="1:13" ht="12.75">
      <c r="A355" s="11"/>
      <c r="B355" s="20"/>
      <c r="C355" s="37"/>
      <c r="H355" s="36"/>
      <c r="I355" s="11"/>
      <c r="J355" s="11"/>
      <c r="K355" s="37"/>
      <c r="L355" s="11"/>
      <c r="M355" s="20"/>
    </row>
    <row r="356" spans="1:13" ht="12.75">
      <c r="A356" s="11"/>
      <c r="B356" s="20"/>
      <c r="C356" s="37"/>
      <c r="H356" s="36"/>
      <c r="I356" s="11"/>
      <c r="J356" s="11"/>
      <c r="K356" s="37"/>
      <c r="L356" s="11"/>
      <c r="M356" s="20"/>
    </row>
    <row r="357" spans="1:13" ht="12.75">
      <c r="A357" s="11"/>
      <c r="B357" s="20"/>
      <c r="C357" s="37"/>
      <c r="H357" s="36"/>
      <c r="I357" s="11"/>
      <c r="J357" s="11"/>
      <c r="K357" s="37"/>
      <c r="L357" s="11"/>
      <c r="M357" s="20"/>
    </row>
    <row r="358" spans="1:13" ht="12.75">
      <c r="A358" s="11"/>
      <c r="B358" s="20"/>
      <c r="C358" s="37"/>
      <c r="H358" s="36"/>
      <c r="I358" s="11"/>
      <c r="J358" s="11"/>
      <c r="K358" s="37"/>
      <c r="L358" s="11"/>
      <c r="M358" s="20"/>
    </row>
    <row r="359" spans="1:13" ht="12.75">
      <c r="A359" s="11"/>
      <c r="B359" s="20"/>
      <c r="C359" s="37"/>
      <c r="H359" s="36"/>
      <c r="I359" s="11"/>
      <c r="J359" s="11"/>
      <c r="K359" s="37"/>
      <c r="L359" s="11"/>
      <c r="M359" s="20"/>
    </row>
    <row r="360" spans="1:13" ht="12.75">
      <c r="A360" s="11"/>
      <c r="B360" s="20"/>
      <c r="C360" s="37"/>
      <c r="H360" s="36"/>
      <c r="I360" s="11"/>
      <c r="J360" s="11"/>
      <c r="K360" s="37"/>
      <c r="L360" s="11"/>
      <c r="M360" s="20"/>
    </row>
    <row r="361" spans="1:13" ht="12.75">
      <c r="A361" s="11"/>
      <c r="B361" s="20"/>
      <c r="C361" s="37"/>
      <c r="H361" s="36"/>
      <c r="I361" s="11"/>
      <c r="J361" s="11"/>
      <c r="K361" s="37"/>
      <c r="L361" s="11"/>
      <c r="M361" s="20"/>
    </row>
    <row r="362" spans="1:13" ht="12.75">
      <c r="A362" s="11"/>
      <c r="B362" s="20"/>
      <c r="C362" s="37"/>
      <c r="H362" s="36"/>
      <c r="I362" s="11"/>
      <c r="J362" s="11"/>
      <c r="K362" s="37"/>
      <c r="L362" s="11"/>
      <c r="M362" s="20"/>
    </row>
    <row r="363" spans="1:13" ht="12.75">
      <c r="A363" s="11"/>
      <c r="B363" s="20"/>
      <c r="C363" s="37"/>
      <c r="H363" s="36"/>
      <c r="I363" s="11"/>
      <c r="J363" s="11"/>
      <c r="K363" s="37"/>
      <c r="L363" s="11"/>
      <c r="M363" s="20"/>
    </row>
    <row r="364" spans="1:13" ht="12.75">
      <c r="A364" s="11"/>
      <c r="B364" s="20"/>
      <c r="C364" s="37"/>
      <c r="H364" s="36"/>
      <c r="I364" s="11"/>
      <c r="J364" s="11"/>
      <c r="K364" s="37"/>
      <c r="L364" s="11"/>
      <c r="M364" s="20"/>
    </row>
    <row r="365" spans="1:13" ht="12.75">
      <c r="A365" s="11"/>
      <c r="B365" s="20"/>
      <c r="C365" s="37"/>
      <c r="H365" s="36"/>
      <c r="I365" s="11"/>
      <c r="J365" s="11"/>
      <c r="K365" s="37"/>
      <c r="L365" s="11"/>
      <c r="M365" s="20"/>
    </row>
    <row r="366" spans="1:13" ht="12.75">
      <c r="A366" s="11"/>
      <c r="B366" s="20"/>
      <c r="C366" s="37"/>
      <c r="H366" s="36"/>
      <c r="I366" s="11"/>
      <c r="J366" s="11"/>
      <c r="K366" s="37"/>
      <c r="L366" s="11"/>
      <c r="M366" s="20"/>
    </row>
    <row r="367" spans="1:13" ht="12.75">
      <c r="A367" s="11"/>
      <c r="B367" s="20"/>
      <c r="C367" s="37"/>
      <c r="H367" s="36"/>
      <c r="I367" s="11"/>
      <c r="J367" s="11"/>
      <c r="K367" s="37"/>
      <c r="L367" s="11"/>
      <c r="M367" s="20"/>
    </row>
    <row r="368" spans="1:13" ht="12.75">
      <c r="A368" s="11"/>
      <c r="B368" s="20"/>
      <c r="C368" s="37"/>
      <c r="H368" s="36"/>
      <c r="I368" s="11"/>
      <c r="J368" s="11"/>
      <c r="K368" s="37"/>
      <c r="L368" s="11"/>
      <c r="M368" s="20"/>
    </row>
    <row r="369" spans="1:13" ht="12.75">
      <c r="A369" s="11"/>
      <c r="B369" s="20"/>
      <c r="C369" s="37"/>
      <c r="H369" s="36"/>
      <c r="I369" s="11"/>
      <c r="J369" s="11"/>
      <c r="K369" s="37"/>
      <c r="L369" s="11"/>
      <c r="M369" s="20"/>
    </row>
    <row r="370" spans="1:13" ht="12.75">
      <c r="A370" s="11"/>
      <c r="B370" s="20"/>
      <c r="C370" s="37"/>
      <c r="H370" s="36"/>
      <c r="I370" s="11"/>
      <c r="J370" s="11"/>
      <c r="K370" s="37"/>
      <c r="L370" s="11"/>
      <c r="M370" s="20"/>
    </row>
    <row r="371" spans="1:13" ht="12.75">
      <c r="A371" s="11"/>
      <c r="B371" s="20"/>
      <c r="C371" s="37"/>
      <c r="H371" s="36"/>
      <c r="I371" s="11"/>
      <c r="J371" s="11"/>
      <c r="K371" s="37"/>
      <c r="L371" s="11"/>
      <c r="M371" s="20"/>
    </row>
    <row r="372" spans="1:13" ht="12.75">
      <c r="A372" s="11"/>
      <c r="B372" s="20"/>
      <c r="C372" s="37"/>
      <c r="H372" s="36"/>
      <c r="I372" s="11"/>
      <c r="J372" s="11"/>
      <c r="K372" s="37"/>
      <c r="L372" s="11"/>
      <c r="M372" s="20"/>
    </row>
    <row r="373" spans="1:13" ht="12.75">
      <c r="A373" s="11"/>
      <c r="B373" s="20"/>
      <c r="C373" s="37"/>
      <c r="H373" s="36"/>
      <c r="I373" s="11"/>
      <c r="J373" s="11"/>
      <c r="K373" s="37"/>
      <c r="L373" s="11"/>
      <c r="M373" s="20"/>
    </row>
    <row r="374" spans="1:13" ht="12.75">
      <c r="A374" s="11"/>
      <c r="B374" s="20"/>
      <c r="C374" s="37"/>
      <c r="H374" s="36"/>
      <c r="I374" s="11"/>
      <c r="J374" s="11"/>
      <c r="K374" s="37"/>
      <c r="L374" s="11"/>
      <c r="M374" s="20"/>
    </row>
    <row r="375" spans="1:13" ht="12.75">
      <c r="A375" s="11"/>
      <c r="B375" s="20"/>
      <c r="C375" s="37"/>
      <c r="H375" s="36"/>
      <c r="I375" s="11"/>
      <c r="J375" s="11"/>
      <c r="K375" s="37"/>
      <c r="L375" s="11"/>
      <c r="M375" s="20"/>
    </row>
    <row r="376" spans="1:13" ht="12.75">
      <c r="A376" s="11"/>
      <c r="B376" s="20"/>
      <c r="C376" s="37"/>
      <c r="H376" s="36"/>
      <c r="I376" s="11"/>
      <c r="J376" s="11"/>
      <c r="K376" s="37"/>
      <c r="L376" s="11"/>
      <c r="M376" s="20"/>
    </row>
    <row r="377" spans="1:13" ht="12.75">
      <c r="A377" s="11"/>
      <c r="B377" s="20"/>
      <c r="C377" s="37"/>
      <c r="H377" s="36"/>
      <c r="I377" s="11"/>
      <c r="J377" s="11"/>
      <c r="K377" s="37"/>
      <c r="L377" s="11"/>
      <c r="M377" s="20"/>
    </row>
    <row r="378" spans="1:13" ht="12.75">
      <c r="A378" s="11"/>
      <c r="B378" s="20"/>
      <c r="C378" s="37"/>
      <c r="H378" s="36"/>
      <c r="I378" s="11"/>
      <c r="J378" s="11"/>
      <c r="K378" s="37"/>
      <c r="L378" s="11"/>
      <c r="M378" s="20"/>
    </row>
    <row r="379" spans="1:13" ht="12.75">
      <c r="A379" s="11"/>
      <c r="B379" s="20"/>
      <c r="C379" s="37"/>
      <c r="H379" s="36"/>
      <c r="I379" s="11"/>
      <c r="J379" s="11"/>
      <c r="K379" s="37"/>
      <c r="L379" s="11"/>
      <c r="M379" s="20"/>
    </row>
    <row r="380" spans="1:13" ht="12.75">
      <c r="A380" s="11"/>
      <c r="B380" s="20"/>
      <c r="C380" s="37"/>
      <c r="H380" s="36"/>
      <c r="I380" s="11"/>
      <c r="J380" s="11"/>
      <c r="K380" s="37"/>
      <c r="L380" s="11"/>
      <c r="M380" s="20"/>
    </row>
    <row r="381" spans="1:13" ht="12.75">
      <c r="A381" s="11"/>
      <c r="B381" s="20"/>
      <c r="C381" s="37"/>
      <c r="H381" s="36"/>
      <c r="I381" s="11"/>
      <c r="J381" s="11"/>
      <c r="K381" s="37"/>
      <c r="L381" s="11"/>
      <c r="M381" s="20"/>
    </row>
    <row r="382" spans="1:13" ht="12.75">
      <c r="A382" s="11"/>
      <c r="B382" s="20"/>
      <c r="C382" s="37"/>
      <c r="H382" s="36"/>
      <c r="I382" s="11"/>
      <c r="J382" s="11"/>
      <c r="K382" s="37"/>
      <c r="L382" s="11"/>
      <c r="M382" s="20"/>
    </row>
    <row r="383" spans="1:13" ht="12.75">
      <c r="A383" s="11"/>
      <c r="B383" s="20"/>
      <c r="C383" s="37"/>
      <c r="H383" s="36"/>
      <c r="I383" s="11"/>
      <c r="J383" s="11"/>
      <c r="K383" s="37"/>
      <c r="L383" s="11"/>
      <c r="M383" s="20"/>
    </row>
    <row r="384" spans="1:13" ht="12.75">
      <c r="A384" s="11"/>
      <c r="B384" s="20"/>
      <c r="C384" s="37"/>
      <c r="H384" s="36"/>
      <c r="I384" s="11"/>
      <c r="J384" s="11"/>
      <c r="K384" s="37"/>
      <c r="L384" s="11"/>
      <c r="M384" s="20"/>
    </row>
    <row r="385" spans="1:13" ht="12.75">
      <c r="A385" s="11"/>
      <c r="B385" s="20"/>
      <c r="C385" s="37"/>
      <c r="H385" s="36"/>
      <c r="I385" s="11"/>
      <c r="J385" s="11"/>
      <c r="K385" s="37"/>
      <c r="L385" s="11"/>
      <c r="M385" s="20"/>
    </row>
    <row r="386" spans="1:13" ht="12.75">
      <c r="A386" s="11"/>
      <c r="B386" s="20"/>
      <c r="C386" s="37"/>
      <c r="H386" s="36"/>
      <c r="I386" s="11"/>
      <c r="J386" s="11"/>
      <c r="K386" s="37"/>
      <c r="L386" s="11"/>
      <c r="M386" s="20"/>
    </row>
    <row r="387" spans="1:13" ht="12.75">
      <c r="A387" s="11"/>
      <c r="B387" s="20"/>
      <c r="C387" s="37"/>
      <c r="H387" s="36"/>
      <c r="I387" s="11"/>
      <c r="J387" s="11"/>
      <c r="K387" s="37"/>
      <c r="L387" s="11"/>
      <c r="M387" s="20"/>
    </row>
    <row r="388" spans="1:13" ht="12.75">
      <c r="A388" s="11"/>
      <c r="B388" s="20"/>
      <c r="C388" s="37"/>
      <c r="H388" s="36"/>
      <c r="I388" s="11"/>
      <c r="J388" s="11"/>
      <c r="K388" s="37"/>
      <c r="L388" s="11"/>
      <c r="M388" s="20"/>
    </row>
    <row r="389" spans="1:13" ht="12.75">
      <c r="A389" s="11"/>
      <c r="B389" s="20"/>
      <c r="C389" s="37"/>
      <c r="H389" s="36"/>
      <c r="I389" s="11"/>
      <c r="J389" s="11"/>
      <c r="K389" s="37"/>
      <c r="L389" s="11"/>
      <c r="M389" s="20"/>
    </row>
    <row r="390" spans="1:13" ht="12.75">
      <c r="A390" s="11"/>
      <c r="B390" s="20"/>
      <c r="C390" s="37"/>
      <c r="H390" s="36"/>
      <c r="I390" s="11"/>
      <c r="J390" s="11"/>
      <c r="K390" s="37"/>
      <c r="L390" s="11"/>
      <c r="M390" s="20"/>
    </row>
    <row r="391" spans="8:13" ht="12.75">
      <c r="H391" s="36"/>
      <c r="I391" s="11"/>
      <c r="J391" s="11"/>
      <c r="K391" s="37"/>
      <c r="L391" s="11"/>
      <c r="M391" s="20"/>
    </row>
    <row r="392" spans="8:13" ht="12.75">
      <c r="H392" s="36"/>
      <c r="I392" s="11"/>
      <c r="J392" s="11"/>
      <c r="K392" s="37"/>
      <c r="L392" s="11"/>
      <c r="M392" s="20"/>
    </row>
    <row r="393" spans="8:13" ht="12.75">
      <c r="H393" s="36"/>
      <c r="I393" s="11"/>
      <c r="J393" s="11"/>
      <c r="K393" s="37"/>
      <c r="L393" s="11"/>
      <c r="M393" s="20"/>
    </row>
    <row r="394" spans="8:13" ht="12.75">
      <c r="H394" s="36"/>
      <c r="I394" s="11"/>
      <c r="J394" s="11"/>
      <c r="K394" s="37"/>
      <c r="L394" s="11"/>
      <c r="M394" s="20"/>
    </row>
    <row r="395" spans="8:13" ht="12.75">
      <c r="H395" s="36"/>
      <c r="I395" s="11"/>
      <c r="J395" s="11"/>
      <c r="K395" s="37"/>
      <c r="L395" s="11"/>
      <c r="M395" s="20"/>
    </row>
    <row r="396" spans="8:13" ht="12.75">
      <c r="H396" s="36"/>
      <c r="I396" s="11"/>
      <c r="J396" s="11"/>
      <c r="K396" s="37"/>
      <c r="L396" s="11"/>
      <c r="M396" s="20"/>
    </row>
    <row r="397" spans="8:13" ht="12.75">
      <c r="H397" s="36"/>
      <c r="I397" s="11"/>
      <c r="J397" s="11"/>
      <c r="K397" s="37"/>
      <c r="L397" s="11"/>
      <c r="M397" s="20"/>
    </row>
    <row r="398" spans="8:13" ht="12.75">
      <c r="H398" s="36"/>
      <c r="I398" s="11"/>
      <c r="J398" s="11"/>
      <c r="K398" s="37"/>
      <c r="L398" s="11"/>
      <c r="M398" s="20"/>
    </row>
    <row r="399" spans="8:13" ht="12.75">
      <c r="H399" s="36"/>
      <c r="I399" s="11"/>
      <c r="J399" s="11"/>
      <c r="K399" s="37"/>
      <c r="L399" s="11"/>
      <c r="M399" s="20"/>
    </row>
    <row r="400" spans="8:13" ht="12.75">
      <c r="H400" s="36"/>
      <c r="I400" s="11"/>
      <c r="J400" s="11"/>
      <c r="K400" s="37"/>
      <c r="L400" s="11"/>
      <c r="M400" s="20"/>
    </row>
    <row r="401" spans="8:13" ht="12.75">
      <c r="H401" s="36"/>
      <c r="I401" s="11"/>
      <c r="J401" s="11"/>
      <c r="K401" s="37"/>
      <c r="L401" s="11"/>
      <c r="M401" s="20"/>
    </row>
    <row r="402" spans="8:13" ht="12.75">
      <c r="H402" s="36"/>
      <c r="I402" s="11"/>
      <c r="J402" s="11"/>
      <c r="K402" s="37"/>
      <c r="L402" s="11"/>
      <c r="M402" s="20"/>
    </row>
    <row r="403" spans="8:13" ht="12.75">
      <c r="H403" s="36"/>
      <c r="I403" s="11"/>
      <c r="J403" s="11"/>
      <c r="K403" s="37"/>
      <c r="L403" s="11"/>
      <c r="M403" s="20"/>
    </row>
    <row r="404" spans="8:13" ht="12.75">
      <c r="H404" s="36"/>
      <c r="I404" s="11"/>
      <c r="J404" s="11"/>
      <c r="K404" s="37"/>
      <c r="L404" s="11"/>
      <c r="M404" s="20"/>
    </row>
    <row r="405" spans="8:13" ht="12.75">
      <c r="H405" s="36"/>
      <c r="I405" s="11"/>
      <c r="J405" s="11"/>
      <c r="K405" s="37"/>
      <c r="L405" s="11"/>
      <c r="M405" s="20"/>
    </row>
    <row r="406" spans="8:13" ht="12.75">
      <c r="H406" s="36"/>
      <c r="I406" s="11"/>
      <c r="J406" s="11"/>
      <c r="K406" s="37"/>
      <c r="L406" s="11"/>
      <c r="M406" s="20"/>
    </row>
    <row r="407" spans="8:13" ht="12.75">
      <c r="H407" s="36"/>
      <c r="I407" s="11"/>
      <c r="J407" s="11"/>
      <c r="K407" s="37"/>
      <c r="L407" s="11"/>
      <c r="M407" s="20"/>
    </row>
    <row r="408" spans="8:13" ht="12.75">
      <c r="H408" s="36"/>
      <c r="I408" s="11"/>
      <c r="J408" s="11"/>
      <c r="K408" s="37"/>
      <c r="L408" s="11"/>
      <c r="M408" s="20"/>
    </row>
    <row r="409" spans="8:13" ht="12.75">
      <c r="H409" s="36"/>
      <c r="I409" s="11"/>
      <c r="J409" s="11"/>
      <c r="K409" s="37"/>
      <c r="L409" s="11"/>
      <c r="M409" s="20"/>
    </row>
    <row r="410" spans="8:13" ht="12.75">
      <c r="H410" s="36"/>
      <c r="I410" s="11"/>
      <c r="J410" s="11"/>
      <c r="K410" s="37"/>
      <c r="L410" s="11"/>
      <c r="M410" s="20"/>
    </row>
    <row r="411" spans="8:13" ht="12.75">
      <c r="H411" s="36"/>
      <c r="I411" s="11"/>
      <c r="J411" s="11"/>
      <c r="K411" s="37"/>
      <c r="L411" s="11"/>
      <c r="M411" s="20"/>
    </row>
    <row r="412" spans="8:13" ht="12.75">
      <c r="H412" s="36"/>
      <c r="I412" s="11"/>
      <c r="J412" s="11"/>
      <c r="K412" s="37"/>
      <c r="L412" s="11"/>
      <c r="M412" s="20"/>
    </row>
    <row r="413" spans="8:13" ht="12.75">
      <c r="H413" s="36"/>
      <c r="I413" s="11"/>
      <c r="J413" s="11"/>
      <c r="K413" s="37"/>
      <c r="L413" s="11"/>
      <c r="M413" s="20"/>
    </row>
    <row r="414" spans="8:13" ht="12.75">
      <c r="H414" s="36"/>
      <c r="I414" s="11"/>
      <c r="J414" s="11"/>
      <c r="K414" s="37"/>
      <c r="L414" s="11"/>
      <c r="M414" s="20"/>
    </row>
    <row r="415" spans="8:13" ht="12.75">
      <c r="H415" s="36"/>
      <c r="I415" s="11"/>
      <c r="J415" s="11"/>
      <c r="K415" s="37"/>
      <c r="L415" s="11"/>
      <c r="M415" s="20"/>
    </row>
    <row r="416" spans="8:13" ht="12.75">
      <c r="H416" s="36"/>
      <c r="I416" s="11"/>
      <c r="J416" s="11"/>
      <c r="K416" s="37"/>
      <c r="L416" s="11"/>
      <c r="M416" s="20"/>
    </row>
    <row r="417" spans="8:13" ht="12.75">
      <c r="H417" s="36"/>
      <c r="I417" s="11"/>
      <c r="J417" s="11"/>
      <c r="K417" s="37"/>
      <c r="L417" s="11"/>
      <c r="M417" s="20"/>
    </row>
    <row r="418" spans="8:13" ht="12.75">
      <c r="H418" s="36"/>
      <c r="I418" s="11"/>
      <c r="J418" s="11"/>
      <c r="K418" s="37"/>
      <c r="L418" s="11"/>
      <c r="M418" s="20"/>
    </row>
    <row r="419" spans="8:13" ht="12.75">
      <c r="H419" s="36"/>
      <c r="I419" s="11"/>
      <c r="J419" s="11"/>
      <c r="K419" s="37"/>
      <c r="L419" s="11"/>
      <c r="M419" s="20"/>
    </row>
    <row r="420" spans="8:13" ht="12.75">
      <c r="H420" s="36"/>
      <c r="I420" s="11"/>
      <c r="J420" s="11"/>
      <c r="K420" s="37"/>
      <c r="L420" s="11"/>
      <c r="M420" s="20"/>
    </row>
    <row r="421" spans="8:13" ht="12.75">
      <c r="H421" s="36"/>
      <c r="I421" s="11"/>
      <c r="J421" s="11"/>
      <c r="K421" s="37"/>
      <c r="L421" s="11"/>
      <c r="M421" s="20"/>
    </row>
    <row r="422" spans="8:13" ht="12.75">
      <c r="H422" s="36"/>
      <c r="I422" s="11"/>
      <c r="J422" s="11"/>
      <c r="K422" s="37"/>
      <c r="L422" s="11"/>
      <c r="M422" s="20"/>
    </row>
    <row r="423" spans="8:13" ht="12.75">
      <c r="H423" s="36"/>
      <c r="I423" s="11"/>
      <c r="J423" s="11"/>
      <c r="K423" s="37"/>
      <c r="L423" s="11"/>
      <c r="M423" s="20"/>
    </row>
    <row r="424" spans="8:13" ht="12.75">
      <c r="H424" s="36"/>
      <c r="I424" s="11"/>
      <c r="J424" s="11"/>
      <c r="K424" s="37"/>
      <c r="L424" s="11"/>
      <c r="M424" s="20"/>
    </row>
    <row r="425" spans="8:13" ht="12.75">
      <c r="H425" s="36"/>
      <c r="I425" s="11"/>
      <c r="J425" s="11"/>
      <c r="K425" s="37"/>
      <c r="L425" s="11"/>
      <c r="M425" s="20"/>
    </row>
    <row r="426" spans="8:13" ht="12.75">
      <c r="H426" s="36"/>
      <c r="I426" s="11"/>
      <c r="J426" s="11"/>
      <c r="K426" s="37"/>
      <c r="L426" s="11"/>
      <c r="M426" s="20"/>
    </row>
    <row r="427" spans="8:13" ht="12.75">
      <c r="H427" s="36"/>
      <c r="I427" s="11"/>
      <c r="J427" s="11"/>
      <c r="K427" s="37"/>
      <c r="L427" s="11"/>
      <c r="M427" s="20"/>
    </row>
    <row r="428" spans="8:13" ht="12.75">
      <c r="H428" s="36"/>
      <c r="I428" s="11"/>
      <c r="J428" s="11"/>
      <c r="K428" s="37"/>
      <c r="L428" s="11"/>
      <c r="M428" s="20"/>
    </row>
    <row r="429" spans="8:13" ht="12.75">
      <c r="H429" s="36"/>
      <c r="I429" s="11"/>
      <c r="J429" s="11"/>
      <c r="K429" s="37"/>
      <c r="L429" s="11"/>
      <c r="M429" s="20"/>
    </row>
    <row r="430" spans="8:13" ht="12.75">
      <c r="H430" s="36"/>
      <c r="I430" s="11"/>
      <c r="J430" s="11"/>
      <c r="K430" s="37"/>
      <c r="L430" s="11"/>
      <c r="M430" s="20"/>
    </row>
    <row r="431" spans="8:13" ht="12.75">
      <c r="H431" s="36"/>
      <c r="I431" s="11"/>
      <c r="J431" s="11"/>
      <c r="K431" s="37"/>
      <c r="L431" s="11"/>
      <c r="M431" s="20"/>
    </row>
    <row r="432" spans="8:13" ht="12.75">
      <c r="H432" s="36"/>
      <c r="I432" s="11"/>
      <c r="J432" s="11"/>
      <c r="K432" s="37"/>
      <c r="L432" s="11"/>
      <c r="M432" s="20"/>
    </row>
    <row r="433" spans="8:13" ht="12.75">
      <c r="H433" s="36"/>
      <c r="I433" s="11"/>
      <c r="J433" s="11"/>
      <c r="K433" s="37"/>
      <c r="L433" s="11"/>
      <c r="M433" s="20"/>
    </row>
    <row r="434" spans="8:13" ht="12.75">
      <c r="H434" s="36"/>
      <c r="I434" s="11"/>
      <c r="J434" s="11"/>
      <c r="K434" s="37"/>
      <c r="L434" s="11"/>
      <c r="M434" s="20"/>
    </row>
    <row r="435" spans="8:13" ht="12.75">
      <c r="H435" s="36"/>
      <c r="I435" s="11"/>
      <c r="J435" s="11"/>
      <c r="K435" s="37"/>
      <c r="L435" s="11"/>
      <c r="M435" s="20"/>
    </row>
    <row r="436" spans="8:13" ht="12.75">
      <c r="H436" s="36"/>
      <c r="I436" s="11"/>
      <c r="J436" s="11"/>
      <c r="K436" s="37"/>
      <c r="L436" s="11"/>
      <c r="M436" s="20"/>
    </row>
    <row r="437" spans="8:13" ht="12.75">
      <c r="H437" s="36"/>
      <c r="I437" s="11"/>
      <c r="J437" s="11"/>
      <c r="K437" s="37"/>
      <c r="L437" s="11"/>
      <c r="M437" s="20"/>
    </row>
    <row r="438" spans="8:13" ht="12.75">
      <c r="H438" s="36"/>
      <c r="I438" s="11"/>
      <c r="J438" s="11"/>
      <c r="K438" s="37"/>
      <c r="L438" s="11"/>
      <c r="M438" s="20"/>
    </row>
    <row r="439" spans="8:13" ht="12.75">
      <c r="H439" s="36"/>
      <c r="I439" s="11"/>
      <c r="J439" s="11"/>
      <c r="K439" s="37"/>
      <c r="L439" s="11"/>
      <c r="M439" s="20"/>
    </row>
    <row r="440" spans="8:13" ht="12.75">
      <c r="H440" s="36"/>
      <c r="I440" s="11"/>
      <c r="J440" s="11"/>
      <c r="K440" s="37"/>
      <c r="L440" s="11"/>
      <c r="M440" s="20"/>
    </row>
    <row r="441" spans="8:13" ht="12.75">
      <c r="H441" s="36"/>
      <c r="I441" s="11"/>
      <c r="J441" s="11"/>
      <c r="K441" s="37"/>
      <c r="L441" s="11"/>
      <c r="M441" s="20"/>
    </row>
    <row r="442" spans="8:13" ht="12.75">
      <c r="H442" s="36"/>
      <c r="I442" s="11"/>
      <c r="J442" s="11"/>
      <c r="K442" s="37"/>
      <c r="L442" s="11"/>
      <c r="M442" s="20"/>
    </row>
    <row r="443" spans="8:13" ht="12.75">
      <c r="H443" s="36"/>
      <c r="I443" s="11"/>
      <c r="J443" s="11"/>
      <c r="K443" s="37"/>
      <c r="L443" s="11"/>
      <c r="M443" s="20"/>
    </row>
    <row r="444" spans="8:13" ht="12.75">
      <c r="H444" s="36"/>
      <c r="I444" s="11"/>
      <c r="J444" s="11"/>
      <c r="K444" s="37"/>
      <c r="L444" s="11"/>
      <c r="M444" s="20"/>
    </row>
    <row r="445" spans="8:13" ht="12.75">
      <c r="H445" s="36"/>
      <c r="I445" s="11"/>
      <c r="J445" s="11"/>
      <c r="K445" s="37"/>
      <c r="L445" s="11"/>
      <c r="M445" s="20"/>
    </row>
    <row r="446" spans="8:13" ht="12.75">
      <c r="H446" s="36"/>
      <c r="I446" s="11"/>
      <c r="J446" s="11"/>
      <c r="K446" s="37"/>
      <c r="L446" s="11"/>
      <c r="M446" s="20"/>
    </row>
    <row r="447" spans="8:13" ht="12.75">
      <c r="H447" s="36"/>
      <c r="I447" s="11"/>
      <c r="J447" s="11"/>
      <c r="K447" s="37"/>
      <c r="L447" s="11"/>
      <c r="M447" s="20"/>
    </row>
    <row r="448" spans="8:13" ht="12.75">
      <c r="H448" s="36"/>
      <c r="I448" s="11"/>
      <c r="J448" s="11"/>
      <c r="K448" s="37"/>
      <c r="L448" s="11"/>
      <c r="M448" s="20"/>
    </row>
    <row r="449" spans="8:13" ht="12.75">
      <c r="H449" s="36"/>
      <c r="I449" s="11"/>
      <c r="J449" s="11"/>
      <c r="K449" s="37"/>
      <c r="L449" s="11"/>
      <c r="M449" s="20"/>
    </row>
    <row r="450" spans="8:13" ht="12.75">
      <c r="H450" s="36"/>
      <c r="I450" s="11"/>
      <c r="J450" s="11"/>
      <c r="K450" s="37"/>
      <c r="L450" s="11"/>
      <c r="M450" s="20"/>
    </row>
    <row r="451" spans="8:13" ht="12.75">
      <c r="H451" s="36"/>
      <c r="I451" s="11"/>
      <c r="J451" s="11"/>
      <c r="K451" s="37"/>
      <c r="L451" s="11"/>
      <c r="M451" s="20"/>
    </row>
    <row r="452" spans="8:13" ht="12.75">
      <c r="H452" s="36"/>
      <c r="I452" s="11"/>
      <c r="J452" s="11"/>
      <c r="K452" s="37"/>
      <c r="L452" s="11"/>
      <c r="M452" s="20"/>
    </row>
    <row r="453" spans="8:13" ht="12.75">
      <c r="H453" s="36"/>
      <c r="I453" s="11"/>
      <c r="J453" s="11"/>
      <c r="K453" s="37"/>
      <c r="L453" s="11"/>
      <c r="M453" s="20"/>
    </row>
    <row r="454" spans="8:13" ht="12.75">
      <c r="H454" s="36"/>
      <c r="I454" s="11"/>
      <c r="J454" s="11"/>
      <c r="K454" s="37"/>
      <c r="L454" s="11"/>
      <c r="M454" s="20"/>
    </row>
    <row r="455" spans="8:13" ht="12.75">
      <c r="H455" s="36"/>
      <c r="I455" s="11"/>
      <c r="J455" s="11"/>
      <c r="K455" s="37"/>
      <c r="L455" s="11"/>
      <c r="M455" s="20"/>
    </row>
    <row r="456" spans="8:13" ht="12.75">
      <c r="H456" s="36"/>
      <c r="I456" s="11"/>
      <c r="J456" s="11"/>
      <c r="K456" s="37"/>
      <c r="L456" s="11"/>
      <c r="M456" s="20"/>
    </row>
    <row r="457" spans="8:13" ht="12.75">
      <c r="H457" s="36"/>
      <c r="I457" s="11"/>
      <c r="J457" s="11"/>
      <c r="K457" s="37"/>
      <c r="L457" s="11"/>
      <c r="M457" s="20"/>
    </row>
    <row r="458" spans="8:13" ht="12.75">
      <c r="H458" s="36"/>
      <c r="I458" s="11"/>
      <c r="J458" s="11"/>
      <c r="K458" s="37"/>
      <c r="L458" s="11"/>
      <c r="M458" s="20"/>
    </row>
    <row r="459" spans="8:13" ht="12.75">
      <c r="H459" s="36"/>
      <c r="I459" s="11"/>
      <c r="J459" s="11"/>
      <c r="K459" s="37"/>
      <c r="L459" s="11"/>
      <c r="M459" s="20"/>
    </row>
    <row r="460" spans="8:13" ht="12.75">
      <c r="H460" s="36"/>
      <c r="I460" s="11"/>
      <c r="J460" s="11"/>
      <c r="K460" s="37"/>
      <c r="L460" s="11"/>
      <c r="M460" s="20"/>
    </row>
    <row r="461" spans="8:13" ht="12.75">
      <c r="H461" s="36"/>
      <c r="I461" s="11"/>
      <c r="J461" s="11"/>
      <c r="K461" s="37"/>
      <c r="L461" s="11"/>
      <c r="M461" s="20"/>
    </row>
    <row r="462" spans="8:13" ht="12.75">
      <c r="H462" s="36"/>
      <c r="I462" s="11"/>
      <c r="J462" s="11"/>
      <c r="K462" s="37"/>
      <c r="L462" s="11"/>
      <c r="M462" s="20"/>
    </row>
    <row r="463" spans="8:13" ht="12.75">
      <c r="H463" s="36"/>
      <c r="I463" s="11"/>
      <c r="J463" s="11"/>
      <c r="K463" s="37"/>
      <c r="L463" s="11"/>
      <c r="M463" s="20"/>
    </row>
    <row r="464" spans="8:13" ht="12.75">
      <c r="H464" s="36"/>
      <c r="I464" s="11"/>
      <c r="J464" s="11"/>
      <c r="K464" s="37"/>
      <c r="L464" s="11"/>
      <c r="M464" s="20"/>
    </row>
    <row r="465" spans="8:13" ht="12.75">
      <c r="H465" s="36"/>
      <c r="I465" s="11"/>
      <c r="J465" s="11"/>
      <c r="K465" s="37"/>
      <c r="L465" s="11"/>
      <c r="M465" s="20"/>
    </row>
    <row r="466" spans="8:13" ht="12.75">
      <c r="H466" s="36"/>
      <c r="I466" s="11"/>
      <c r="J466" s="11"/>
      <c r="K466" s="37"/>
      <c r="L466" s="11"/>
      <c r="M466" s="20"/>
    </row>
    <row r="467" spans="8:13" ht="12.75">
      <c r="H467" s="36"/>
      <c r="I467" s="11"/>
      <c r="J467" s="11"/>
      <c r="K467" s="37"/>
      <c r="L467" s="11"/>
      <c r="M467" s="20"/>
    </row>
    <row r="468" spans="8:13" ht="12.75">
      <c r="H468" s="36"/>
      <c r="I468" s="11"/>
      <c r="J468" s="11"/>
      <c r="K468" s="37"/>
      <c r="L468" s="11"/>
      <c r="M468" s="20"/>
    </row>
    <row r="469" spans="8:13" ht="12.75">
      <c r="H469" s="36"/>
      <c r="I469" s="11"/>
      <c r="J469" s="11"/>
      <c r="K469" s="37"/>
      <c r="L469" s="11"/>
      <c r="M469" s="20"/>
    </row>
    <row r="470" spans="8:13" ht="12.75">
      <c r="H470" s="36"/>
      <c r="I470" s="11"/>
      <c r="J470" s="11"/>
      <c r="K470" s="37"/>
      <c r="L470" s="11"/>
      <c r="M470" s="20"/>
    </row>
    <row r="471" spans="8:13" ht="12.75">
      <c r="H471" s="36"/>
      <c r="I471" s="11"/>
      <c r="J471" s="11"/>
      <c r="K471" s="37"/>
      <c r="L471" s="11"/>
      <c r="M471" s="20"/>
    </row>
    <row r="472" spans="8:13" ht="12.75">
      <c r="H472" s="36"/>
      <c r="I472" s="11"/>
      <c r="J472" s="11"/>
      <c r="K472" s="37"/>
      <c r="L472" s="11"/>
      <c r="M472" s="20"/>
    </row>
    <row r="473" spans="8:13" ht="12.75">
      <c r="H473" s="36"/>
      <c r="I473" s="11"/>
      <c r="J473" s="11"/>
      <c r="K473" s="37"/>
      <c r="L473" s="11"/>
      <c r="M473" s="20"/>
    </row>
    <row r="474" spans="8:13" ht="12.75">
      <c r="H474" s="36"/>
      <c r="I474" s="11"/>
      <c r="J474" s="11"/>
      <c r="K474" s="37"/>
      <c r="L474" s="11"/>
      <c r="M474" s="20"/>
    </row>
    <row r="475" spans="8:13" ht="12.75">
      <c r="H475" s="36"/>
      <c r="I475" s="11"/>
      <c r="J475" s="11"/>
      <c r="K475" s="37"/>
      <c r="L475" s="11"/>
      <c r="M475" s="20"/>
    </row>
    <row r="476" spans="8:13" ht="12.75">
      <c r="H476" s="36"/>
      <c r="I476" s="11"/>
      <c r="J476" s="11"/>
      <c r="K476" s="37"/>
      <c r="L476" s="11"/>
      <c r="M476" s="20"/>
    </row>
    <row r="477" spans="8:13" ht="12.75">
      <c r="H477" s="36"/>
      <c r="I477" s="11"/>
      <c r="J477" s="11"/>
      <c r="K477" s="37"/>
      <c r="L477" s="11"/>
      <c r="M477" s="20"/>
    </row>
    <row r="478" spans="8:13" ht="12.75">
      <c r="H478" s="36"/>
      <c r="I478" s="11"/>
      <c r="J478" s="11"/>
      <c r="K478" s="37"/>
      <c r="L478" s="11"/>
      <c r="M478" s="20"/>
    </row>
    <row r="479" spans="8:13" ht="12.75">
      <c r="H479" s="36"/>
      <c r="I479" s="11"/>
      <c r="J479" s="11"/>
      <c r="K479" s="37"/>
      <c r="L479" s="11"/>
      <c r="M479" s="20"/>
    </row>
    <row r="480" spans="8:13" ht="12.75">
      <c r="H480" s="36"/>
      <c r="I480" s="11"/>
      <c r="J480" s="11"/>
      <c r="K480" s="37"/>
      <c r="L480" s="11"/>
      <c r="M480" s="20"/>
    </row>
    <row r="481" spans="8:13" ht="12.75">
      <c r="H481" s="36"/>
      <c r="I481" s="11"/>
      <c r="J481" s="11"/>
      <c r="K481" s="37"/>
      <c r="L481" s="11"/>
      <c r="M481" s="20"/>
    </row>
    <row r="482" spans="8:13" ht="12.75">
      <c r="H482" s="36"/>
      <c r="I482" s="11"/>
      <c r="J482" s="11"/>
      <c r="K482" s="37"/>
      <c r="L482" s="11"/>
      <c r="M482" s="20"/>
    </row>
    <row r="483" spans="8:13" ht="12.75">
      <c r="H483" s="36"/>
      <c r="I483" s="11"/>
      <c r="J483" s="11"/>
      <c r="K483" s="37"/>
      <c r="L483" s="11"/>
      <c r="M483" s="20"/>
    </row>
    <row r="484" spans="8:13" ht="12.75">
      <c r="H484" s="36"/>
      <c r="I484" s="11"/>
      <c r="J484" s="11"/>
      <c r="K484" s="37"/>
      <c r="L484" s="11"/>
      <c r="M484" s="20"/>
    </row>
    <row r="485" spans="8:13" ht="12.75">
      <c r="H485" s="36"/>
      <c r="I485" s="11"/>
      <c r="J485" s="11"/>
      <c r="K485" s="37"/>
      <c r="L485" s="11"/>
      <c r="M485" s="20"/>
    </row>
    <row r="486" spans="8:13" ht="12.75">
      <c r="H486" s="36"/>
      <c r="I486" s="11"/>
      <c r="J486" s="11"/>
      <c r="K486" s="37"/>
      <c r="L486" s="11"/>
      <c r="M486" s="20"/>
    </row>
    <row r="487" spans="8:13" ht="12.75">
      <c r="H487" s="36"/>
      <c r="I487" s="11"/>
      <c r="J487" s="11"/>
      <c r="K487" s="37"/>
      <c r="L487" s="11"/>
      <c r="M487" s="20"/>
    </row>
    <row r="488" spans="8:13" ht="12.75">
      <c r="H488" s="36"/>
      <c r="I488" s="11"/>
      <c r="J488" s="11"/>
      <c r="K488" s="37"/>
      <c r="L488" s="11"/>
      <c r="M488" s="20"/>
    </row>
    <row r="489" spans="8:13" ht="12.75">
      <c r="H489" s="36"/>
      <c r="I489" s="11"/>
      <c r="J489" s="11"/>
      <c r="K489" s="37"/>
      <c r="L489" s="11"/>
      <c r="M489" s="20"/>
    </row>
    <row r="490" spans="8:13" ht="12.75">
      <c r="H490" s="36"/>
      <c r="I490" s="11"/>
      <c r="J490" s="11"/>
      <c r="K490" s="37"/>
      <c r="L490" s="11"/>
      <c r="M490" s="20"/>
    </row>
    <row r="491" spans="8:13" ht="12.75">
      <c r="H491" s="36"/>
      <c r="I491" s="11"/>
      <c r="J491" s="11"/>
      <c r="K491" s="37"/>
      <c r="L491" s="11"/>
      <c r="M491" s="20"/>
    </row>
    <row r="492" spans="8:13" ht="12.75">
      <c r="H492" s="36"/>
      <c r="I492" s="11"/>
      <c r="J492" s="11"/>
      <c r="K492" s="37"/>
      <c r="L492" s="11"/>
      <c r="M492" s="20"/>
    </row>
    <row r="493" spans="8:13" ht="12.75">
      <c r="H493" s="36"/>
      <c r="I493" s="11"/>
      <c r="J493" s="11"/>
      <c r="K493" s="37"/>
      <c r="L493" s="11"/>
      <c r="M493" s="20"/>
    </row>
    <row r="494" spans="8:13" ht="12.75">
      <c r="H494" s="36"/>
      <c r="I494" s="11"/>
      <c r="J494" s="11"/>
      <c r="K494" s="37"/>
      <c r="L494" s="11"/>
      <c r="M494" s="20"/>
    </row>
    <row r="495" spans="8:13" ht="12.75">
      <c r="H495" s="36"/>
      <c r="I495" s="11"/>
      <c r="J495" s="11"/>
      <c r="K495" s="37"/>
      <c r="L495" s="11"/>
      <c r="M495" s="20"/>
    </row>
    <row r="496" spans="8:13" ht="12.75">
      <c r="H496" s="36"/>
      <c r="I496" s="11"/>
      <c r="J496" s="11"/>
      <c r="K496" s="37"/>
      <c r="L496" s="11"/>
      <c r="M496" s="20"/>
    </row>
    <row r="497" spans="8:13" ht="12.75">
      <c r="H497" s="36"/>
      <c r="I497" s="11"/>
      <c r="J497" s="11"/>
      <c r="K497" s="37"/>
      <c r="L497" s="11"/>
      <c r="M497" s="20"/>
    </row>
    <row r="498" spans="8:13" ht="12.75">
      <c r="H498" s="36"/>
      <c r="I498" s="11"/>
      <c r="J498" s="11"/>
      <c r="K498" s="37"/>
      <c r="L498" s="11"/>
      <c r="M498" s="20"/>
    </row>
    <row r="499" spans="8:13" ht="12.75">
      <c r="H499" s="36"/>
      <c r="I499" s="11"/>
      <c r="J499" s="11"/>
      <c r="K499" s="37"/>
      <c r="L499" s="11"/>
      <c r="M499" s="20"/>
    </row>
    <row r="500" spans="8:13" ht="12.75">
      <c r="H500" s="36"/>
      <c r="I500" s="11"/>
      <c r="J500" s="11"/>
      <c r="K500" s="37"/>
      <c r="L500" s="11"/>
      <c r="M500" s="20"/>
    </row>
    <row r="501" spans="8:13" ht="12.75">
      <c r="H501" s="36"/>
      <c r="I501" s="11"/>
      <c r="J501" s="11"/>
      <c r="K501" s="37"/>
      <c r="L501" s="11"/>
      <c r="M501" s="20"/>
    </row>
    <row r="502" spans="8:13" ht="12.75">
      <c r="H502" s="36"/>
      <c r="I502" s="11"/>
      <c r="J502" s="11"/>
      <c r="K502" s="37"/>
      <c r="L502" s="11"/>
      <c r="M502" s="20"/>
    </row>
    <row r="503" spans="8:13" ht="12.75">
      <c r="H503" s="36"/>
      <c r="I503" s="11"/>
      <c r="J503" s="11"/>
      <c r="K503" s="37"/>
      <c r="L503" s="11"/>
      <c r="M503" s="20"/>
    </row>
    <row r="504" spans="8:13" ht="12.75">
      <c r="H504" s="36"/>
      <c r="I504" s="11"/>
      <c r="J504" s="11"/>
      <c r="K504" s="37"/>
      <c r="L504" s="11"/>
      <c r="M504" s="20"/>
    </row>
    <row r="505" spans="8:13" ht="12.75">
      <c r="H505" s="36"/>
      <c r="I505" s="11"/>
      <c r="J505" s="11"/>
      <c r="K505" s="37"/>
      <c r="L505" s="11"/>
      <c r="M505" s="20"/>
    </row>
    <row r="506" spans="8:13" ht="12.75">
      <c r="H506" s="36"/>
      <c r="I506" s="11"/>
      <c r="J506" s="11"/>
      <c r="K506" s="37"/>
      <c r="L506" s="11"/>
      <c r="M506" s="20"/>
    </row>
    <row r="507" spans="8:13" ht="12.75">
      <c r="H507" s="36"/>
      <c r="I507" s="11"/>
      <c r="J507" s="11"/>
      <c r="K507" s="37"/>
      <c r="L507" s="11"/>
      <c r="M507" s="20"/>
    </row>
    <row r="508" spans="8:13" ht="12.75">
      <c r="H508" s="36"/>
      <c r="I508" s="11"/>
      <c r="J508" s="11"/>
      <c r="K508" s="37"/>
      <c r="L508" s="11"/>
      <c r="M508" s="20"/>
    </row>
    <row r="509" spans="8:13" ht="12.75">
      <c r="H509" s="36"/>
      <c r="I509" s="11"/>
      <c r="J509" s="11"/>
      <c r="K509" s="37"/>
      <c r="L509" s="11"/>
      <c r="M509" s="20"/>
    </row>
    <row r="510" spans="8:13" ht="12.75">
      <c r="H510" s="36"/>
      <c r="I510" s="11"/>
      <c r="J510" s="11"/>
      <c r="K510" s="37"/>
      <c r="L510" s="11"/>
      <c r="M510" s="20"/>
    </row>
    <row r="511" spans="8:13" ht="12.75">
      <c r="H511" s="36"/>
      <c r="I511" s="11"/>
      <c r="J511" s="11"/>
      <c r="K511" s="37"/>
      <c r="L511" s="11"/>
      <c r="M511" s="20"/>
    </row>
    <row r="512" spans="8:13" ht="12.75">
      <c r="H512" s="36"/>
      <c r="I512" s="11"/>
      <c r="J512" s="11"/>
      <c r="K512" s="37"/>
      <c r="L512" s="11"/>
      <c r="M512" s="20"/>
    </row>
    <row r="513" spans="8:13" ht="12.75">
      <c r="H513" s="36"/>
      <c r="I513" s="11"/>
      <c r="J513" s="11"/>
      <c r="K513" s="37"/>
      <c r="L513" s="11"/>
      <c r="M513" s="20"/>
    </row>
    <row r="514" spans="8:13" ht="12.75">
      <c r="H514" s="36"/>
      <c r="I514" s="11"/>
      <c r="J514" s="11"/>
      <c r="K514" s="37"/>
      <c r="L514" s="11"/>
      <c r="M514" s="20"/>
    </row>
    <row r="515" spans="8:13" ht="12.75">
      <c r="H515" s="36"/>
      <c r="I515" s="11"/>
      <c r="J515" s="11"/>
      <c r="K515" s="37"/>
      <c r="L515" s="11"/>
      <c r="M515" s="20"/>
    </row>
    <row r="516" spans="8:13" ht="12.75">
      <c r="H516" s="36"/>
      <c r="I516" s="11"/>
      <c r="J516" s="11"/>
      <c r="K516" s="37"/>
      <c r="L516" s="11"/>
      <c r="M516" s="20"/>
    </row>
    <row r="517" spans="8:13" ht="12.75">
      <c r="H517" s="36"/>
      <c r="I517" s="11"/>
      <c r="J517" s="11"/>
      <c r="K517" s="37"/>
      <c r="L517" s="11"/>
      <c r="M517" s="20"/>
    </row>
    <row r="518" spans="8:13" ht="12.75">
      <c r="H518" s="36"/>
      <c r="I518" s="11"/>
      <c r="J518" s="11"/>
      <c r="K518" s="37"/>
      <c r="L518" s="11"/>
      <c r="M518" s="20"/>
    </row>
    <row r="519" spans="8:13" ht="12.75">
      <c r="H519" s="36"/>
      <c r="I519" s="11"/>
      <c r="J519" s="11"/>
      <c r="K519" s="37"/>
      <c r="L519" s="11"/>
      <c r="M519" s="20"/>
    </row>
    <row r="520" spans="8:13" ht="12.75">
      <c r="H520" s="36"/>
      <c r="I520" s="11"/>
      <c r="J520" s="11"/>
      <c r="K520" s="37"/>
      <c r="L520" s="11"/>
      <c r="M520" s="20"/>
    </row>
    <row r="521" spans="8:13" ht="12.75">
      <c r="H521" s="36"/>
      <c r="I521" s="11"/>
      <c r="J521" s="11"/>
      <c r="K521" s="37"/>
      <c r="L521" s="11"/>
      <c r="M521" s="20"/>
    </row>
    <row r="522" spans="8:13" ht="12.75">
      <c r="H522" s="36"/>
      <c r="I522" s="11"/>
      <c r="J522" s="11"/>
      <c r="K522" s="37"/>
      <c r="L522" s="11"/>
      <c r="M522" s="20"/>
    </row>
    <row r="523" spans="8:13" ht="12.75">
      <c r="H523" s="36"/>
      <c r="I523" s="11"/>
      <c r="J523" s="11"/>
      <c r="K523" s="37"/>
      <c r="L523" s="11"/>
      <c r="M523" s="20"/>
    </row>
    <row r="524" spans="8:13" ht="12.75">
      <c r="H524" s="36"/>
      <c r="I524" s="11"/>
      <c r="J524" s="11"/>
      <c r="K524" s="37"/>
      <c r="L524" s="11"/>
      <c r="M524" s="20"/>
    </row>
    <row r="525" spans="8:13" ht="12.75">
      <c r="H525" s="36"/>
      <c r="I525" s="11"/>
      <c r="J525" s="11"/>
      <c r="K525" s="37"/>
      <c r="L525" s="11"/>
      <c r="M525" s="20"/>
    </row>
    <row r="526" spans="8:13" ht="12.75">
      <c r="H526" s="36"/>
      <c r="I526" s="11"/>
      <c r="J526" s="11"/>
      <c r="K526" s="37"/>
      <c r="L526" s="11"/>
      <c r="M526" s="20"/>
    </row>
    <row r="527" spans="8:13" ht="12.75">
      <c r="H527" s="36"/>
      <c r="I527" s="11"/>
      <c r="J527" s="11"/>
      <c r="K527" s="37"/>
      <c r="L527" s="11"/>
      <c r="M527" s="20"/>
    </row>
    <row r="528" spans="8:13" ht="12.75">
      <c r="H528" s="36"/>
      <c r="I528" s="11"/>
      <c r="J528" s="11"/>
      <c r="K528" s="37"/>
      <c r="L528" s="11"/>
      <c r="M528" s="20"/>
    </row>
    <row r="529" spans="8:13" ht="12.75">
      <c r="H529" s="36"/>
      <c r="I529" s="11"/>
      <c r="J529" s="11"/>
      <c r="K529" s="37"/>
      <c r="L529" s="11"/>
      <c r="M529" s="20"/>
    </row>
    <row r="530" spans="8:13" ht="12.75">
      <c r="H530" s="36"/>
      <c r="I530" s="11"/>
      <c r="J530" s="11"/>
      <c r="K530" s="37"/>
      <c r="L530" s="11"/>
      <c r="M530" s="20"/>
    </row>
    <row r="531" spans="8:13" ht="12.75">
      <c r="H531" s="36"/>
      <c r="I531" s="11"/>
      <c r="J531" s="11"/>
      <c r="K531" s="37"/>
      <c r="L531" s="11"/>
      <c r="M531" s="20"/>
    </row>
    <row r="532" spans="8:13" ht="12.75">
      <c r="H532" s="36"/>
      <c r="I532" s="11"/>
      <c r="J532" s="11"/>
      <c r="K532" s="37"/>
      <c r="L532" s="11"/>
      <c r="M532" s="20"/>
    </row>
    <row r="533" spans="8:13" ht="12.75">
      <c r="H533" s="36"/>
      <c r="I533" s="11"/>
      <c r="J533" s="11"/>
      <c r="K533" s="37"/>
      <c r="L533" s="11"/>
      <c r="M533" s="20"/>
    </row>
    <row r="534" spans="8:13" ht="12.75">
      <c r="H534" s="36"/>
      <c r="I534" s="11"/>
      <c r="J534" s="11"/>
      <c r="K534" s="37"/>
      <c r="L534" s="11"/>
      <c r="M534" s="20"/>
    </row>
    <row r="535" spans="8:13" ht="12.75">
      <c r="H535" s="36"/>
      <c r="I535" s="11"/>
      <c r="J535" s="11"/>
      <c r="K535" s="37"/>
      <c r="L535" s="11"/>
      <c r="M535" s="20"/>
    </row>
    <row r="536" spans="8:13" ht="12.75">
      <c r="H536" s="36"/>
      <c r="I536" s="11"/>
      <c r="J536" s="11"/>
      <c r="K536" s="37"/>
      <c r="L536" s="11"/>
      <c r="M536" s="20"/>
    </row>
    <row r="537" spans="8:13" ht="12.75">
      <c r="H537" s="36"/>
      <c r="I537" s="11"/>
      <c r="J537" s="11"/>
      <c r="K537" s="37"/>
      <c r="L537" s="11"/>
      <c r="M537" s="20"/>
    </row>
    <row r="538" spans="8:13" ht="12.75">
      <c r="H538" s="36"/>
      <c r="I538" s="11"/>
      <c r="J538" s="11"/>
      <c r="K538" s="37"/>
      <c r="L538" s="11"/>
      <c r="M538" s="20"/>
    </row>
    <row r="539" spans="8:13" ht="12.75">
      <c r="H539" s="36"/>
      <c r="I539" s="11"/>
      <c r="J539" s="11"/>
      <c r="K539" s="37"/>
      <c r="L539" s="11"/>
      <c r="M539" s="20"/>
    </row>
    <row r="540" spans="8:13" ht="12.75">
      <c r="H540" s="36"/>
      <c r="I540" s="11"/>
      <c r="J540" s="11"/>
      <c r="K540" s="37"/>
      <c r="L540" s="11"/>
      <c r="M540" s="20"/>
    </row>
    <row r="541" spans="8:13" ht="12.75">
      <c r="H541" s="36"/>
      <c r="I541" s="11"/>
      <c r="J541" s="11"/>
      <c r="K541" s="37"/>
      <c r="L541" s="11"/>
      <c r="M541" s="20"/>
    </row>
    <row r="542" spans="8:13" ht="12.75">
      <c r="H542" s="36"/>
      <c r="I542" s="11"/>
      <c r="J542" s="11"/>
      <c r="K542" s="37"/>
      <c r="L542" s="11"/>
      <c r="M542" s="20"/>
    </row>
    <row r="543" spans="8:13" ht="12.75">
      <c r="H543" s="36"/>
      <c r="I543" s="11"/>
      <c r="J543" s="11"/>
      <c r="K543" s="37"/>
      <c r="L543" s="11"/>
      <c r="M543" s="20"/>
    </row>
    <row r="544" spans="8:13" ht="12.75">
      <c r="H544" s="36"/>
      <c r="I544" s="11"/>
      <c r="J544" s="11"/>
      <c r="K544" s="37"/>
      <c r="L544" s="11"/>
      <c r="M544" s="20"/>
    </row>
    <row r="545" spans="8:13" ht="12.75">
      <c r="H545" s="36"/>
      <c r="I545" s="11"/>
      <c r="J545" s="11"/>
      <c r="K545" s="37"/>
      <c r="L545" s="11"/>
      <c r="M545" s="20"/>
    </row>
    <row r="546" spans="8:13" ht="12.75">
      <c r="H546" s="36"/>
      <c r="I546" s="11"/>
      <c r="J546" s="11"/>
      <c r="K546" s="37"/>
      <c r="L546" s="11"/>
      <c r="M546" s="20"/>
    </row>
    <row r="547" spans="8:13" ht="12.75">
      <c r="H547" s="36"/>
      <c r="I547" s="11"/>
      <c r="J547" s="11"/>
      <c r="K547" s="37"/>
      <c r="L547" s="11"/>
      <c r="M547" s="20"/>
    </row>
    <row r="548" spans="8:13" ht="12.75">
      <c r="H548" s="36"/>
      <c r="I548" s="11"/>
      <c r="J548" s="11"/>
      <c r="K548" s="37"/>
      <c r="L548" s="11"/>
      <c r="M548" s="20"/>
    </row>
    <row r="549" spans="8:13" ht="12.75">
      <c r="H549" s="36"/>
      <c r="I549" s="11"/>
      <c r="J549" s="11"/>
      <c r="K549" s="37"/>
      <c r="L549" s="11"/>
      <c r="M549" s="20"/>
    </row>
    <row r="550" spans="8:13" ht="12.75">
      <c r="H550" s="36"/>
      <c r="I550" s="11"/>
      <c r="J550" s="11"/>
      <c r="K550" s="37"/>
      <c r="L550" s="11"/>
      <c r="M550" s="20"/>
    </row>
    <row r="551" spans="8:13" ht="12.75">
      <c r="H551" s="36"/>
      <c r="I551" s="11"/>
      <c r="J551" s="11"/>
      <c r="K551" s="37"/>
      <c r="L551" s="11"/>
      <c r="M551" s="20"/>
    </row>
    <row r="552" spans="8:13" ht="12.75">
      <c r="H552" s="36"/>
      <c r="I552" s="11"/>
      <c r="J552" s="11"/>
      <c r="K552" s="37"/>
      <c r="L552" s="11"/>
      <c r="M552" s="20"/>
    </row>
    <row r="553" spans="8:13" ht="12.75">
      <c r="H553" s="36"/>
      <c r="I553" s="11"/>
      <c r="J553" s="11"/>
      <c r="K553" s="37"/>
      <c r="L553" s="11"/>
      <c r="M553" s="20"/>
    </row>
    <row r="554" spans="8:13" ht="12.75">
      <c r="H554" s="36"/>
      <c r="I554" s="11"/>
      <c r="J554" s="11"/>
      <c r="K554" s="37"/>
      <c r="L554" s="11"/>
      <c r="M554" s="20"/>
    </row>
    <row r="555" spans="8:13" ht="12.75">
      <c r="H555" s="36"/>
      <c r="I555" s="11"/>
      <c r="J555" s="11"/>
      <c r="K555" s="37"/>
      <c r="L555" s="11"/>
      <c r="M555" s="20"/>
    </row>
    <row r="556" spans="8:13" ht="12.75">
      <c r="H556" s="36"/>
      <c r="I556" s="11"/>
      <c r="J556" s="11"/>
      <c r="K556" s="37"/>
      <c r="L556" s="11"/>
      <c r="M556" s="20"/>
    </row>
    <row r="557" spans="8:13" ht="12.75">
      <c r="H557" s="36"/>
      <c r="I557" s="11"/>
      <c r="J557" s="11"/>
      <c r="K557" s="37"/>
      <c r="L557" s="11"/>
      <c r="M557" s="20"/>
    </row>
    <row r="558" spans="8:13" ht="12.75">
      <c r="H558" s="36"/>
      <c r="I558" s="11"/>
      <c r="J558" s="11"/>
      <c r="K558" s="37"/>
      <c r="L558" s="11"/>
      <c r="M558" s="20"/>
    </row>
    <row r="559" spans="8:13" ht="12.75">
      <c r="H559" s="36"/>
      <c r="I559" s="11"/>
      <c r="J559" s="11"/>
      <c r="K559" s="37"/>
      <c r="L559" s="11"/>
      <c r="M559" s="20"/>
    </row>
    <row r="560" spans="8:13" ht="12.75">
      <c r="H560" s="36"/>
      <c r="I560" s="11"/>
      <c r="J560" s="11"/>
      <c r="K560" s="37"/>
      <c r="L560" s="11"/>
      <c r="M560" s="20"/>
    </row>
    <row r="561" spans="8:13" ht="12.75">
      <c r="H561" s="36"/>
      <c r="I561" s="11"/>
      <c r="J561" s="11"/>
      <c r="K561" s="37"/>
      <c r="L561" s="11"/>
      <c r="M561" s="20"/>
    </row>
    <row r="562" spans="8:13" ht="12.75">
      <c r="H562" s="36"/>
      <c r="I562" s="11"/>
      <c r="J562" s="11"/>
      <c r="K562" s="37"/>
      <c r="L562" s="11"/>
      <c r="M562" s="20"/>
    </row>
    <row r="563" spans="8:13" ht="12.75">
      <c r="H563" s="36"/>
      <c r="I563" s="11"/>
      <c r="J563" s="11"/>
      <c r="K563" s="37"/>
      <c r="L563" s="11"/>
      <c r="M563" s="20"/>
    </row>
    <row r="564" spans="8:13" ht="12.75">
      <c r="H564" s="36"/>
      <c r="I564" s="11"/>
      <c r="J564" s="11"/>
      <c r="K564" s="37"/>
      <c r="L564" s="11"/>
      <c r="M564" s="20"/>
    </row>
    <row r="565" spans="8:13" ht="12.75">
      <c r="H565" s="36"/>
      <c r="I565" s="11"/>
      <c r="J565" s="11"/>
      <c r="K565" s="37"/>
      <c r="L565" s="11"/>
      <c r="M565" s="20"/>
    </row>
    <row r="566" spans="8:13" ht="12.75">
      <c r="H566" s="36"/>
      <c r="I566" s="11"/>
      <c r="J566" s="11"/>
      <c r="K566" s="37"/>
      <c r="L566" s="11"/>
      <c r="M566" s="20"/>
    </row>
    <row r="567" spans="8:13" ht="12.75">
      <c r="H567" s="36"/>
      <c r="I567" s="11"/>
      <c r="J567" s="11"/>
      <c r="K567" s="37"/>
      <c r="L567" s="11"/>
      <c r="M567" s="20"/>
    </row>
    <row r="568" spans="8:13" ht="12.75">
      <c r="H568" s="36"/>
      <c r="I568" s="11"/>
      <c r="J568" s="11"/>
      <c r="K568" s="37"/>
      <c r="L568" s="11"/>
      <c r="M568" s="20"/>
    </row>
    <row r="569" spans="8:13" ht="12.75">
      <c r="H569" s="36"/>
      <c r="I569" s="11"/>
      <c r="J569" s="11"/>
      <c r="K569" s="37"/>
      <c r="L569" s="11"/>
      <c r="M569" s="20"/>
    </row>
    <row r="570" spans="8:13" ht="12.75">
      <c r="H570" s="36"/>
      <c r="I570" s="11"/>
      <c r="J570" s="11"/>
      <c r="K570" s="37"/>
      <c r="L570" s="11"/>
      <c r="M570" s="20"/>
    </row>
    <row r="571" spans="8:13" ht="12.75">
      <c r="H571" s="36"/>
      <c r="I571" s="11"/>
      <c r="J571" s="11"/>
      <c r="K571" s="37"/>
      <c r="L571" s="11"/>
      <c r="M571" s="20"/>
    </row>
    <row r="572" spans="8:13" ht="12.75">
      <c r="H572" s="36"/>
      <c r="I572" s="11"/>
      <c r="J572" s="11"/>
      <c r="K572" s="37"/>
      <c r="L572" s="11"/>
      <c r="M572" s="20"/>
    </row>
    <row r="573" spans="8:13" ht="12.75">
      <c r="H573" s="36"/>
      <c r="I573" s="11"/>
      <c r="J573" s="11"/>
      <c r="K573" s="37"/>
      <c r="L573" s="11"/>
      <c r="M573" s="20"/>
    </row>
    <row r="574" spans="8:13" ht="12.75">
      <c r="H574" s="36"/>
      <c r="I574" s="11"/>
      <c r="J574" s="11"/>
      <c r="K574" s="37"/>
      <c r="L574" s="11"/>
      <c r="M574" s="20"/>
    </row>
    <row r="575" spans="8:13" ht="12.75">
      <c r="H575" s="36"/>
      <c r="I575" s="11"/>
      <c r="J575" s="11"/>
      <c r="K575" s="37"/>
      <c r="L575" s="11"/>
      <c r="M575" s="20"/>
    </row>
    <row r="576" spans="8:13" ht="12.75">
      <c r="H576" s="36"/>
      <c r="I576" s="11"/>
      <c r="J576" s="11"/>
      <c r="K576" s="37"/>
      <c r="L576" s="11"/>
      <c r="M576" s="20"/>
    </row>
    <row r="577" spans="8:13" ht="12.75">
      <c r="H577" s="36"/>
      <c r="I577" s="11"/>
      <c r="J577" s="11"/>
      <c r="K577" s="37"/>
      <c r="L577" s="11"/>
      <c r="M577" s="20"/>
    </row>
    <row r="578" spans="8:13" ht="12.75">
      <c r="H578" s="36"/>
      <c r="I578" s="11"/>
      <c r="J578" s="11"/>
      <c r="K578" s="37"/>
      <c r="L578" s="11"/>
      <c r="M578" s="20"/>
    </row>
    <row r="579" spans="8:13" ht="12.75">
      <c r="H579" s="36"/>
      <c r="I579" s="11"/>
      <c r="J579" s="11"/>
      <c r="K579" s="37"/>
      <c r="L579" s="11"/>
      <c r="M579" s="20"/>
    </row>
    <row r="580" spans="8:13" ht="12.75">
      <c r="H580" s="36"/>
      <c r="I580" s="11"/>
      <c r="J580" s="11"/>
      <c r="K580" s="37"/>
      <c r="L580" s="11"/>
      <c r="M580" s="20"/>
    </row>
    <row r="581" spans="8:13" ht="12.75">
      <c r="H581" s="36"/>
      <c r="I581" s="11"/>
      <c r="J581" s="11"/>
      <c r="K581" s="37"/>
      <c r="L581" s="11"/>
      <c r="M581" s="20"/>
    </row>
    <row r="582" spans="8:13" ht="12.75">
      <c r="H582" s="36"/>
      <c r="I582" s="11"/>
      <c r="J582" s="11"/>
      <c r="K582" s="37"/>
      <c r="L582" s="11"/>
      <c r="M582" s="20"/>
    </row>
    <row r="583" spans="8:13" ht="12.75">
      <c r="H583" s="36"/>
      <c r="I583" s="11"/>
      <c r="J583" s="11"/>
      <c r="K583" s="37"/>
      <c r="L583" s="11"/>
      <c r="M583" s="20"/>
    </row>
    <row r="584" spans="8:13" ht="12.75">
      <c r="H584" s="36"/>
      <c r="I584" s="11"/>
      <c r="J584" s="11"/>
      <c r="K584" s="37"/>
      <c r="L584" s="11"/>
      <c r="M584" s="20"/>
    </row>
    <row r="585" spans="8:13" ht="12.75">
      <c r="H585" s="36"/>
      <c r="I585" s="11"/>
      <c r="J585" s="11"/>
      <c r="K585" s="37"/>
      <c r="L585" s="11"/>
      <c r="M585" s="20"/>
    </row>
    <row r="586" spans="8:13" ht="12.75">
      <c r="H586" s="36"/>
      <c r="I586" s="11"/>
      <c r="J586" s="11"/>
      <c r="K586" s="37"/>
      <c r="L586" s="11"/>
      <c r="M586" s="20"/>
    </row>
    <row r="587" spans="8:13" ht="12.75">
      <c r="H587" s="36"/>
      <c r="I587" s="11"/>
      <c r="J587" s="11"/>
      <c r="K587" s="37"/>
      <c r="L587" s="11"/>
      <c r="M587" s="20"/>
    </row>
    <row r="588" spans="8:13" ht="12.75">
      <c r="H588" s="36"/>
      <c r="I588" s="11"/>
      <c r="J588" s="11"/>
      <c r="K588" s="37"/>
      <c r="L588" s="11"/>
      <c r="M588" s="20"/>
    </row>
    <row r="589" spans="8:13" ht="12.75">
      <c r="H589" s="36"/>
      <c r="I589" s="11"/>
      <c r="J589" s="11"/>
      <c r="K589" s="37"/>
      <c r="L589" s="11"/>
      <c r="M589" s="20"/>
    </row>
    <row r="590" spans="8:13" ht="12.75">
      <c r="H590" s="36"/>
      <c r="I590" s="11"/>
      <c r="J590" s="11"/>
      <c r="K590" s="37"/>
      <c r="L590" s="11"/>
      <c r="M590" s="20"/>
    </row>
    <row r="591" spans="8:13" ht="12.75">
      <c r="H591" s="36"/>
      <c r="I591" s="11"/>
      <c r="J591" s="11"/>
      <c r="K591" s="37"/>
      <c r="L591" s="11"/>
      <c r="M591" s="20"/>
    </row>
    <row r="592" spans="8:13" ht="12.75">
      <c r="H592" s="36"/>
      <c r="I592" s="11"/>
      <c r="J592" s="11"/>
      <c r="K592" s="37"/>
      <c r="L592" s="11"/>
      <c r="M592" s="20"/>
    </row>
    <row r="593" spans="8:13" ht="12.75">
      <c r="H593" s="36"/>
      <c r="I593" s="11"/>
      <c r="J593" s="11"/>
      <c r="K593" s="37"/>
      <c r="L593" s="11"/>
      <c r="M593" s="20"/>
    </row>
    <row r="594" spans="8:13" ht="12.75">
      <c r="H594" s="36"/>
      <c r="I594" s="11"/>
      <c r="J594" s="11"/>
      <c r="K594" s="37"/>
      <c r="L594" s="11"/>
      <c r="M594" s="20"/>
    </row>
    <row r="595" spans="8:13" ht="12.75">
      <c r="H595" s="36"/>
      <c r="I595" s="11"/>
      <c r="J595" s="11"/>
      <c r="K595" s="37"/>
      <c r="L595" s="11"/>
      <c r="M595" s="20"/>
    </row>
    <row r="596" spans="8:13" ht="12.75">
      <c r="H596" s="36"/>
      <c r="I596" s="11"/>
      <c r="J596" s="11"/>
      <c r="K596" s="37"/>
      <c r="L596" s="11"/>
      <c r="M596" s="20"/>
    </row>
    <row r="597" spans="8:13" ht="12.75">
      <c r="H597" s="36"/>
      <c r="I597" s="11"/>
      <c r="J597" s="11"/>
      <c r="K597" s="37"/>
      <c r="L597" s="11"/>
      <c r="M597" s="20"/>
    </row>
    <row r="598" spans="8:13" ht="12.75">
      <c r="H598" s="36"/>
      <c r="I598" s="11"/>
      <c r="J598" s="11"/>
      <c r="K598" s="37"/>
      <c r="L598" s="11"/>
      <c r="M598" s="20"/>
    </row>
    <row r="599" spans="8:13" ht="12.75">
      <c r="H599" s="36"/>
      <c r="I599" s="11"/>
      <c r="J599" s="11"/>
      <c r="K599" s="37"/>
      <c r="L599" s="11"/>
      <c r="M599" s="20"/>
    </row>
    <row r="600" spans="8:13" ht="12.75">
      <c r="H600" s="36"/>
      <c r="I600" s="11"/>
      <c r="J600" s="11"/>
      <c r="K600" s="37"/>
      <c r="L600" s="11"/>
      <c r="M600" s="20"/>
    </row>
    <row r="601" spans="8:13" ht="12.75">
      <c r="H601" s="36"/>
      <c r="I601" s="11"/>
      <c r="J601" s="11"/>
      <c r="K601" s="37"/>
      <c r="L601" s="11"/>
      <c r="M601" s="20"/>
    </row>
    <row r="602" spans="8:13" ht="12.75">
      <c r="H602" s="36"/>
      <c r="I602" s="11"/>
      <c r="J602" s="11"/>
      <c r="K602" s="37"/>
      <c r="L602" s="11"/>
      <c r="M602" s="20"/>
    </row>
    <row r="603" spans="8:13" ht="12.75">
      <c r="H603" s="36"/>
      <c r="I603" s="11"/>
      <c r="J603" s="11"/>
      <c r="K603" s="37"/>
      <c r="L603" s="11"/>
      <c r="M603" s="20"/>
    </row>
    <row r="604" spans="8:13" ht="12.75">
      <c r="H604" s="36"/>
      <c r="I604" s="11"/>
      <c r="J604" s="11"/>
      <c r="K604" s="37"/>
      <c r="L604" s="11"/>
      <c r="M604" s="20"/>
    </row>
    <row r="605" spans="8:13" ht="12.75">
      <c r="H605" s="36"/>
      <c r="I605" s="11"/>
      <c r="J605" s="11"/>
      <c r="K605" s="37"/>
      <c r="L605" s="11"/>
      <c r="M605" s="20"/>
    </row>
    <row r="606" spans="8:13" ht="12.75">
      <c r="H606" s="36"/>
      <c r="I606" s="11"/>
      <c r="J606" s="11"/>
      <c r="K606" s="37"/>
      <c r="L606" s="11"/>
      <c r="M606" s="20"/>
    </row>
    <row r="607" spans="8:13" ht="12.75">
      <c r="H607" s="36"/>
      <c r="I607" s="11"/>
      <c r="J607" s="11"/>
      <c r="K607" s="37"/>
      <c r="L607" s="11"/>
      <c r="M607" s="20"/>
    </row>
    <row r="608" spans="8:13" ht="12.75">
      <c r="H608" s="36"/>
      <c r="I608" s="11"/>
      <c r="J608" s="11"/>
      <c r="K608" s="37"/>
      <c r="L608" s="11"/>
      <c r="M608" s="20"/>
    </row>
    <row r="609" spans="8:13" ht="12.75">
      <c r="H609" s="36"/>
      <c r="I609" s="11"/>
      <c r="J609" s="11"/>
      <c r="K609" s="37"/>
      <c r="L609" s="11"/>
      <c r="M609" s="20"/>
    </row>
    <row r="610" spans="8:13" ht="12.75">
      <c r="H610" s="36"/>
      <c r="I610" s="11"/>
      <c r="J610" s="11"/>
      <c r="K610" s="37"/>
      <c r="L610" s="11"/>
      <c r="M610" s="20"/>
    </row>
    <row r="611" spans="8:13" ht="12.75">
      <c r="H611" s="36"/>
      <c r="I611" s="11"/>
      <c r="J611" s="11"/>
      <c r="K611" s="37"/>
      <c r="L611" s="11"/>
      <c r="M611" s="20"/>
    </row>
    <row r="612" spans="8:13" ht="12.75">
      <c r="H612" s="36"/>
      <c r="I612" s="11"/>
      <c r="J612" s="11"/>
      <c r="K612" s="37"/>
      <c r="L612" s="11"/>
      <c r="M612" s="20"/>
    </row>
    <row r="613" spans="8:13" ht="12.75">
      <c r="H613" s="36"/>
      <c r="I613" s="11"/>
      <c r="J613" s="11"/>
      <c r="K613" s="37"/>
      <c r="L613" s="11"/>
      <c r="M613" s="20"/>
    </row>
    <row r="614" spans="8:13" ht="12.75">
      <c r="H614" s="36"/>
      <c r="I614" s="11"/>
      <c r="J614" s="11"/>
      <c r="K614" s="37"/>
      <c r="L614" s="11"/>
      <c r="M614" s="20"/>
    </row>
    <row r="615" spans="8:13" ht="12.75">
      <c r="H615" s="36"/>
      <c r="I615" s="11"/>
      <c r="J615" s="11"/>
      <c r="K615" s="37"/>
      <c r="L615" s="11"/>
      <c r="M615" s="20"/>
    </row>
    <row r="616" spans="8:13" ht="12.75">
      <c r="H616" s="36"/>
      <c r="I616" s="11"/>
      <c r="J616" s="11"/>
      <c r="K616" s="37"/>
      <c r="L616" s="11"/>
      <c r="M616" s="20"/>
    </row>
    <row r="617" spans="8:13" ht="12.75">
      <c r="H617" s="36"/>
      <c r="I617" s="11"/>
      <c r="J617" s="11"/>
      <c r="K617" s="37"/>
      <c r="L617" s="11"/>
      <c r="M617" s="20"/>
    </row>
    <row r="618" spans="8:13" ht="12.75">
      <c r="H618" s="36"/>
      <c r="I618" s="11"/>
      <c r="J618" s="11"/>
      <c r="K618" s="37"/>
      <c r="L618" s="11"/>
      <c r="M618" s="20"/>
    </row>
    <row r="619" spans="8:13" ht="12.75">
      <c r="H619" s="36"/>
      <c r="I619" s="11"/>
      <c r="J619" s="11"/>
      <c r="K619" s="37"/>
      <c r="L619" s="11"/>
      <c r="M619" s="20"/>
    </row>
    <row r="620" spans="8:13" ht="12.75">
      <c r="H620" s="36"/>
      <c r="I620" s="11"/>
      <c r="J620" s="11"/>
      <c r="K620" s="37"/>
      <c r="L620" s="11"/>
      <c r="M620" s="20"/>
    </row>
    <row r="621" spans="8:13" ht="12.75">
      <c r="H621" s="36"/>
      <c r="I621" s="11"/>
      <c r="J621" s="11"/>
      <c r="K621" s="37"/>
      <c r="L621" s="11"/>
      <c r="M621" s="20"/>
    </row>
    <row r="622" spans="8:13" ht="12.75">
      <c r="H622" s="36"/>
      <c r="I622" s="11"/>
      <c r="J622" s="11"/>
      <c r="K622" s="37"/>
      <c r="L622" s="11"/>
      <c r="M622" s="20"/>
    </row>
    <row r="623" spans="8:13" ht="12.75">
      <c r="H623" s="36"/>
      <c r="I623" s="11"/>
      <c r="J623" s="11"/>
      <c r="K623" s="37"/>
      <c r="L623" s="11"/>
      <c r="M623" s="20"/>
    </row>
    <row r="624" spans="8:13" ht="12.75">
      <c r="H624" s="36"/>
      <c r="I624" s="11"/>
      <c r="J624" s="11"/>
      <c r="K624" s="37"/>
      <c r="L624" s="11"/>
      <c r="M624" s="20"/>
    </row>
    <row r="625" spans="8:13" ht="12.75">
      <c r="H625" s="36"/>
      <c r="I625" s="11"/>
      <c r="J625" s="11"/>
      <c r="K625" s="37"/>
      <c r="L625" s="11"/>
      <c r="M625" s="20"/>
    </row>
    <row r="626" spans="8:13" ht="12.75">
      <c r="H626" s="36"/>
      <c r="I626" s="11"/>
      <c r="J626" s="11"/>
      <c r="K626" s="37"/>
      <c r="L626" s="11"/>
      <c r="M626" s="20"/>
    </row>
    <row r="627" spans="8:13" ht="12.75">
      <c r="H627" s="36"/>
      <c r="I627" s="11"/>
      <c r="J627" s="11"/>
      <c r="K627" s="37"/>
      <c r="L627" s="11"/>
      <c r="M627" s="20"/>
    </row>
    <row r="628" spans="8:13" ht="12.75">
      <c r="H628" s="36"/>
      <c r="I628" s="11"/>
      <c r="J628" s="11"/>
      <c r="K628" s="37"/>
      <c r="L628" s="11"/>
      <c r="M628" s="20"/>
    </row>
    <row r="629" spans="8:13" ht="12.75">
      <c r="H629" s="36"/>
      <c r="I629" s="11"/>
      <c r="J629" s="11"/>
      <c r="K629" s="37"/>
      <c r="L629" s="11"/>
      <c r="M629" s="20"/>
    </row>
    <row r="630" spans="8:13" ht="12.75">
      <c r="H630" s="36"/>
      <c r="I630" s="11"/>
      <c r="J630" s="11"/>
      <c r="K630" s="37"/>
      <c r="L630" s="11"/>
      <c r="M630" s="20"/>
    </row>
    <row r="631" spans="8:13" ht="12.75">
      <c r="H631" s="36"/>
      <c r="I631" s="11"/>
      <c r="J631" s="11"/>
      <c r="K631" s="37"/>
      <c r="L631" s="11"/>
      <c r="M631" s="20"/>
    </row>
    <row r="632" spans="8:13" ht="12.75">
      <c r="H632" s="36"/>
      <c r="I632" s="11"/>
      <c r="J632" s="11"/>
      <c r="K632" s="37"/>
      <c r="L632" s="11"/>
      <c r="M632" s="20"/>
    </row>
    <row r="633" spans="8:13" ht="12.75">
      <c r="H633" s="36"/>
      <c r="I633" s="11"/>
      <c r="J633" s="11"/>
      <c r="K633" s="37"/>
      <c r="L633" s="11"/>
      <c r="M633" s="20"/>
    </row>
    <row r="634" spans="8:13" ht="12.75">
      <c r="H634" s="36"/>
      <c r="I634" s="11"/>
      <c r="J634" s="11"/>
      <c r="K634" s="37"/>
      <c r="L634" s="11"/>
      <c r="M634" s="20"/>
    </row>
    <row r="635" spans="8:13" ht="12.75">
      <c r="H635" s="36"/>
      <c r="I635" s="11"/>
      <c r="J635" s="11"/>
      <c r="K635" s="37"/>
      <c r="L635" s="11"/>
      <c r="M635" s="20"/>
    </row>
    <row r="636" spans="8:13" ht="12.75">
      <c r="H636" s="36"/>
      <c r="I636" s="11"/>
      <c r="J636" s="11"/>
      <c r="K636" s="37"/>
      <c r="L636" s="11"/>
      <c r="M636" s="20"/>
    </row>
    <row r="637" spans="8:13" ht="12.75">
      <c r="H637" s="36"/>
      <c r="I637" s="11"/>
      <c r="J637" s="11"/>
      <c r="K637" s="37"/>
      <c r="L637" s="11"/>
      <c r="M637" s="20"/>
    </row>
    <row r="638" spans="8:13" ht="12.75">
      <c r="H638" s="36"/>
      <c r="I638" s="11"/>
      <c r="J638" s="11"/>
      <c r="K638" s="37"/>
      <c r="L638" s="11"/>
      <c r="M638" s="20"/>
    </row>
    <row r="639" spans="8:13" ht="12.75">
      <c r="H639" s="36"/>
      <c r="I639" s="11"/>
      <c r="J639" s="11"/>
      <c r="K639" s="37"/>
      <c r="L639" s="11"/>
      <c r="M639" s="20"/>
    </row>
    <row r="640" spans="8:13" ht="12.75">
      <c r="H640" s="36"/>
      <c r="I640" s="11"/>
      <c r="J640" s="11"/>
      <c r="K640" s="37"/>
      <c r="L640" s="11"/>
      <c r="M640" s="20"/>
    </row>
    <row r="641" spans="8:13" ht="12.75">
      <c r="H641" s="36"/>
      <c r="I641" s="11"/>
      <c r="J641" s="11"/>
      <c r="K641" s="37"/>
      <c r="L641" s="11"/>
      <c r="M641" s="20"/>
    </row>
    <row r="642" spans="8:13" ht="12.75">
      <c r="H642" s="36"/>
      <c r="I642" s="11"/>
      <c r="J642" s="11"/>
      <c r="K642" s="37"/>
      <c r="L642" s="11"/>
      <c r="M642" s="20"/>
    </row>
    <row r="643" spans="8:13" ht="12.75">
      <c r="H643" s="36"/>
      <c r="I643" s="11"/>
      <c r="J643" s="11"/>
      <c r="K643" s="37"/>
      <c r="L643" s="11"/>
      <c r="M643" s="20"/>
    </row>
    <row r="644" spans="8:13" ht="12.75">
      <c r="H644" s="36"/>
      <c r="I644" s="11"/>
      <c r="J644" s="11"/>
      <c r="K644" s="37"/>
      <c r="L644" s="11"/>
      <c r="M644" s="20"/>
    </row>
    <row r="645" spans="8:13" ht="12.75">
      <c r="H645" s="36"/>
      <c r="I645" s="11"/>
      <c r="J645" s="11"/>
      <c r="K645" s="37"/>
      <c r="L645" s="11"/>
      <c r="M645" s="20"/>
    </row>
    <row r="646" spans="8:13" ht="12.75">
      <c r="H646" s="36"/>
      <c r="I646" s="11"/>
      <c r="J646" s="11"/>
      <c r="K646" s="37"/>
      <c r="L646" s="11"/>
      <c r="M646" s="20"/>
    </row>
    <row r="647" spans="8:13" ht="12.75">
      <c r="H647" s="36"/>
      <c r="I647" s="11"/>
      <c r="J647" s="11"/>
      <c r="K647" s="37"/>
      <c r="L647" s="11"/>
      <c r="M647" s="20"/>
    </row>
    <row r="648" spans="8:13" ht="12.75">
      <c r="H648" s="36"/>
      <c r="I648" s="11"/>
      <c r="J648" s="11"/>
      <c r="K648" s="37"/>
      <c r="L648" s="11"/>
      <c r="M648" s="20"/>
    </row>
    <row r="649" spans="8:13" ht="12.75">
      <c r="H649" s="36"/>
      <c r="I649" s="11"/>
      <c r="J649" s="11"/>
      <c r="K649" s="37"/>
      <c r="L649" s="11"/>
      <c r="M649" s="20"/>
    </row>
    <row r="650" spans="8:13" ht="12.75">
      <c r="H650" s="36"/>
      <c r="I650" s="11"/>
      <c r="J650" s="11"/>
      <c r="K650" s="37"/>
      <c r="L650" s="11"/>
      <c r="M650" s="20"/>
    </row>
    <row r="651" spans="8:13" ht="12.75">
      <c r="H651" s="36"/>
      <c r="I651" s="11"/>
      <c r="J651" s="11"/>
      <c r="K651" s="37"/>
      <c r="L651" s="11"/>
      <c r="M651" s="20"/>
    </row>
    <row r="652" spans="8:13" ht="12.75">
      <c r="H652" s="36"/>
      <c r="I652" s="11"/>
      <c r="J652" s="11"/>
      <c r="K652" s="37"/>
      <c r="L652" s="11"/>
      <c r="M652" s="20"/>
    </row>
    <row r="653" spans="8:13" ht="12.75">
      <c r="H653" s="36"/>
      <c r="I653" s="11"/>
      <c r="J653" s="11"/>
      <c r="K653" s="37"/>
      <c r="L653" s="11"/>
      <c r="M653" s="20"/>
    </row>
    <row r="654" spans="8:13" ht="12.75">
      <c r="H654" s="36"/>
      <c r="I654" s="11"/>
      <c r="J654" s="11"/>
      <c r="K654" s="37"/>
      <c r="L654" s="11"/>
      <c r="M654" s="20"/>
    </row>
    <row r="655" spans="8:13" ht="12.75">
      <c r="H655" s="36"/>
      <c r="I655" s="11"/>
      <c r="J655" s="11"/>
      <c r="K655" s="37"/>
      <c r="L655" s="11"/>
      <c r="M655" s="20"/>
    </row>
    <row r="656" spans="8:13" ht="12.75">
      <c r="H656" s="36"/>
      <c r="I656" s="11"/>
      <c r="J656" s="11"/>
      <c r="K656" s="37"/>
      <c r="L656" s="11"/>
      <c r="M656" s="20"/>
    </row>
    <row r="657" spans="8:13" ht="12.75">
      <c r="H657" s="36"/>
      <c r="I657" s="11"/>
      <c r="J657" s="11"/>
      <c r="K657" s="37"/>
      <c r="L657" s="11"/>
      <c r="M657" s="20"/>
    </row>
    <row r="658" spans="8:13" ht="12.75">
      <c r="H658" s="36"/>
      <c r="I658" s="11"/>
      <c r="J658" s="11"/>
      <c r="K658" s="37"/>
      <c r="L658" s="11"/>
      <c r="M658" s="20"/>
    </row>
    <row r="659" spans="8:13" ht="12.75">
      <c r="H659" s="36"/>
      <c r="I659" s="11"/>
      <c r="J659" s="11"/>
      <c r="K659" s="37"/>
      <c r="L659" s="11"/>
      <c r="M659" s="20"/>
    </row>
    <row r="660" spans="8:13" ht="12.75">
      <c r="H660" s="36"/>
      <c r="I660" s="11"/>
      <c r="J660" s="11"/>
      <c r="K660" s="37"/>
      <c r="L660" s="11"/>
      <c r="M660" s="20"/>
    </row>
    <row r="661" spans="8:13" ht="12.75">
      <c r="H661" s="36"/>
      <c r="I661" s="11"/>
      <c r="J661" s="11"/>
      <c r="K661" s="37"/>
      <c r="L661" s="11"/>
      <c r="M661" s="20"/>
    </row>
    <row r="662" spans="8:13" ht="12.75">
      <c r="H662" s="36"/>
      <c r="I662" s="11"/>
      <c r="J662" s="11"/>
      <c r="K662" s="37"/>
      <c r="L662" s="11"/>
      <c r="M662" s="20"/>
    </row>
    <row r="663" spans="8:13" ht="12.75">
      <c r="H663" s="36"/>
      <c r="I663" s="11"/>
      <c r="J663" s="11"/>
      <c r="K663" s="37"/>
      <c r="L663" s="11"/>
      <c r="M663" s="20"/>
    </row>
    <row r="664" spans="8:13" ht="12.75">
      <c r="H664" s="36"/>
      <c r="I664" s="11"/>
      <c r="J664" s="11"/>
      <c r="K664" s="37"/>
      <c r="L664" s="11"/>
      <c r="M664" s="20"/>
    </row>
    <row r="665" spans="8:13" ht="12.75">
      <c r="H665" s="36"/>
      <c r="I665" s="11"/>
      <c r="J665" s="11"/>
      <c r="K665" s="37"/>
      <c r="L665" s="11"/>
      <c r="M665" s="20"/>
    </row>
    <row r="666" spans="8:13" ht="12.75">
      <c r="H666" s="36"/>
      <c r="I666" s="11"/>
      <c r="J666" s="11"/>
      <c r="K666" s="37"/>
      <c r="L666" s="11"/>
      <c r="M666" s="20"/>
    </row>
    <row r="667" spans="8:13" ht="12.75">
      <c r="H667" s="36"/>
      <c r="I667" s="11"/>
      <c r="J667" s="11"/>
      <c r="K667" s="37"/>
      <c r="L667" s="11"/>
      <c r="M667" s="20"/>
    </row>
    <row r="668" spans="8:13" ht="12.75">
      <c r="H668" s="36"/>
      <c r="I668" s="11"/>
      <c r="J668" s="11"/>
      <c r="K668" s="37"/>
      <c r="L668" s="11"/>
      <c r="M668" s="20"/>
    </row>
    <row r="669" spans="8:13" ht="12.75">
      <c r="H669" s="36"/>
      <c r="I669" s="11"/>
      <c r="J669" s="11"/>
      <c r="K669" s="37"/>
      <c r="L669" s="11"/>
      <c r="M669" s="20"/>
    </row>
    <row r="670" spans="8:13" ht="12.75">
      <c r="H670" s="36"/>
      <c r="I670" s="11"/>
      <c r="J670" s="11"/>
      <c r="K670" s="37"/>
      <c r="L670" s="11"/>
      <c r="M670" s="20"/>
    </row>
    <row r="671" spans="8:13" ht="12.75">
      <c r="H671" s="36"/>
      <c r="I671" s="11"/>
      <c r="J671" s="11"/>
      <c r="K671" s="37"/>
      <c r="L671" s="11"/>
      <c r="M671" s="20"/>
    </row>
    <row r="672" spans="8:13" ht="12.75">
      <c r="H672" s="36"/>
      <c r="I672" s="11"/>
      <c r="J672" s="11"/>
      <c r="K672" s="37"/>
      <c r="L672" s="11"/>
      <c r="M672" s="20"/>
    </row>
    <row r="673" spans="8:13" ht="12.75">
      <c r="H673" s="36"/>
      <c r="I673" s="11"/>
      <c r="J673" s="11"/>
      <c r="K673" s="37"/>
      <c r="L673" s="11"/>
      <c r="M673" s="20"/>
    </row>
    <row r="674" spans="8:13" ht="12.75">
      <c r="H674" s="36"/>
      <c r="I674" s="11"/>
      <c r="J674" s="11"/>
      <c r="K674" s="37"/>
      <c r="L674" s="11"/>
      <c r="M674" s="20"/>
    </row>
    <row r="675" spans="8:13" ht="12.75">
      <c r="H675" s="36"/>
      <c r="I675" s="11"/>
      <c r="J675" s="11"/>
      <c r="K675" s="37"/>
      <c r="L675" s="11"/>
      <c r="M675" s="20"/>
    </row>
    <row r="676" spans="8:13" ht="12.75">
      <c r="H676" s="36"/>
      <c r="I676" s="11"/>
      <c r="J676" s="11"/>
      <c r="K676" s="37"/>
      <c r="L676" s="11"/>
      <c r="M676" s="20"/>
    </row>
    <row r="677" spans="8:13" ht="12.75">
      <c r="H677" s="36"/>
      <c r="I677" s="11"/>
      <c r="J677" s="11"/>
      <c r="K677" s="37"/>
      <c r="L677" s="11"/>
      <c r="M677" s="20"/>
    </row>
    <row r="678" spans="8:13" ht="12.75">
      <c r="H678" s="36"/>
      <c r="I678" s="11"/>
      <c r="J678" s="11"/>
      <c r="K678" s="37"/>
      <c r="L678" s="11"/>
      <c r="M678" s="20"/>
    </row>
    <row r="679" spans="8:13" ht="12.75">
      <c r="H679" s="36"/>
      <c r="I679" s="11"/>
      <c r="J679" s="11"/>
      <c r="K679" s="37"/>
      <c r="L679" s="11"/>
      <c r="M679" s="20"/>
    </row>
    <row r="680" spans="8:13" ht="12.75">
      <c r="H680" s="36"/>
      <c r="I680" s="11"/>
      <c r="J680" s="11"/>
      <c r="K680" s="37"/>
      <c r="L680" s="11"/>
      <c r="M680" s="20"/>
    </row>
    <row r="681" spans="8:13" ht="12.75">
      <c r="H681" s="36"/>
      <c r="I681" s="11"/>
      <c r="J681" s="11"/>
      <c r="K681" s="37"/>
      <c r="L681" s="11"/>
      <c r="M681" s="20"/>
    </row>
    <row r="682" spans="8:13" ht="12.75">
      <c r="H682" s="36"/>
      <c r="I682" s="11"/>
      <c r="J682" s="11"/>
      <c r="K682" s="37"/>
      <c r="L682" s="11"/>
      <c r="M682" s="20"/>
    </row>
    <row r="683" spans="8:13" ht="12.75">
      <c r="H683" s="36"/>
      <c r="I683" s="11"/>
      <c r="J683" s="11"/>
      <c r="K683" s="37"/>
      <c r="L683" s="11"/>
      <c r="M683" s="20"/>
    </row>
    <row r="684" spans="8:13" ht="12.75">
      <c r="H684" s="36"/>
      <c r="I684" s="11"/>
      <c r="J684" s="11"/>
      <c r="K684" s="37"/>
      <c r="L684" s="11"/>
      <c r="M684" s="20"/>
    </row>
    <row r="685" spans="8:13" ht="12.75">
      <c r="H685" s="36"/>
      <c r="I685" s="11"/>
      <c r="J685" s="11"/>
      <c r="K685" s="37"/>
      <c r="L685" s="11"/>
      <c r="M685" s="20"/>
    </row>
    <row r="686" spans="8:13" ht="12.75">
      <c r="H686" s="36"/>
      <c r="I686" s="11"/>
      <c r="J686" s="11"/>
      <c r="K686" s="37"/>
      <c r="L686" s="11"/>
      <c r="M686" s="20"/>
    </row>
    <row r="687" spans="8:13" ht="12.75">
      <c r="H687" s="36"/>
      <c r="I687" s="11"/>
      <c r="J687" s="11"/>
      <c r="K687" s="37"/>
      <c r="L687" s="11"/>
      <c r="M687" s="20"/>
    </row>
    <row r="688" spans="8:13" ht="12.75">
      <c r="H688" s="36"/>
      <c r="I688" s="11"/>
      <c r="J688" s="11"/>
      <c r="K688" s="37"/>
      <c r="L688" s="11"/>
      <c r="M688" s="20"/>
    </row>
    <row r="689" spans="8:13" ht="12.75">
      <c r="H689" s="36"/>
      <c r="I689" s="11"/>
      <c r="J689" s="11"/>
      <c r="K689" s="37"/>
      <c r="L689" s="11"/>
      <c r="M689" s="20"/>
    </row>
    <row r="690" spans="8:13" ht="12.75">
      <c r="H690" s="36"/>
      <c r="I690" s="11"/>
      <c r="J690" s="11"/>
      <c r="K690" s="37"/>
      <c r="L690" s="11"/>
      <c r="M690" s="20"/>
    </row>
    <row r="691" spans="8:13" ht="12.75">
      <c r="H691" s="36"/>
      <c r="I691" s="11"/>
      <c r="J691" s="11"/>
      <c r="K691" s="37"/>
      <c r="L691" s="11"/>
      <c r="M691" s="20"/>
    </row>
    <row r="692" spans="8:13" ht="12.75">
      <c r="H692" s="36"/>
      <c r="I692" s="11"/>
      <c r="J692" s="11"/>
      <c r="K692" s="37"/>
      <c r="L692" s="11"/>
      <c r="M692" s="20"/>
    </row>
    <row r="693" spans="8:13" ht="12.75">
      <c r="H693" s="36"/>
      <c r="I693" s="11"/>
      <c r="J693" s="11"/>
      <c r="K693" s="37"/>
      <c r="L693" s="11"/>
      <c r="M693" s="20"/>
    </row>
    <row r="694" spans="8:13" ht="12.75">
      <c r="H694" s="36"/>
      <c r="I694" s="11"/>
      <c r="J694" s="11"/>
      <c r="K694" s="37"/>
      <c r="L694" s="11"/>
      <c r="M694" s="20"/>
    </row>
    <row r="695" spans="8:13" ht="12.75">
      <c r="H695" s="36"/>
      <c r="I695" s="11"/>
      <c r="J695" s="11"/>
      <c r="K695" s="37"/>
      <c r="L695" s="11"/>
      <c r="M695" s="20"/>
    </row>
    <row r="696" spans="8:13" ht="12.75">
      <c r="H696" s="36"/>
      <c r="I696" s="11"/>
      <c r="J696" s="11"/>
      <c r="K696" s="37"/>
      <c r="L696" s="11"/>
      <c r="M696" s="20"/>
    </row>
    <row r="697" spans="8:13" ht="12.75">
      <c r="H697" s="36"/>
      <c r="I697" s="11"/>
      <c r="J697" s="11"/>
      <c r="K697" s="37"/>
      <c r="L697" s="11"/>
      <c r="M697" s="20"/>
    </row>
    <row r="698" spans="8:13" ht="12.75">
      <c r="H698" s="36"/>
      <c r="I698" s="11"/>
      <c r="J698" s="11"/>
      <c r="K698" s="37"/>
      <c r="L698" s="11"/>
      <c r="M698" s="20"/>
    </row>
    <row r="699" spans="8:13" ht="12.75">
      <c r="H699" s="36"/>
      <c r="I699" s="11"/>
      <c r="J699" s="11"/>
      <c r="K699" s="37"/>
      <c r="L699" s="11"/>
      <c r="M699" s="20"/>
    </row>
    <row r="700" spans="8:13" ht="12.75">
      <c r="H700" s="36"/>
      <c r="I700" s="11"/>
      <c r="J700" s="11"/>
      <c r="K700" s="37"/>
      <c r="L700" s="11"/>
      <c r="M700" s="20"/>
    </row>
    <row r="701" spans="8:13" ht="12.75">
      <c r="H701" s="36"/>
      <c r="I701" s="11"/>
      <c r="J701" s="11"/>
      <c r="K701" s="37"/>
      <c r="L701" s="11"/>
      <c r="M701" s="20"/>
    </row>
    <row r="702" spans="8:13" ht="12.75">
      <c r="H702" s="36"/>
      <c r="I702" s="11"/>
      <c r="J702" s="11"/>
      <c r="K702" s="37"/>
      <c r="L702" s="11"/>
      <c r="M702" s="20"/>
    </row>
    <row r="703" spans="8:13" ht="12.75">
      <c r="H703" s="36"/>
      <c r="I703" s="11"/>
      <c r="J703" s="11"/>
      <c r="K703" s="37"/>
      <c r="L703" s="11"/>
      <c r="M703" s="20"/>
    </row>
    <row r="704" spans="8:13" ht="12.75">
      <c r="H704" s="36"/>
      <c r="I704" s="11"/>
      <c r="J704" s="11"/>
      <c r="K704" s="37"/>
      <c r="L704" s="11"/>
      <c r="M704" s="20"/>
    </row>
    <row r="705" spans="8:13" ht="12.75">
      <c r="H705" s="36"/>
      <c r="I705" s="11"/>
      <c r="J705" s="11"/>
      <c r="K705" s="37"/>
      <c r="L705" s="11"/>
      <c r="M705" s="20"/>
    </row>
    <row r="706" spans="8:13" ht="12.75">
      <c r="H706" s="36"/>
      <c r="I706" s="11"/>
      <c r="J706" s="11"/>
      <c r="K706" s="37"/>
      <c r="L706" s="11"/>
      <c r="M706" s="20"/>
    </row>
    <row r="707" spans="8:13" ht="12.75">
      <c r="H707" s="36"/>
      <c r="I707" s="11"/>
      <c r="J707" s="11"/>
      <c r="K707" s="37"/>
      <c r="L707" s="11"/>
      <c r="M707" s="20"/>
    </row>
    <row r="708" spans="8:13" ht="12.75">
      <c r="H708" s="36"/>
      <c r="I708" s="11"/>
      <c r="J708" s="11"/>
      <c r="K708" s="37"/>
      <c r="L708" s="11"/>
      <c r="M708" s="20"/>
    </row>
    <row r="709" spans="8:13" ht="12.75">
      <c r="H709" s="36"/>
      <c r="I709" s="11"/>
      <c r="J709" s="11"/>
      <c r="K709" s="37"/>
      <c r="L709" s="11"/>
      <c r="M709" s="20"/>
    </row>
    <row r="710" spans="8:13" ht="12.75">
      <c r="H710" s="36"/>
      <c r="I710" s="11"/>
      <c r="J710" s="11"/>
      <c r="K710" s="37"/>
      <c r="L710" s="11"/>
      <c r="M710" s="20"/>
    </row>
    <row r="711" spans="8:13" ht="12.75">
      <c r="H711" s="36"/>
      <c r="I711" s="11"/>
      <c r="J711" s="11"/>
      <c r="K711" s="37"/>
      <c r="L711" s="11"/>
      <c r="M711" s="20"/>
    </row>
    <row r="712" spans="8:13" ht="12.75">
      <c r="H712" s="36"/>
      <c r="I712" s="11"/>
      <c r="J712" s="11"/>
      <c r="K712" s="37"/>
      <c r="L712" s="11"/>
      <c r="M712" s="20"/>
    </row>
    <row r="713" spans="8:13" ht="12.75">
      <c r="H713" s="36"/>
      <c r="I713" s="11"/>
      <c r="J713" s="11"/>
      <c r="K713" s="37"/>
      <c r="L713" s="11"/>
      <c r="M713" s="20"/>
    </row>
    <row r="714" spans="8:13" ht="12.75">
      <c r="H714" s="36"/>
      <c r="I714" s="11"/>
      <c r="J714" s="11"/>
      <c r="K714" s="37"/>
      <c r="L714" s="11"/>
      <c r="M714" s="20"/>
    </row>
    <row r="715" spans="8:13" ht="12.75">
      <c r="H715" s="36"/>
      <c r="I715" s="11"/>
      <c r="J715" s="11"/>
      <c r="K715" s="37"/>
      <c r="L715" s="11"/>
      <c r="M715" s="20"/>
    </row>
    <row r="716" spans="8:13" ht="12.75">
      <c r="H716" s="36"/>
      <c r="I716" s="11"/>
      <c r="J716" s="11"/>
      <c r="K716" s="37"/>
      <c r="L716" s="11"/>
      <c r="M716" s="20"/>
    </row>
    <row r="717" spans="8:13" ht="12.75">
      <c r="H717" s="36"/>
      <c r="I717" s="11"/>
      <c r="J717" s="11"/>
      <c r="K717" s="37"/>
      <c r="L717" s="11"/>
      <c r="M717" s="20"/>
    </row>
    <row r="718" spans="8:13" ht="12.75">
      <c r="H718" s="36"/>
      <c r="I718" s="11"/>
      <c r="J718" s="11"/>
      <c r="K718" s="37"/>
      <c r="L718" s="11"/>
      <c r="M718" s="20"/>
    </row>
    <row r="719" spans="8:13" ht="12.75">
      <c r="H719" s="36"/>
      <c r="I719" s="11"/>
      <c r="J719" s="11"/>
      <c r="K719" s="37"/>
      <c r="L719" s="11"/>
      <c r="M719" s="20"/>
    </row>
    <row r="720" spans="8:13" ht="12.75">
      <c r="H720" s="36"/>
      <c r="I720" s="11"/>
      <c r="J720" s="11"/>
      <c r="K720" s="37"/>
      <c r="L720" s="11"/>
      <c r="M720" s="20"/>
    </row>
    <row r="721" spans="8:13" ht="12.75">
      <c r="H721" s="36"/>
      <c r="I721" s="11"/>
      <c r="J721" s="11"/>
      <c r="K721" s="37"/>
      <c r="L721" s="11"/>
      <c r="M721" s="20"/>
    </row>
    <row r="722" spans="8:13" ht="12.75">
      <c r="H722" s="36"/>
      <c r="I722" s="11"/>
      <c r="J722" s="11"/>
      <c r="K722" s="37"/>
      <c r="L722" s="11"/>
      <c r="M722" s="20"/>
    </row>
    <row r="723" spans="8:13" ht="12.75">
      <c r="H723" s="36"/>
      <c r="I723" s="11"/>
      <c r="J723" s="11"/>
      <c r="K723" s="37"/>
      <c r="L723" s="11"/>
      <c r="M723" s="20"/>
    </row>
    <row r="724" spans="8:13" ht="12.75">
      <c r="H724" s="36"/>
      <c r="I724" s="11"/>
      <c r="J724" s="11"/>
      <c r="K724" s="37"/>
      <c r="L724" s="11"/>
      <c r="M724" s="20"/>
    </row>
    <row r="725" spans="8:13" ht="12.75">
      <c r="H725" s="36"/>
      <c r="I725" s="11"/>
      <c r="J725" s="11"/>
      <c r="K725" s="37"/>
      <c r="L725" s="11"/>
      <c r="M725" s="20"/>
    </row>
    <row r="726" spans="8:13" ht="12.75">
      <c r="H726" s="36"/>
      <c r="I726" s="11"/>
      <c r="J726" s="11"/>
      <c r="K726" s="37"/>
      <c r="L726" s="11"/>
      <c r="M726" s="20"/>
    </row>
    <row r="727" spans="8:13" ht="12.75">
      <c r="H727" s="36"/>
      <c r="I727" s="11"/>
      <c r="J727" s="11"/>
      <c r="K727" s="37"/>
      <c r="L727" s="11"/>
      <c r="M727" s="20"/>
    </row>
    <row r="728" spans="8:13" ht="12.75">
      <c r="H728" s="36"/>
      <c r="I728" s="11"/>
      <c r="J728" s="11"/>
      <c r="K728" s="37"/>
      <c r="L728" s="11"/>
      <c r="M728" s="20"/>
    </row>
    <row r="729" spans="8:13" ht="12.75">
      <c r="H729" s="36"/>
      <c r="I729" s="11"/>
      <c r="J729" s="11"/>
      <c r="K729" s="37"/>
      <c r="L729" s="11"/>
      <c r="M729" s="20"/>
    </row>
    <row r="730" spans="8:13" ht="12.75">
      <c r="H730" s="36"/>
      <c r="I730" s="11"/>
      <c r="J730" s="11"/>
      <c r="K730" s="37"/>
      <c r="L730" s="11"/>
      <c r="M730" s="20"/>
    </row>
    <row r="731" spans="8:13" ht="12.75">
      <c r="H731" s="36"/>
      <c r="I731" s="11"/>
      <c r="J731" s="11"/>
      <c r="K731" s="37"/>
      <c r="L731" s="11"/>
      <c r="M731" s="20"/>
    </row>
    <row r="732" spans="8:13" ht="12.75">
      <c r="H732" s="36"/>
      <c r="I732" s="11"/>
      <c r="J732" s="11"/>
      <c r="K732" s="37"/>
      <c r="L732" s="11"/>
      <c r="M732" s="20"/>
    </row>
    <row r="733" spans="8:13" ht="12.75">
      <c r="H733" s="36"/>
      <c r="I733" s="11"/>
      <c r="J733" s="11"/>
      <c r="K733" s="37"/>
      <c r="L733" s="11"/>
      <c r="M733" s="20"/>
    </row>
    <row r="734" spans="8:13" ht="12.75">
      <c r="H734" s="36"/>
      <c r="I734" s="11"/>
      <c r="J734" s="11"/>
      <c r="K734" s="37"/>
      <c r="L734" s="11"/>
      <c r="M734" s="20"/>
    </row>
    <row r="735" spans="8:13" ht="12.75">
      <c r="H735" s="36"/>
      <c r="I735" s="11"/>
      <c r="J735" s="11"/>
      <c r="K735" s="37"/>
      <c r="L735" s="11"/>
      <c r="M735" s="20"/>
    </row>
    <row r="736" spans="8:13" ht="12.75">
      <c r="H736" s="36"/>
      <c r="I736" s="11"/>
      <c r="J736" s="11"/>
      <c r="K736" s="37"/>
      <c r="L736" s="11"/>
      <c r="M736" s="20"/>
    </row>
    <row r="737" spans="8:13" ht="12.75">
      <c r="H737" s="36"/>
      <c r="I737" s="11"/>
      <c r="J737" s="11"/>
      <c r="K737" s="37"/>
      <c r="L737" s="11"/>
      <c r="M737" s="20"/>
    </row>
    <row r="738" spans="8:13" ht="12.75">
      <c r="H738" s="36"/>
      <c r="I738" s="11"/>
      <c r="J738" s="11"/>
      <c r="K738" s="37"/>
      <c r="L738" s="11"/>
      <c r="M738" s="20"/>
    </row>
    <row r="739" spans="8:13" ht="12.75">
      <c r="H739" s="36"/>
      <c r="I739" s="11"/>
      <c r="J739" s="11"/>
      <c r="K739" s="37"/>
      <c r="L739" s="11"/>
      <c r="M739" s="20"/>
    </row>
    <row r="740" spans="8:13" ht="12.75">
      <c r="H740" s="36"/>
      <c r="I740" s="11"/>
      <c r="J740" s="11"/>
      <c r="K740" s="37"/>
      <c r="L740" s="11"/>
      <c r="M740" s="20"/>
    </row>
    <row r="741" spans="8:13" ht="12.75">
      <c r="H741" s="36"/>
      <c r="I741" s="11"/>
      <c r="J741" s="11"/>
      <c r="K741" s="37"/>
      <c r="L741" s="11"/>
      <c r="M741" s="20"/>
    </row>
    <row r="742" spans="8:13" ht="12.75">
      <c r="H742" s="36"/>
      <c r="I742" s="11"/>
      <c r="J742" s="11"/>
      <c r="K742" s="37"/>
      <c r="L742" s="11"/>
      <c r="M742" s="20"/>
    </row>
    <row r="743" spans="8:13" ht="12.75">
      <c r="H743" s="36"/>
      <c r="I743" s="11"/>
      <c r="J743" s="11"/>
      <c r="K743" s="37"/>
      <c r="L743" s="11"/>
      <c r="M743" s="20"/>
    </row>
    <row r="744" spans="8:13" ht="12.75">
      <c r="H744" s="36"/>
      <c r="I744" s="11"/>
      <c r="J744" s="11"/>
      <c r="K744" s="37"/>
      <c r="L744" s="11"/>
      <c r="M744" s="20"/>
    </row>
    <row r="745" spans="8:13" ht="12.75">
      <c r="H745" s="36"/>
      <c r="I745" s="11"/>
      <c r="J745" s="11"/>
      <c r="K745" s="37"/>
      <c r="L745" s="11"/>
      <c r="M745" s="20"/>
    </row>
    <row r="746" spans="8:13" ht="12.75">
      <c r="H746" s="36"/>
      <c r="I746" s="11"/>
      <c r="J746" s="11"/>
      <c r="K746" s="37"/>
      <c r="L746" s="11"/>
      <c r="M746" s="20"/>
    </row>
    <row r="747" spans="8:13" ht="12.75">
      <c r="H747" s="36"/>
      <c r="I747" s="11"/>
      <c r="J747" s="11"/>
      <c r="K747" s="37"/>
      <c r="L747" s="11"/>
      <c r="M747" s="20"/>
    </row>
    <row r="748" spans="8:13" ht="12.75">
      <c r="H748" s="36"/>
      <c r="I748" s="11"/>
      <c r="J748" s="11"/>
      <c r="K748" s="37"/>
      <c r="L748" s="11"/>
      <c r="M748" s="20"/>
    </row>
    <row r="749" spans="8:13" ht="12.75">
      <c r="H749" s="36"/>
      <c r="I749" s="11"/>
      <c r="J749" s="11"/>
      <c r="K749" s="37"/>
      <c r="L749" s="11"/>
      <c r="M749" s="20"/>
    </row>
    <row r="750" spans="8:13" ht="12.75">
      <c r="H750" s="36"/>
      <c r="I750" s="11"/>
      <c r="J750" s="11"/>
      <c r="K750" s="37"/>
      <c r="L750" s="11"/>
      <c r="M750" s="20"/>
    </row>
    <row r="751" spans="8:13" ht="12.75">
      <c r="H751" s="36"/>
      <c r="I751" s="11"/>
      <c r="J751" s="11"/>
      <c r="K751" s="37"/>
      <c r="L751" s="11"/>
      <c r="M751" s="20"/>
    </row>
    <row r="752" spans="8:13" ht="12.75">
      <c r="H752" s="36"/>
      <c r="I752" s="11"/>
      <c r="J752" s="11"/>
      <c r="K752" s="37"/>
      <c r="L752" s="11"/>
      <c r="M752" s="20"/>
    </row>
    <row r="753" spans="8:13" ht="12.75">
      <c r="H753" s="36"/>
      <c r="I753" s="11"/>
      <c r="J753" s="11"/>
      <c r="K753" s="37"/>
      <c r="L753" s="11"/>
      <c r="M753" s="20"/>
    </row>
    <row r="754" spans="8:13" ht="12.75">
      <c r="H754" s="36"/>
      <c r="I754" s="11"/>
      <c r="J754" s="11"/>
      <c r="K754" s="37"/>
      <c r="L754" s="11"/>
      <c r="M754" s="20"/>
    </row>
    <row r="755" spans="8:13" ht="12.75">
      <c r="H755" s="36"/>
      <c r="I755" s="11"/>
      <c r="J755" s="11"/>
      <c r="K755" s="37"/>
      <c r="L755" s="11"/>
      <c r="M755" s="20"/>
    </row>
    <row r="756" spans="8:13" ht="12.75">
      <c r="H756" s="36"/>
      <c r="I756" s="11"/>
      <c r="J756" s="11"/>
      <c r="K756" s="37"/>
      <c r="L756" s="11"/>
      <c r="M756" s="20"/>
    </row>
    <row r="757" spans="8:13" ht="12.75">
      <c r="H757" s="36"/>
      <c r="I757" s="11"/>
      <c r="J757" s="11"/>
      <c r="K757" s="37"/>
      <c r="L757" s="11"/>
      <c r="M757" s="20"/>
    </row>
    <row r="758" spans="8:13" ht="12.75">
      <c r="H758" s="36"/>
      <c r="I758" s="11"/>
      <c r="J758" s="11"/>
      <c r="K758" s="37"/>
      <c r="L758" s="11"/>
      <c r="M758" s="20"/>
    </row>
    <row r="759" spans="8:13" ht="12.75">
      <c r="H759" s="36"/>
      <c r="I759" s="11"/>
      <c r="J759" s="11"/>
      <c r="K759" s="37"/>
      <c r="L759" s="11"/>
      <c r="M759" s="20"/>
    </row>
    <row r="760" spans="8:13" ht="12.75">
      <c r="H760" s="36"/>
      <c r="I760" s="11"/>
      <c r="J760" s="11"/>
      <c r="K760" s="37"/>
      <c r="L760" s="11"/>
      <c r="M760" s="20"/>
    </row>
    <row r="761" spans="8:13" ht="12.75">
      <c r="H761" s="36"/>
      <c r="I761" s="11"/>
      <c r="J761" s="11"/>
      <c r="K761" s="37"/>
      <c r="L761" s="11"/>
      <c r="M761" s="20"/>
    </row>
    <row r="762" spans="8:13" ht="12.75">
      <c r="H762" s="36"/>
      <c r="I762" s="11"/>
      <c r="J762" s="11"/>
      <c r="K762" s="37"/>
      <c r="L762" s="11"/>
      <c r="M762" s="20"/>
    </row>
    <row r="763" spans="8:13" ht="12.75">
      <c r="H763" s="36"/>
      <c r="I763" s="11"/>
      <c r="J763" s="11"/>
      <c r="K763" s="37"/>
      <c r="L763" s="11"/>
      <c r="M763" s="20"/>
    </row>
    <row r="764" spans="8:13" ht="12.75">
      <c r="H764" s="36"/>
      <c r="I764" s="11"/>
      <c r="J764" s="11"/>
      <c r="K764" s="37"/>
      <c r="L764" s="11"/>
      <c r="M764" s="20"/>
    </row>
    <row r="765" spans="8:13" ht="12.75">
      <c r="H765" s="36"/>
      <c r="I765" s="11"/>
      <c r="J765" s="11"/>
      <c r="K765" s="37"/>
      <c r="L765" s="11"/>
      <c r="M765" s="20"/>
    </row>
    <row r="766" spans="8:13" ht="12.75">
      <c r="H766" s="36"/>
      <c r="I766" s="11"/>
      <c r="J766" s="11"/>
      <c r="K766" s="37"/>
      <c r="L766" s="11"/>
      <c r="M766" s="20"/>
    </row>
    <row r="767" spans="8:13" ht="12.75">
      <c r="H767" s="36"/>
      <c r="I767" s="11"/>
      <c r="J767" s="11"/>
      <c r="K767" s="37"/>
      <c r="L767" s="11"/>
      <c r="M767" s="20"/>
    </row>
    <row r="768" spans="8:13" ht="12.75">
      <c r="H768" s="36"/>
      <c r="I768" s="11"/>
      <c r="J768" s="11"/>
      <c r="K768" s="37"/>
      <c r="L768" s="11"/>
      <c r="M768" s="20"/>
    </row>
    <row r="769" spans="8:13" ht="12.75">
      <c r="H769" s="36"/>
      <c r="I769" s="11"/>
      <c r="J769" s="11"/>
      <c r="K769" s="37"/>
      <c r="L769" s="11"/>
      <c r="M769" s="20"/>
    </row>
    <row r="770" spans="8:13" ht="12.75">
      <c r="H770" s="36"/>
      <c r="I770" s="11"/>
      <c r="J770" s="11"/>
      <c r="K770" s="37"/>
      <c r="L770" s="11"/>
      <c r="M770" s="20"/>
    </row>
    <row r="771" spans="8:13" ht="12.75">
      <c r="H771" s="36"/>
      <c r="I771" s="11"/>
      <c r="J771" s="11"/>
      <c r="K771" s="37"/>
      <c r="L771" s="11"/>
      <c r="M771" s="20"/>
    </row>
    <row r="772" spans="8:13" ht="12.75">
      <c r="H772" s="36"/>
      <c r="I772" s="11"/>
      <c r="J772" s="11"/>
      <c r="K772" s="37"/>
      <c r="L772" s="11"/>
      <c r="M772" s="20"/>
    </row>
    <row r="773" spans="8:13" ht="12.75">
      <c r="H773" s="36"/>
      <c r="I773" s="11"/>
      <c r="J773" s="11"/>
      <c r="K773" s="37"/>
      <c r="L773" s="11"/>
      <c r="M773" s="20"/>
    </row>
    <row r="774" spans="8:13" ht="12.75">
      <c r="H774" s="36"/>
      <c r="I774" s="11"/>
      <c r="J774" s="11"/>
      <c r="K774" s="37"/>
      <c r="L774" s="11"/>
      <c r="M774" s="20"/>
    </row>
    <row r="775" spans="8:13" ht="12.75">
      <c r="H775" s="36"/>
      <c r="I775" s="11"/>
      <c r="J775" s="11"/>
      <c r="K775" s="37"/>
      <c r="L775" s="11"/>
      <c r="M775" s="20"/>
    </row>
    <row r="776" spans="8:13" ht="12.75">
      <c r="H776" s="36"/>
      <c r="I776" s="11"/>
      <c r="J776" s="11"/>
      <c r="K776" s="37"/>
      <c r="L776" s="11"/>
      <c r="M776" s="20"/>
    </row>
    <row r="777" spans="8:13" ht="12.75">
      <c r="H777" s="36"/>
      <c r="I777" s="11"/>
      <c r="J777" s="11"/>
      <c r="K777" s="37"/>
      <c r="L777" s="11"/>
      <c r="M777" s="20"/>
    </row>
    <row r="778" spans="8:13" ht="12.75">
      <c r="H778" s="36"/>
      <c r="I778" s="11"/>
      <c r="J778" s="11"/>
      <c r="K778" s="37"/>
      <c r="L778" s="11"/>
      <c r="M778" s="20"/>
    </row>
    <row r="779" spans="8:13" ht="12.75">
      <c r="H779" s="36"/>
      <c r="I779" s="11"/>
      <c r="J779" s="11"/>
      <c r="K779" s="37"/>
      <c r="L779" s="11"/>
      <c r="M779" s="20"/>
    </row>
    <row r="780" spans="8:13" ht="12.75">
      <c r="H780" s="36"/>
      <c r="I780" s="11"/>
      <c r="J780" s="11"/>
      <c r="K780" s="37"/>
      <c r="L780" s="11"/>
      <c r="M780" s="20"/>
    </row>
    <row r="781" spans="8:13" ht="12.75">
      <c r="H781" s="36"/>
      <c r="I781" s="11"/>
      <c r="J781" s="11"/>
      <c r="K781" s="37"/>
      <c r="L781" s="11"/>
      <c r="M781" s="20"/>
    </row>
    <row r="782" spans="8:13" ht="12.75">
      <c r="H782" s="36"/>
      <c r="I782" s="11"/>
      <c r="J782" s="11"/>
      <c r="K782" s="37"/>
      <c r="L782" s="11"/>
      <c r="M782" s="20"/>
    </row>
    <row r="783" spans="8:13" ht="12.75">
      <c r="H783" s="36"/>
      <c r="I783" s="11"/>
      <c r="J783" s="11"/>
      <c r="K783" s="37"/>
      <c r="L783" s="11"/>
      <c r="M783" s="20"/>
    </row>
    <row r="784" spans="8:13" ht="12.75">
      <c r="H784" s="36"/>
      <c r="I784" s="11"/>
      <c r="J784" s="11"/>
      <c r="K784" s="37"/>
      <c r="L784" s="11"/>
      <c r="M784" s="20"/>
    </row>
    <row r="785" spans="8:13" ht="12.75">
      <c r="H785" s="36"/>
      <c r="I785" s="11"/>
      <c r="J785" s="11"/>
      <c r="K785" s="37"/>
      <c r="L785" s="11"/>
      <c r="M785" s="20"/>
    </row>
    <row r="786" spans="8:13" ht="12.75">
      <c r="H786" s="36"/>
      <c r="I786" s="11"/>
      <c r="J786" s="11"/>
      <c r="K786" s="37"/>
      <c r="L786" s="11"/>
      <c r="M786" s="20"/>
    </row>
    <row r="787" spans="8:13" ht="12.75">
      <c r="H787" s="36"/>
      <c r="I787" s="11"/>
      <c r="J787" s="11"/>
      <c r="K787" s="37"/>
      <c r="L787" s="11"/>
      <c r="M787" s="20"/>
    </row>
    <row r="788" spans="8:13" ht="12.75">
      <c r="H788" s="36"/>
      <c r="I788" s="11"/>
      <c r="J788" s="11"/>
      <c r="K788" s="37"/>
      <c r="L788" s="11"/>
      <c r="M788" s="20"/>
    </row>
    <row r="789" spans="8:13" ht="12.75">
      <c r="H789" s="36"/>
      <c r="I789" s="11"/>
      <c r="J789" s="11"/>
      <c r="K789" s="37"/>
      <c r="L789" s="11"/>
      <c r="M789" s="20"/>
    </row>
    <row r="790" spans="8:13" ht="12.75">
      <c r="H790" s="36"/>
      <c r="I790" s="11"/>
      <c r="J790" s="11"/>
      <c r="K790" s="37"/>
      <c r="L790" s="11"/>
      <c r="M790" s="20"/>
    </row>
    <row r="791" spans="8:13" ht="12.75">
      <c r="H791" s="36"/>
      <c r="I791" s="11"/>
      <c r="J791" s="11"/>
      <c r="K791" s="37"/>
      <c r="L791" s="11"/>
      <c r="M791" s="20"/>
    </row>
    <row r="792" spans="8:13" ht="12.75">
      <c r="H792" s="36"/>
      <c r="I792" s="11"/>
      <c r="J792" s="11"/>
      <c r="K792" s="37"/>
      <c r="L792" s="11"/>
      <c r="M792" s="20"/>
    </row>
    <row r="793" spans="8:13" ht="12.75">
      <c r="H793" s="36"/>
      <c r="I793" s="11"/>
      <c r="J793" s="11"/>
      <c r="K793" s="37"/>
      <c r="L793" s="11"/>
      <c r="M793" s="20"/>
    </row>
    <row r="794" spans="8:13" ht="12.75">
      <c r="H794" s="36"/>
      <c r="I794" s="11"/>
      <c r="J794" s="11"/>
      <c r="K794" s="37"/>
      <c r="L794" s="11"/>
      <c r="M794" s="20"/>
    </row>
    <row r="795" spans="8:13" ht="12.75">
      <c r="H795" s="36"/>
      <c r="I795" s="11"/>
      <c r="J795" s="11"/>
      <c r="K795" s="37"/>
      <c r="L795" s="11"/>
      <c r="M795" s="20"/>
    </row>
    <row r="796" spans="8:13" ht="12.75">
      <c r="H796" s="36"/>
      <c r="I796" s="11"/>
      <c r="J796" s="11"/>
      <c r="K796" s="37"/>
      <c r="L796" s="11"/>
      <c r="M796" s="20"/>
    </row>
    <row r="797" spans="8:13" ht="12.75">
      <c r="H797" s="36"/>
      <c r="I797" s="11"/>
      <c r="J797" s="11"/>
      <c r="K797" s="37"/>
      <c r="L797" s="11"/>
      <c r="M797" s="20"/>
    </row>
    <row r="798" spans="8:13" ht="12.75">
      <c r="H798" s="36"/>
      <c r="I798" s="11"/>
      <c r="J798" s="11"/>
      <c r="K798" s="37"/>
      <c r="L798" s="11"/>
      <c r="M798" s="20"/>
    </row>
    <row r="799" spans="8:13" ht="12.75">
      <c r="H799" s="36"/>
      <c r="I799" s="11"/>
      <c r="J799" s="11"/>
      <c r="K799" s="37"/>
      <c r="L799" s="11"/>
      <c r="M799" s="20"/>
    </row>
    <row r="800" spans="8:13" ht="12.75">
      <c r="H800" s="36"/>
      <c r="I800" s="11"/>
      <c r="J800" s="11"/>
      <c r="K800" s="37"/>
      <c r="L800" s="11"/>
      <c r="M800" s="20"/>
    </row>
    <row r="801" spans="8:13" ht="12.75">
      <c r="H801" s="36"/>
      <c r="I801" s="11"/>
      <c r="J801" s="11"/>
      <c r="K801" s="37"/>
      <c r="L801" s="11"/>
      <c r="M801" s="20"/>
    </row>
    <row r="802" spans="8:13" ht="12.75">
      <c r="H802" s="36"/>
      <c r="I802" s="11"/>
      <c r="J802" s="11"/>
      <c r="K802" s="37"/>
      <c r="L802" s="11"/>
      <c r="M802" s="20"/>
    </row>
    <row r="803" spans="8:13" ht="12.75">
      <c r="H803" s="36"/>
      <c r="I803" s="11"/>
      <c r="J803" s="11"/>
      <c r="K803" s="37"/>
      <c r="L803" s="11"/>
      <c r="M803" s="20"/>
    </row>
    <row r="804" spans="8:13" ht="12.75">
      <c r="H804" s="36"/>
      <c r="I804" s="11"/>
      <c r="J804" s="11"/>
      <c r="K804" s="37"/>
      <c r="L804" s="11"/>
      <c r="M804" s="20"/>
    </row>
    <row r="805" spans="8:13" ht="12.75">
      <c r="H805" s="36"/>
      <c r="I805" s="11"/>
      <c r="J805" s="11"/>
      <c r="K805" s="37"/>
      <c r="L805" s="11"/>
      <c r="M805" s="20"/>
    </row>
    <row r="806" spans="8:13" ht="12.75">
      <c r="H806" s="36"/>
      <c r="I806" s="11"/>
      <c r="J806" s="11"/>
      <c r="K806" s="37"/>
      <c r="L806" s="11"/>
      <c r="M806" s="20"/>
    </row>
    <row r="807" spans="8:13" ht="12.75">
      <c r="H807" s="36"/>
      <c r="I807" s="11"/>
      <c r="J807" s="11"/>
      <c r="K807" s="37"/>
      <c r="L807" s="11"/>
      <c r="M807" s="20"/>
    </row>
    <row r="808" spans="8:13" ht="12.75">
      <c r="H808" s="36"/>
      <c r="I808" s="11"/>
      <c r="J808" s="11"/>
      <c r="K808" s="37"/>
      <c r="L808" s="11"/>
      <c r="M808" s="20"/>
    </row>
    <row r="809" spans="8:13" ht="12.75">
      <c r="H809" s="36"/>
      <c r="I809" s="11"/>
      <c r="J809" s="11"/>
      <c r="K809" s="37"/>
      <c r="L809" s="11"/>
      <c r="M809" s="20"/>
    </row>
    <row r="810" spans="8:13" ht="12.75">
      <c r="H810" s="36"/>
      <c r="I810" s="11"/>
      <c r="J810" s="11"/>
      <c r="K810" s="37"/>
      <c r="L810" s="11"/>
      <c r="M810" s="20"/>
    </row>
    <row r="811" spans="8:13" ht="12.75">
      <c r="H811" s="36"/>
      <c r="I811" s="11"/>
      <c r="J811" s="11"/>
      <c r="K811" s="37"/>
      <c r="L811" s="11"/>
      <c r="M811" s="20"/>
    </row>
    <row r="812" spans="8:13" ht="12.75">
      <c r="H812" s="36"/>
      <c r="I812" s="11"/>
      <c r="J812" s="11"/>
      <c r="K812" s="37"/>
      <c r="L812" s="11"/>
      <c r="M812" s="20"/>
    </row>
    <row r="813" spans="8:13" ht="12.75">
      <c r="H813" s="36"/>
      <c r="I813" s="11"/>
      <c r="J813" s="11"/>
      <c r="K813" s="37"/>
      <c r="L813" s="11"/>
      <c r="M813" s="20"/>
    </row>
    <row r="814" spans="8:13" ht="12.75">
      <c r="H814" s="36"/>
      <c r="I814" s="11"/>
      <c r="J814" s="11"/>
      <c r="K814" s="37"/>
      <c r="L814" s="11"/>
      <c r="M814" s="20"/>
    </row>
    <row r="815" spans="8:13" ht="12.75">
      <c r="H815" s="36"/>
      <c r="I815" s="11"/>
      <c r="J815" s="11"/>
      <c r="K815" s="37"/>
      <c r="L815" s="11"/>
      <c r="M815" s="20"/>
    </row>
    <row r="816" spans="8:13" ht="12.75">
      <c r="H816" s="36"/>
      <c r="I816" s="11"/>
      <c r="J816" s="11"/>
      <c r="K816" s="37"/>
      <c r="L816" s="11"/>
      <c r="M816" s="20"/>
    </row>
    <row r="817" spans="8:13" ht="12.75">
      <c r="H817" s="36"/>
      <c r="I817" s="11"/>
      <c r="J817" s="11"/>
      <c r="K817" s="37"/>
      <c r="L817" s="11"/>
      <c r="M817" s="20"/>
    </row>
    <row r="818" spans="8:13" ht="12.75">
      <c r="H818" s="36"/>
      <c r="I818" s="11"/>
      <c r="J818" s="11"/>
      <c r="K818" s="37"/>
      <c r="L818" s="11"/>
      <c r="M818" s="20"/>
    </row>
    <row r="819" spans="8:13" ht="12.75">
      <c r="H819" s="36"/>
      <c r="I819" s="11"/>
      <c r="J819" s="11"/>
      <c r="K819" s="37"/>
      <c r="L819" s="11"/>
      <c r="M819" s="20"/>
    </row>
    <row r="820" spans="8:13" ht="12.75">
      <c r="H820" s="36"/>
      <c r="I820" s="11"/>
      <c r="J820" s="11"/>
      <c r="K820" s="37"/>
      <c r="L820" s="11"/>
      <c r="M820" s="20"/>
    </row>
    <row r="821" spans="8:13" ht="12.75">
      <c r="H821" s="36"/>
      <c r="I821" s="11"/>
      <c r="J821" s="11"/>
      <c r="K821" s="37"/>
      <c r="L821" s="11"/>
      <c r="M821" s="20"/>
    </row>
    <row r="822" spans="8:13" ht="12.75">
      <c r="H822" s="36"/>
      <c r="I822" s="11"/>
      <c r="J822" s="11"/>
      <c r="K822" s="37"/>
      <c r="L822" s="11"/>
      <c r="M822" s="20"/>
    </row>
    <row r="823" spans="8:13" ht="12.75">
      <c r="H823" s="36"/>
      <c r="I823" s="11"/>
      <c r="J823" s="11"/>
      <c r="K823" s="37"/>
      <c r="L823" s="11"/>
      <c r="M823" s="20"/>
    </row>
    <row r="824" spans="8:13" ht="12.75">
      <c r="H824" s="36"/>
      <c r="I824" s="11"/>
      <c r="J824" s="11"/>
      <c r="K824" s="37"/>
      <c r="L824" s="11"/>
      <c r="M824" s="20"/>
    </row>
    <row r="825" spans="8:13" ht="12.75">
      <c r="H825" s="36"/>
      <c r="I825" s="11"/>
      <c r="J825" s="11"/>
      <c r="K825" s="37"/>
      <c r="L825" s="11"/>
      <c r="M825" s="20"/>
    </row>
    <row r="826" spans="8:13" ht="12.75">
      <c r="H826" s="36"/>
      <c r="I826" s="11"/>
      <c r="J826" s="11"/>
      <c r="K826" s="37"/>
      <c r="L826" s="11"/>
      <c r="M826" s="20"/>
    </row>
    <row r="827" spans="8:13" ht="12.75">
      <c r="H827" s="36"/>
      <c r="I827" s="11"/>
      <c r="J827" s="11"/>
      <c r="K827" s="37"/>
      <c r="L827" s="11"/>
      <c r="M827" s="20"/>
    </row>
    <row r="828" spans="8:13" ht="12.75">
      <c r="H828" s="36"/>
      <c r="I828" s="11"/>
      <c r="J828" s="11"/>
      <c r="K828" s="37"/>
      <c r="L828" s="11"/>
      <c r="M828" s="20"/>
    </row>
    <row r="829" spans="8:13" ht="12.75">
      <c r="H829" s="36"/>
      <c r="I829" s="11"/>
      <c r="J829" s="11"/>
      <c r="K829" s="37"/>
      <c r="L829" s="11"/>
      <c r="M829" s="20"/>
    </row>
    <row r="830" spans="8:13" ht="12.75">
      <c r="H830" s="36"/>
      <c r="I830" s="11"/>
      <c r="J830" s="11"/>
      <c r="K830" s="37"/>
      <c r="L830" s="11"/>
      <c r="M830" s="20"/>
    </row>
    <row r="831" spans="8:13" ht="12.75">
      <c r="H831" s="36"/>
      <c r="I831" s="11"/>
      <c r="J831" s="11"/>
      <c r="K831" s="37"/>
      <c r="L831" s="11"/>
      <c r="M831" s="20"/>
    </row>
    <row r="832" spans="8:13" ht="12.75">
      <c r="H832" s="36"/>
      <c r="I832" s="11"/>
      <c r="J832" s="11"/>
      <c r="K832" s="37"/>
      <c r="L832" s="11"/>
      <c r="M832" s="20"/>
    </row>
    <row r="833" spans="8:13" ht="12.75">
      <c r="H833" s="36"/>
      <c r="I833" s="11"/>
      <c r="J833" s="11"/>
      <c r="K833" s="37"/>
      <c r="L833" s="11"/>
      <c r="M833" s="20"/>
    </row>
    <row r="834" spans="8:13" ht="12.75">
      <c r="H834" s="36"/>
      <c r="I834" s="11"/>
      <c r="J834" s="11"/>
      <c r="K834" s="37"/>
      <c r="L834" s="11"/>
      <c r="M834" s="20"/>
    </row>
    <row r="835" spans="8:13" ht="12.75">
      <c r="H835" s="36"/>
      <c r="I835" s="11"/>
      <c r="J835" s="11"/>
      <c r="K835" s="37"/>
      <c r="L835" s="11"/>
      <c r="M835" s="20"/>
    </row>
    <row r="836" spans="8:13" ht="12.75">
      <c r="H836" s="36"/>
      <c r="I836" s="11"/>
      <c r="J836" s="11"/>
      <c r="K836" s="37"/>
      <c r="L836" s="11"/>
      <c r="M836" s="20"/>
    </row>
    <row r="837" spans="8:13" ht="12.75">
      <c r="H837" s="36"/>
      <c r="I837" s="11"/>
      <c r="J837" s="11"/>
      <c r="K837" s="37"/>
      <c r="L837" s="11"/>
      <c r="M837" s="20"/>
    </row>
    <row r="838" spans="8:13" ht="12.75">
      <c r="H838" s="36"/>
      <c r="I838" s="11"/>
      <c r="J838" s="11"/>
      <c r="K838" s="37"/>
      <c r="L838" s="11"/>
      <c r="M838" s="20"/>
    </row>
    <row r="839" spans="8:13" ht="12.75">
      <c r="H839" s="36"/>
      <c r="I839" s="11"/>
      <c r="J839" s="11"/>
      <c r="K839" s="37"/>
      <c r="L839" s="11"/>
      <c r="M839" s="20"/>
    </row>
    <row r="840" spans="8:13" ht="12.75">
      <c r="H840" s="36"/>
      <c r="I840" s="11"/>
      <c r="J840" s="11"/>
      <c r="K840" s="37"/>
      <c r="L840" s="11"/>
      <c r="M840" s="20"/>
    </row>
    <row r="841" spans="8:13" ht="12.75">
      <c r="H841" s="36"/>
      <c r="I841" s="11"/>
      <c r="J841" s="11"/>
      <c r="K841" s="37"/>
      <c r="L841" s="11"/>
      <c r="M841" s="20"/>
    </row>
    <row r="842" spans="8:13" ht="12.75">
      <c r="H842" s="36"/>
      <c r="I842" s="11"/>
      <c r="J842" s="11"/>
      <c r="K842" s="37"/>
      <c r="L842" s="11"/>
      <c r="M842" s="20"/>
    </row>
    <row r="843" spans="8:13" ht="12.75">
      <c r="H843" s="36"/>
      <c r="I843" s="11"/>
      <c r="J843" s="11"/>
      <c r="K843" s="37"/>
      <c r="L843" s="11"/>
      <c r="M843" s="20"/>
    </row>
    <row r="844" spans="8:13" ht="12.75">
      <c r="H844" s="36"/>
      <c r="I844" s="11"/>
      <c r="J844" s="11"/>
      <c r="K844" s="37"/>
      <c r="L844" s="11"/>
      <c r="M844" s="20"/>
    </row>
    <row r="845" spans="8:13" ht="12.75">
      <c r="H845" s="36"/>
      <c r="I845" s="11"/>
      <c r="J845" s="11"/>
      <c r="K845" s="37"/>
      <c r="L845" s="11"/>
      <c r="M845" s="20"/>
    </row>
    <row r="846" spans="8:13" ht="12.75">
      <c r="H846" s="36"/>
      <c r="I846" s="11"/>
      <c r="J846" s="11"/>
      <c r="K846" s="37"/>
      <c r="L846" s="11"/>
      <c r="M846" s="20"/>
    </row>
    <row r="847" spans="8:13" ht="12.75">
      <c r="H847" s="36"/>
      <c r="I847" s="11"/>
      <c r="J847" s="11"/>
      <c r="K847" s="37"/>
      <c r="L847" s="11"/>
      <c r="M847" s="20"/>
    </row>
    <row r="848" spans="8:13" ht="12.75">
      <c r="H848" s="36"/>
      <c r="I848" s="11"/>
      <c r="J848" s="11"/>
      <c r="K848" s="37"/>
      <c r="L848" s="11"/>
      <c r="M848" s="20"/>
    </row>
    <row r="849" spans="8:13" ht="12.75">
      <c r="H849" s="36"/>
      <c r="I849" s="11"/>
      <c r="J849" s="11"/>
      <c r="K849" s="37"/>
      <c r="L849" s="11"/>
      <c r="M849" s="20"/>
    </row>
    <row r="850" spans="8:13" ht="12.75">
      <c r="H850" s="36"/>
      <c r="I850" s="11"/>
      <c r="J850" s="11"/>
      <c r="K850" s="37"/>
      <c r="L850" s="11"/>
      <c r="M850" s="20"/>
    </row>
    <row r="851" spans="8:13" ht="12.75">
      <c r="H851" s="36"/>
      <c r="I851" s="11"/>
      <c r="J851" s="11"/>
      <c r="K851" s="37"/>
      <c r="L851" s="11"/>
      <c r="M851" s="20"/>
    </row>
    <row r="852" spans="8:13" ht="12.75">
      <c r="H852" s="36"/>
      <c r="I852" s="11"/>
      <c r="J852" s="11"/>
      <c r="K852" s="37"/>
      <c r="L852" s="11"/>
      <c r="M852" s="20"/>
    </row>
    <row r="853" spans="8:13" ht="12.75">
      <c r="H853" s="36"/>
      <c r="I853" s="11"/>
      <c r="J853" s="11"/>
      <c r="K853" s="37"/>
      <c r="L853" s="11"/>
      <c r="M853" s="20"/>
    </row>
    <row r="854" spans="8:13" ht="12.75">
      <c r="H854" s="36"/>
      <c r="I854" s="11"/>
      <c r="J854" s="11"/>
      <c r="K854" s="37"/>
      <c r="L854" s="11"/>
      <c r="M854" s="20"/>
    </row>
    <row r="855" spans="8:13" ht="12.75">
      <c r="H855" s="36"/>
      <c r="I855" s="11"/>
      <c r="J855" s="11"/>
      <c r="K855" s="37"/>
      <c r="L855" s="11"/>
      <c r="M855" s="20"/>
    </row>
    <row r="856" spans="8:13" ht="12.75">
      <c r="H856" s="36"/>
      <c r="I856" s="11"/>
      <c r="J856" s="11"/>
      <c r="K856" s="37"/>
      <c r="L856" s="11"/>
      <c r="M856" s="20"/>
    </row>
    <row r="857" spans="8:13" ht="12.75">
      <c r="H857" s="36"/>
      <c r="I857" s="11"/>
      <c r="J857" s="11"/>
      <c r="K857" s="37"/>
      <c r="L857" s="11"/>
      <c r="M857" s="20"/>
    </row>
    <row r="858" spans="8:13" ht="12.75">
      <c r="H858" s="36"/>
      <c r="I858" s="11"/>
      <c r="J858" s="11"/>
      <c r="K858" s="37"/>
      <c r="L858" s="11"/>
      <c r="M858" s="20"/>
    </row>
    <row r="859" spans="8:13" ht="12.75">
      <c r="H859" s="36"/>
      <c r="I859" s="11"/>
      <c r="J859" s="11"/>
      <c r="K859" s="37"/>
      <c r="L859" s="11"/>
      <c r="M859" s="20"/>
    </row>
    <row r="860" spans="8:13" ht="12.75">
      <c r="H860" s="36"/>
      <c r="I860" s="11"/>
      <c r="J860" s="11"/>
      <c r="K860" s="37"/>
      <c r="L860" s="11"/>
      <c r="M860" s="20"/>
    </row>
    <row r="861" spans="8:13" ht="12.75">
      <c r="H861" s="36"/>
      <c r="I861" s="11"/>
      <c r="J861" s="11"/>
      <c r="K861" s="37"/>
      <c r="L861" s="11"/>
      <c r="M861" s="20"/>
    </row>
    <row r="862" spans="8:13" ht="12.75">
      <c r="H862" s="36"/>
      <c r="I862" s="11"/>
      <c r="J862" s="11"/>
      <c r="K862" s="37"/>
      <c r="L862" s="11"/>
      <c r="M862" s="20"/>
    </row>
    <row r="863" spans="8:13" ht="12.75">
      <c r="H863" s="36"/>
      <c r="I863" s="11"/>
      <c r="J863" s="11"/>
      <c r="K863" s="37"/>
      <c r="L863" s="11"/>
      <c r="M863" s="20"/>
    </row>
    <row r="864" spans="8:13" ht="12.75">
      <c r="H864" s="36"/>
      <c r="I864" s="11"/>
      <c r="J864" s="11"/>
      <c r="K864" s="37"/>
      <c r="L864" s="11"/>
      <c r="M864" s="20"/>
    </row>
    <row r="865" spans="8:13" ht="12.75">
      <c r="H865" s="36"/>
      <c r="I865" s="11"/>
      <c r="J865" s="11"/>
      <c r="K865" s="37"/>
      <c r="L865" s="11"/>
      <c r="M865" s="20"/>
    </row>
    <row r="866" spans="8:13" ht="12.75">
      <c r="H866" s="36"/>
      <c r="I866" s="11"/>
      <c r="J866" s="11"/>
      <c r="K866" s="37"/>
      <c r="L866" s="11"/>
      <c r="M866" s="20"/>
    </row>
    <row r="867" spans="8:13" ht="12.75">
      <c r="H867" s="36"/>
      <c r="I867" s="11"/>
      <c r="J867" s="11"/>
      <c r="K867" s="37"/>
      <c r="L867" s="11"/>
      <c r="M867" s="20"/>
    </row>
    <row r="868" spans="8:13" ht="12.75">
      <c r="H868" s="36"/>
      <c r="I868" s="11"/>
      <c r="J868" s="11"/>
      <c r="K868" s="37"/>
      <c r="L868" s="11"/>
      <c r="M868" s="20"/>
    </row>
    <row r="869" spans="8:13" ht="12.75">
      <c r="H869" s="36"/>
      <c r="I869" s="11"/>
      <c r="J869" s="11"/>
      <c r="K869" s="37"/>
      <c r="L869" s="11"/>
      <c r="M869" s="20"/>
    </row>
    <row r="870" spans="8:13" ht="12.75">
      <c r="H870" s="36"/>
      <c r="I870" s="11"/>
      <c r="J870" s="11"/>
      <c r="K870" s="37"/>
      <c r="L870" s="11"/>
      <c r="M870" s="20"/>
    </row>
    <row r="871" spans="8:13" ht="12.75">
      <c r="H871" s="36"/>
      <c r="I871" s="11"/>
      <c r="J871" s="11"/>
      <c r="K871" s="37"/>
      <c r="L871" s="11"/>
      <c r="M871" s="20"/>
    </row>
    <row r="872" spans="8:13" ht="12.75">
      <c r="H872" s="36"/>
      <c r="I872" s="11"/>
      <c r="J872" s="11"/>
      <c r="K872" s="37"/>
      <c r="L872" s="11"/>
      <c r="M872" s="20"/>
    </row>
    <row r="873" spans="8:13" ht="12.75">
      <c r="H873" s="36"/>
      <c r="I873" s="11"/>
      <c r="J873" s="11"/>
      <c r="K873" s="37"/>
      <c r="L873" s="11"/>
      <c r="M873" s="20"/>
    </row>
    <row r="874" spans="8:13" ht="12.75">
      <c r="H874" s="36"/>
      <c r="I874" s="11"/>
      <c r="J874" s="11"/>
      <c r="K874" s="37"/>
      <c r="L874" s="11"/>
      <c r="M874" s="20"/>
    </row>
    <row r="875" spans="8:13" ht="12.75">
      <c r="H875" s="36"/>
      <c r="I875" s="11"/>
      <c r="J875" s="11"/>
      <c r="K875" s="37"/>
      <c r="L875" s="11"/>
      <c r="M875" s="20"/>
    </row>
    <row r="876" spans="8:13" ht="12.75">
      <c r="H876" s="36"/>
      <c r="I876" s="11"/>
      <c r="J876" s="11"/>
      <c r="K876" s="37"/>
      <c r="L876" s="11"/>
      <c r="M876" s="20"/>
    </row>
    <row r="877" spans="8:13" ht="12.75">
      <c r="H877" s="36"/>
      <c r="I877" s="11"/>
      <c r="J877" s="11"/>
      <c r="K877" s="37"/>
      <c r="L877" s="11"/>
      <c r="M877" s="20"/>
    </row>
    <row r="878" spans="8:13" ht="12.75">
      <c r="H878" s="36"/>
      <c r="I878" s="11"/>
      <c r="J878" s="11"/>
      <c r="K878" s="37"/>
      <c r="L878" s="11"/>
      <c r="M878" s="20"/>
    </row>
    <row r="879" spans="8:13" ht="12.75">
      <c r="H879" s="36"/>
      <c r="I879" s="11"/>
      <c r="J879" s="11"/>
      <c r="K879" s="37"/>
      <c r="L879" s="11"/>
      <c r="M879" s="20"/>
    </row>
    <row r="880" spans="8:13" ht="12.75">
      <c r="H880" s="36"/>
      <c r="I880" s="11"/>
      <c r="J880" s="11"/>
      <c r="K880" s="37"/>
      <c r="L880" s="11"/>
      <c r="M880" s="20"/>
    </row>
    <row r="881" spans="8:13" ht="12.75">
      <c r="H881" s="36"/>
      <c r="I881" s="11"/>
      <c r="J881" s="11"/>
      <c r="K881" s="37"/>
      <c r="L881" s="11"/>
      <c r="M881" s="20"/>
    </row>
    <row r="882" spans="8:13" ht="12.75">
      <c r="H882" s="36"/>
      <c r="I882" s="11"/>
      <c r="J882" s="11"/>
      <c r="K882" s="37"/>
      <c r="L882" s="11"/>
      <c r="M882" s="20"/>
    </row>
    <row r="883" spans="8:13" ht="12.75">
      <c r="H883" s="36"/>
      <c r="I883" s="11"/>
      <c r="J883" s="11"/>
      <c r="K883" s="37"/>
      <c r="L883" s="11"/>
      <c r="M883" s="20"/>
    </row>
    <row r="884" spans="8:13" ht="12.75">
      <c r="H884" s="36"/>
      <c r="I884" s="11"/>
      <c r="J884" s="11"/>
      <c r="K884" s="37"/>
      <c r="L884" s="11"/>
      <c r="M884" s="20"/>
    </row>
    <row r="885" spans="8:13" ht="12.75">
      <c r="H885" s="36"/>
      <c r="I885" s="11"/>
      <c r="J885" s="11"/>
      <c r="K885" s="37"/>
      <c r="L885" s="11"/>
      <c r="M885" s="20"/>
    </row>
    <row r="886" spans="8:13" ht="12.75">
      <c r="H886" s="36"/>
      <c r="I886" s="11"/>
      <c r="J886" s="11"/>
      <c r="K886" s="37"/>
      <c r="L886" s="11"/>
      <c r="M886" s="20"/>
    </row>
    <row r="887" spans="8:13" ht="12.75">
      <c r="H887" s="36"/>
      <c r="I887" s="11"/>
      <c r="J887" s="11"/>
      <c r="K887" s="37"/>
      <c r="L887" s="11"/>
      <c r="M887" s="20"/>
    </row>
    <row r="888" spans="8:13" ht="12.75">
      <c r="H888" s="36"/>
      <c r="I888" s="11"/>
      <c r="J888" s="11"/>
      <c r="K888" s="37"/>
      <c r="L888" s="11"/>
      <c r="M888" s="20"/>
    </row>
    <row r="889" spans="8:13" ht="12.75">
      <c r="H889" s="36"/>
      <c r="I889" s="11"/>
      <c r="J889" s="11"/>
      <c r="K889" s="37"/>
      <c r="L889" s="11"/>
      <c r="M889" s="20"/>
    </row>
    <row r="890" spans="8:13" ht="12.75">
      <c r="H890" s="36"/>
      <c r="I890" s="11"/>
      <c r="J890" s="11"/>
      <c r="K890" s="37"/>
      <c r="L890" s="11"/>
      <c r="M890" s="20"/>
    </row>
    <row r="891" spans="8:13" ht="12.75">
      <c r="H891" s="36"/>
      <c r="I891" s="11"/>
      <c r="J891" s="11"/>
      <c r="K891" s="37"/>
      <c r="L891" s="11"/>
      <c r="M891" s="20"/>
    </row>
    <row r="892" spans="8:13" ht="12.75">
      <c r="H892" s="36"/>
      <c r="I892" s="11"/>
      <c r="J892" s="11"/>
      <c r="K892" s="37"/>
      <c r="L892" s="11"/>
      <c r="M892" s="20"/>
    </row>
    <row r="893" spans="8:13" ht="12.75">
      <c r="H893" s="36"/>
      <c r="I893" s="11"/>
      <c r="J893" s="11"/>
      <c r="K893" s="37"/>
      <c r="L893" s="11"/>
      <c r="M893" s="20"/>
    </row>
    <row r="894" spans="8:13" ht="12.75">
      <c r="H894" s="36"/>
      <c r="I894" s="11"/>
      <c r="J894" s="11"/>
      <c r="K894" s="37"/>
      <c r="L894" s="11"/>
      <c r="M894" s="20"/>
    </row>
    <row r="895" spans="8:13" ht="12.75">
      <c r="H895" s="36"/>
      <c r="I895" s="11"/>
      <c r="J895" s="11"/>
      <c r="K895" s="37"/>
      <c r="L895" s="11"/>
      <c r="M895" s="20"/>
    </row>
    <row r="896" spans="8:13" ht="12.75">
      <c r="H896" s="36"/>
      <c r="I896" s="11"/>
      <c r="J896" s="11"/>
      <c r="K896" s="37"/>
      <c r="L896" s="11"/>
      <c r="M896" s="20"/>
    </row>
    <row r="897" spans="8:13" ht="12.75">
      <c r="H897" s="36"/>
      <c r="I897" s="11"/>
      <c r="J897" s="11"/>
      <c r="K897" s="37"/>
      <c r="L897" s="11"/>
      <c r="M897" s="20"/>
    </row>
    <row r="898" spans="8:13" ht="12.75">
      <c r="H898" s="36"/>
      <c r="I898" s="11"/>
      <c r="J898" s="11"/>
      <c r="K898" s="37"/>
      <c r="L898" s="11"/>
      <c r="M898" s="20"/>
    </row>
    <row r="899" spans="8:13" ht="12.75">
      <c r="H899" s="36"/>
      <c r="I899" s="11"/>
      <c r="J899" s="11"/>
      <c r="K899" s="37"/>
      <c r="L899" s="11"/>
      <c r="M899" s="20"/>
    </row>
    <row r="900" spans="8:13" ht="12.75">
      <c r="H900" s="36"/>
      <c r="I900" s="11"/>
      <c r="J900" s="11"/>
      <c r="K900" s="37"/>
      <c r="L900" s="11"/>
      <c r="M900" s="20"/>
    </row>
    <row r="901" spans="8:13" ht="12.75">
      <c r="H901" s="36"/>
      <c r="I901" s="11"/>
      <c r="J901" s="11"/>
      <c r="K901" s="37"/>
      <c r="L901" s="11"/>
      <c r="M901" s="20"/>
    </row>
    <row r="902" spans="8:13" ht="12.75">
      <c r="H902" s="36"/>
      <c r="I902" s="11"/>
      <c r="J902" s="11"/>
      <c r="K902" s="37"/>
      <c r="L902" s="11"/>
      <c r="M902" s="20"/>
    </row>
    <row r="903" spans="8:13" ht="12.75">
      <c r="H903" s="36"/>
      <c r="I903" s="11"/>
      <c r="J903" s="11"/>
      <c r="K903" s="37"/>
      <c r="L903" s="11"/>
      <c r="M903" s="20"/>
    </row>
    <row r="904" spans="8:13" ht="12.75">
      <c r="H904" s="36"/>
      <c r="I904" s="11"/>
      <c r="J904" s="11"/>
      <c r="K904" s="37"/>
      <c r="L904" s="11"/>
      <c r="M904" s="20"/>
    </row>
    <row r="905" spans="8:13" ht="12.75">
      <c r="H905" s="36"/>
      <c r="I905" s="11"/>
      <c r="J905" s="11"/>
      <c r="K905" s="37"/>
      <c r="L905" s="11"/>
      <c r="M905" s="20"/>
    </row>
    <row r="906" spans="8:13" ht="12.75">
      <c r="H906" s="36"/>
      <c r="I906" s="11"/>
      <c r="J906" s="11"/>
      <c r="K906" s="37"/>
      <c r="L906" s="11"/>
      <c r="M906" s="20"/>
    </row>
    <row r="907" spans="8:13" ht="12.75">
      <c r="H907" s="36"/>
      <c r="I907" s="11"/>
      <c r="J907" s="11"/>
      <c r="K907" s="37"/>
      <c r="L907" s="11"/>
      <c r="M907" s="20"/>
    </row>
    <row r="908" spans="8:13" ht="12.75">
      <c r="H908" s="36"/>
      <c r="I908" s="11"/>
      <c r="J908" s="11"/>
      <c r="K908" s="37"/>
      <c r="L908" s="11"/>
      <c r="M908" s="20"/>
    </row>
    <row r="909" spans="8:13" ht="12.75">
      <c r="H909" s="36"/>
      <c r="I909" s="11"/>
      <c r="J909" s="11"/>
      <c r="K909" s="37"/>
      <c r="L909" s="11"/>
      <c r="M909" s="20"/>
    </row>
    <row r="910" spans="8:13" ht="12.75">
      <c r="H910" s="36"/>
      <c r="I910" s="11"/>
      <c r="J910" s="11"/>
      <c r="K910" s="37"/>
      <c r="L910" s="11"/>
      <c r="M910" s="20"/>
    </row>
    <row r="911" spans="8:13" ht="12.75">
      <c r="H911" s="36"/>
      <c r="I911" s="11"/>
      <c r="J911" s="11"/>
      <c r="K911" s="37"/>
      <c r="L911" s="11"/>
      <c r="M911" s="20"/>
    </row>
    <row r="912" spans="8:13" ht="12.75">
      <c r="H912" s="36"/>
      <c r="I912" s="11"/>
      <c r="J912" s="11"/>
      <c r="K912" s="37"/>
      <c r="L912" s="11"/>
      <c r="M912" s="20"/>
    </row>
    <row r="913" spans="8:13" ht="12.75">
      <c r="H913" s="36"/>
      <c r="I913" s="11"/>
      <c r="J913" s="11"/>
      <c r="K913" s="37"/>
      <c r="L913" s="11"/>
      <c r="M913" s="20"/>
    </row>
    <row r="914" spans="8:13" ht="12.75">
      <c r="H914" s="36"/>
      <c r="I914" s="11"/>
      <c r="J914" s="11"/>
      <c r="K914" s="37"/>
      <c r="L914" s="11"/>
      <c r="M914" s="20"/>
    </row>
    <row r="915" spans="8:13" ht="12.75">
      <c r="H915" s="36"/>
      <c r="I915" s="11"/>
      <c r="J915" s="11"/>
      <c r="K915" s="37"/>
      <c r="L915" s="11"/>
      <c r="M915" s="20"/>
    </row>
    <row r="916" spans="8:13" ht="12.75">
      <c r="H916" s="36"/>
      <c r="I916" s="11"/>
      <c r="J916" s="11"/>
      <c r="K916" s="37"/>
      <c r="L916" s="11"/>
      <c r="M916" s="20"/>
    </row>
    <row r="917" spans="8:13" ht="12.75">
      <c r="H917" s="36"/>
      <c r="I917" s="11"/>
      <c r="J917" s="11"/>
      <c r="K917" s="37"/>
      <c r="L917" s="11"/>
      <c r="M917" s="20"/>
    </row>
    <row r="918" spans="8:13" ht="12.75">
      <c r="H918" s="36"/>
      <c r="I918" s="11"/>
      <c r="J918" s="11"/>
      <c r="K918" s="37"/>
      <c r="L918" s="11"/>
      <c r="M918" s="20"/>
    </row>
    <row r="919" spans="8:13" ht="12.75">
      <c r="H919" s="36"/>
      <c r="I919" s="11"/>
      <c r="J919" s="11"/>
      <c r="K919" s="37"/>
      <c r="L919" s="11"/>
      <c r="M919" s="20"/>
    </row>
    <row r="920" spans="8:13" ht="12.75">
      <c r="H920" s="36"/>
      <c r="I920" s="11"/>
      <c r="J920" s="11"/>
      <c r="K920" s="37"/>
      <c r="L920" s="11"/>
      <c r="M920" s="20"/>
    </row>
    <row r="921" spans="8:13" ht="12.75">
      <c r="H921" s="36"/>
      <c r="I921" s="11"/>
      <c r="J921" s="11"/>
      <c r="K921" s="37"/>
      <c r="L921" s="11"/>
      <c r="M921" s="20"/>
    </row>
    <row r="922" spans="8:13" ht="12.75">
      <c r="H922" s="36"/>
      <c r="I922" s="11"/>
      <c r="J922" s="11"/>
      <c r="K922" s="37"/>
      <c r="L922" s="11"/>
      <c r="M922" s="20"/>
    </row>
    <row r="923" spans="8:13" ht="12.75">
      <c r="H923" s="36"/>
      <c r="I923" s="11"/>
      <c r="J923" s="11"/>
      <c r="K923" s="37"/>
      <c r="L923" s="11"/>
      <c r="M923" s="20"/>
    </row>
    <row r="924" spans="8:13" ht="12.75">
      <c r="H924" s="36"/>
      <c r="I924" s="11"/>
      <c r="J924" s="11"/>
      <c r="K924" s="37"/>
      <c r="L924" s="11"/>
      <c r="M924" s="20"/>
    </row>
    <row r="925" spans="8:13" ht="12.75">
      <c r="H925" s="36"/>
      <c r="I925" s="11"/>
      <c r="J925" s="11"/>
      <c r="K925" s="37"/>
      <c r="L925" s="11"/>
      <c r="M925" s="20"/>
    </row>
    <row r="926" spans="8:13" ht="12.75">
      <c r="H926" s="36"/>
      <c r="I926" s="11"/>
      <c r="J926" s="11"/>
      <c r="K926" s="37"/>
      <c r="L926" s="11"/>
      <c r="M926" s="20"/>
    </row>
    <row r="927" spans="8:13" ht="12.75">
      <c r="H927" s="36"/>
      <c r="I927" s="11"/>
      <c r="J927" s="11"/>
      <c r="K927" s="37"/>
      <c r="L927" s="11"/>
      <c r="M927" s="20"/>
    </row>
    <row r="928" spans="8:13" ht="12.75">
      <c r="H928" s="36"/>
      <c r="I928" s="11"/>
      <c r="J928" s="11"/>
      <c r="K928" s="37"/>
      <c r="L928" s="11"/>
      <c r="M928" s="20"/>
    </row>
    <row r="929" spans="8:13" ht="12.75">
      <c r="H929" s="36"/>
      <c r="I929" s="11"/>
      <c r="J929" s="11"/>
      <c r="K929" s="37"/>
      <c r="L929" s="11"/>
      <c r="M929" s="20"/>
    </row>
    <row r="930" spans="8:13" ht="12.75">
      <c r="H930" s="36"/>
      <c r="I930" s="11"/>
      <c r="J930" s="11"/>
      <c r="K930" s="37"/>
      <c r="L930" s="11"/>
      <c r="M930" s="20"/>
    </row>
    <row r="931" spans="8:13" ht="12.75">
      <c r="H931" s="36"/>
      <c r="I931" s="11"/>
      <c r="J931" s="11"/>
      <c r="K931" s="37"/>
      <c r="L931" s="11"/>
      <c r="M931" s="20"/>
    </row>
    <row r="932" spans="8:13" ht="12.75">
      <c r="H932" s="36"/>
      <c r="I932" s="11"/>
      <c r="J932" s="11"/>
      <c r="K932" s="37"/>
      <c r="L932" s="11"/>
      <c r="M932" s="20"/>
    </row>
    <row r="933" spans="8:13" ht="12.75">
      <c r="H933" s="36"/>
      <c r="I933" s="11"/>
      <c r="J933" s="11"/>
      <c r="K933" s="37"/>
      <c r="L933" s="11"/>
      <c r="M933" s="20"/>
    </row>
    <row r="934" spans="8:13" ht="12.75">
      <c r="H934" s="36"/>
      <c r="I934" s="11"/>
      <c r="J934" s="11"/>
      <c r="K934" s="37"/>
      <c r="L934" s="11"/>
      <c r="M934" s="20"/>
    </row>
    <row r="935" spans="8:13" ht="12.75">
      <c r="H935" s="36"/>
      <c r="I935" s="11"/>
      <c r="J935" s="11"/>
      <c r="K935" s="37"/>
      <c r="L935" s="11"/>
      <c r="M935" s="20"/>
    </row>
    <row r="936" spans="8:13" ht="12.75">
      <c r="H936" s="36"/>
      <c r="I936" s="11"/>
      <c r="J936" s="11"/>
      <c r="K936" s="37"/>
      <c r="L936" s="11"/>
      <c r="M936" s="20"/>
    </row>
    <row r="937" spans="8:13" ht="12.75">
      <c r="H937" s="36"/>
      <c r="I937" s="11"/>
      <c r="J937" s="11"/>
      <c r="K937" s="37"/>
      <c r="L937" s="11"/>
      <c r="M937" s="20"/>
    </row>
    <row r="938" spans="8:13" ht="12.75">
      <c r="H938" s="36"/>
      <c r="I938" s="11"/>
      <c r="J938" s="11"/>
      <c r="K938" s="37"/>
      <c r="L938" s="11"/>
      <c r="M938" s="20"/>
    </row>
    <row r="939" spans="8:13" ht="12.75">
      <c r="H939" s="36"/>
      <c r="I939" s="11"/>
      <c r="J939" s="11"/>
      <c r="K939" s="37"/>
      <c r="L939" s="11"/>
      <c r="M939" s="20"/>
    </row>
    <row r="940" spans="8:13" ht="12.75">
      <c r="H940" s="36"/>
      <c r="I940" s="11"/>
      <c r="J940" s="11"/>
      <c r="K940" s="37"/>
      <c r="L940" s="11"/>
      <c r="M940" s="20"/>
    </row>
    <row r="941" spans="8:13" ht="12.75">
      <c r="H941" s="36"/>
      <c r="I941" s="11"/>
      <c r="J941" s="11"/>
      <c r="K941" s="37"/>
      <c r="L941" s="11"/>
      <c r="M941" s="20"/>
    </row>
    <row r="942" spans="8:13" ht="12.75">
      <c r="H942" s="36"/>
      <c r="I942" s="11"/>
      <c r="J942" s="11"/>
      <c r="K942" s="37"/>
      <c r="L942" s="11"/>
      <c r="M942" s="20"/>
    </row>
    <row r="943" spans="8:13" ht="12.75">
      <c r="H943" s="36"/>
      <c r="I943" s="11"/>
      <c r="J943" s="11"/>
      <c r="K943" s="37"/>
      <c r="L943" s="11"/>
      <c r="M943" s="20"/>
    </row>
    <row r="944" spans="8:13" ht="12.75">
      <c r="H944" s="36"/>
      <c r="I944" s="11"/>
      <c r="J944" s="11"/>
      <c r="K944" s="37"/>
      <c r="L944" s="11"/>
      <c r="M944" s="20"/>
    </row>
    <row r="945" spans="8:13" ht="12.75">
      <c r="H945" s="36"/>
      <c r="I945" s="11"/>
      <c r="J945" s="11"/>
      <c r="K945" s="37"/>
      <c r="L945" s="11"/>
      <c r="M945" s="20"/>
    </row>
    <row r="946" spans="8:13" ht="12.75">
      <c r="H946" s="36"/>
      <c r="I946" s="11"/>
      <c r="J946" s="11"/>
      <c r="K946" s="37"/>
      <c r="L946" s="11"/>
      <c r="M946" s="20"/>
    </row>
    <row r="947" spans="8:13" ht="12.75">
      <c r="H947" s="36"/>
      <c r="I947" s="11"/>
      <c r="J947" s="11"/>
      <c r="K947" s="37"/>
      <c r="L947" s="11"/>
      <c r="M947" s="20"/>
    </row>
    <row r="948" spans="8:13" ht="12.75">
      <c r="H948" s="36"/>
      <c r="I948" s="11"/>
      <c r="J948" s="11"/>
      <c r="K948" s="37"/>
      <c r="L948" s="11"/>
      <c r="M948" s="20"/>
    </row>
    <row r="949" spans="8:13" ht="12.75">
      <c r="H949" s="36"/>
      <c r="I949" s="11"/>
      <c r="J949" s="11"/>
      <c r="K949" s="37"/>
      <c r="L949" s="11"/>
      <c r="M949" s="20"/>
    </row>
    <row r="950" spans="8:13" ht="12.75">
      <c r="H950" s="36"/>
      <c r="I950" s="11"/>
      <c r="J950" s="11"/>
      <c r="K950" s="37"/>
      <c r="L950" s="11"/>
      <c r="M950" s="20"/>
    </row>
    <row r="951" spans="8:13" ht="12.75">
      <c r="H951" s="36"/>
      <c r="I951" s="11"/>
      <c r="J951" s="11"/>
      <c r="K951" s="37"/>
      <c r="L951" s="11"/>
      <c r="M951" s="20"/>
    </row>
    <row r="952" spans="8:13" ht="12.75">
      <c r="H952" s="36"/>
      <c r="I952" s="11"/>
      <c r="J952" s="11"/>
      <c r="K952" s="37"/>
      <c r="L952" s="11"/>
      <c r="M952" s="20"/>
    </row>
    <row r="953" spans="8:13" ht="12.75">
      <c r="H953" s="36"/>
      <c r="I953" s="11"/>
      <c r="J953" s="11"/>
      <c r="K953" s="37"/>
      <c r="L953" s="11"/>
      <c r="M953" s="20"/>
    </row>
    <row r="954" spans="8:13" ht="12.75">
      <c r="H954" s="36"/>
      <c r="I954" s="11"/>
      <c r="J954" s="11"/>
      <c r="K954" s="37"/>
      <c r="L954" s="11"/>
      <c r="M954" s="20"/>
    </row>
    <row r="955" spans="8:13" ht="12.75">
      <c r="H955" s="36"/>
      <c r="I955" s="11"/>
      <c r="J955" s="11"/>
      <c r="K955" s="37"/>
      <c r="L955" s="11"/>
      <c r="M955" s="20"/>
    </row>
    <row r="956" spans="8:13" ht="12.75">
      <c r="H956" s="36"/>
      <c r="I956" s="11"/>
      <c r="J956" s="11"/>
      <c r="K956" s="37"/>
      <c r="L956" s="11"/>
      <c r="M956" s="20"/>
    </row>
    <row r="957" spans="8:13" ht="12.75">
      <c r="H957" s="36"/>
      <c r="I957" s="11"/>
      <c r="J957" s="11"/>
      <c r="K957" s="37"/>
      <c r="L957" s="11"/>
      <c r="M957" s="20"/>
    </row>
    <row r="958" spans="8:13" ht="12.75">
      <c r="H958" s="36"/>
      <c r="I958" s="11"/>
      <c r="J958" s="11"/>
      <c r="K958" s="37"/>
      <c r="L958" s="11"/>
      <c r="M958" s="20"/>
    </row>
    <row r="959" spans="8:13" ht="12.75">
      <c r="H959" s="36"/>
      <c r="I959" s="11"/>
      <c r="J959" s="11"/>
      <c r="K959" s="37"/>
      <c r="L959" s="11"/>
      <c r="M959" s="20"/>
    </row>
    <row r="960" spans="8:13" ht="12.75">
      <c r="H960" s="36"/>
      <c r="I960" s="11"/>
      <c r="J960" s="11"/>
      <c r="K960" s="37"/>
      <c r="L960" s="11"/>
      <c r="M960" s="20"/>
    </row>
    <row r="961" spans="8:13" ht="12.75">
      <c r="H961" s="36"/>
      <c r="I961" s="11"/>
      <c r="J961" s="11"/>
      <c r="K961" s="37"/>
      <c r="L961" s="11"/>
      <c r="M961" s="20"/>
    </row>
    <row r="962" spans="8:13" ht="12.75">
      <c r="H962" s="36"/>
      <c r="I962" s="11"/>
      <c r="J962" s="11"/>
      <c r="K962" s="37"/>
      <c r="L962" s="11"/>
      <c r="M962" s="20"/>
    </row>
    <row r="963" spans="8:13" ht="12.75">
      <c r="H963" s="36"/>
      <c r="I963" s="11"/>
      <c r="J963" s="11"/>
      <c r="K963" s="37"/>
      <c r="L963" s="11"/>
      <c r="M963" s="20"/>
    </row>
    <row r="964" spans="8:13" ht="12.75">
      <c r="H964" s="36"/>
      <c r="I964" s="11"/>
      <c r="J964" s="11"/>
      <c r="K964" s="37"/>
      <c r="L964" s="11"/>
      <c r="M964" s="20"/>
    </row>
    <row r="965" spans="8:13" ht="12.75">
      <c r="H965" s="36"/>
      <c r="I965" s="11"/>
      <c r="J965" s="11"/>
      <c r="K965" s="37"/>
      <c r="L965" s="11"/>
      <c r="M965" s="20"/>
    </row>
    <row r="966" spans="8:13" ht="12.75">
      <c r="H966" s="36"/>
      <c r="I966" s="11"/>
      <c r="J966" s="11"/>
      <c r="K966" s="37"/>
      <c r="L966" s="11"/>
      <c r="M966" s="20"/>
    </row>
    <row r="967" spans="8:13" ht="12.75">
      <c r="H967" s="36"/>
      <c r="I967" s="11"/>
      <c r="J967" s="11"/>
      <c r="K967" s="37"/>
      <c r="L967" s="11"/>
      <c r="M967" s="20"/>
    </row>
    <row r="968" spans="8:13" ht="12.75">
      <c r="H968" s="36"/>
      <c r="I968" s="11"/>
      <c r="J968" s="11"/>
      <c r="K968" s="37"/>
      <c r="L968" s="11"/>
      <c r="M968" s="20"/>
    </row>
    <row r="969" spans="8:13" ht="12.75">
      <c r="H969" s="36"/>
      <c r="I969" s="11"/>
      <c r="J969" s="11"/>
      <c r="K969" s="37"/>
      <c r="L969" s="11"/>
      <c r="M969" s="20"/>
    </row>
    <row r="970" spans="8:13" ht="12.75">
      <c r="H970" s="36"/>
      <c r="I970" s="11"/>
      <c r="J970" s="11"/>
      <c r="K970" s="37"/>
      <c r="L970" s="11"/>
      <c r="M970" s="20"/>
    </row>
    <row r="971" spans="8:13" ht="12.75">
      <c r="H971" s="36"/>
      <c r="I971" s="11"/>
      <c r="J971" s="11"/>
      <c r="K971" s="37"/>
      <c r="L971" s="11"/>
      <c r="M971" s="20"/>
    </row>
    <row r="972" spans="8:13" ht="12.75">
      <c r="H972" s="36"/>
      <c r="I972" s="11"/>
      <c r="J972" s="11"/>
      <c r="K972" s="37"/>
      <c r="L972" s="11"/>
      <c r="M972" s="20"/>
    </row>
    <row r="973" spans="8:13" ht="12.75">
      <c r="H973" s="36"/>
      <c r="I973" s="11"/>
      <c r="J973" s="11"/>
      <c r="K973" s="37"/>
      <c r="L973" s="11"/>
      <c r="M973" s="20"/>
    </row>
    <row r="974" spans="8:13" ht="12.75">
      <c r="H974" s="36"/>
      <c r="I974" s="11"/>
      <c r="J974" s="11"/>
      <c r="K974" s="37"/>
      <c r="L974" s="11"/>
      <c r="M974" s="20"/>
    </row>
    <row r="975" spans="8:13" ht="12.75">
      <c r="H975" s="36"/>
      <c r="I975" s="11"/>
      <c r="J975" s="11"/>
      <c r="K975" s="37"/>
      <c r="L975" s="11"/>
      <c r="M975" s="20"/>
    </row>
    <row r="976" spans="8:13" ht="12.75">
      <c r="H976" s="36"/>
      <c r="I976" s="11"/>
      <c r="J976" s="11"/>
      <c r="K976" s="37"/>
      <c r="L976" s="11"/>
      <c r="M976" s="20"/>
    </row>
    <row r="977" spans="8:13" ht="12.75">
      <c r="H977" s="36"/>
      <c r="I977" s="11"/>
      <c r="J977" s="11"/>
      <c r="K977" s="37"/>
      <c r="L977" s="11"/>
      <c r="M977" s="20"/>
    </row>
    <row r="978" spans="8:13" ht="12.75">
      <c r="H978" s="36"/>
      <c r="I978" s="11"/>
      <c r="J978" s="11"/>
      <c r="K978" s="37"/>
      <c r="L978" s="11"/>
      <c r="M978" s="20"/>
    </row>
    <row r="979" spans="8:13" ht="12.75">
      <c r="H979" s="36"/>
      <c r="I979" s="11"/>
      <c r="J979" s="11"/>
      <c r="K979" s="37"/>
      <c r="L979" s="11"/>
      <c r="M979" s="20"/>
    </row>
    <row r="980" spans="8:13" ht="12.75">
      <c r="H980" s="36"/>
      <c r="I980" s="11"/>
      <c r="J980" s="11"/>
      <c r="K980" s="37"/>
      <c r="L980" s="11"/>
      <c r="M980" s="20"/>
    </row>
    <row r="981" spans="8:13" ht="12.75">
      <c r="H981" s="36"/>
      <c r="I981" s="11"/>
      <c r="J981" s="11"/>
      <c r="K981" s="37"/>
      <c r="L981" s="11"/>
      <c r="M981" s="20"/>
    </row>
    <row r="982" spans="8:13" ht="12.75">
      <c r="H982" s="36"/>
      <c r="I982" s="11"/>
      <c r="J982" s="11"/>
      <c r="K982" s="37"/>
      <c r="L982" s="11"/>
      <c r="M982" s="20"/>
    </row>
    <row r="983" spans="8:13" ht="12.75">
      <c r="H983" s="36"/>
      <c r="I983" s="11"/>
      <c r="J983" s="11"/>
      <c r="K983" s="37"/>
      <c r="L983" s="11"/>
      <c r="M983" s="20"/>
    </row>
    <row r="984" spans="8:13" ht="12.75">
      <c r="H984" s="36"/>
      <c r="I984" s="11"/>
      <c r="J984" s="11"/>
      <c r="K984" s="37"/>
      <c r="L984" s="11"/>
      <c r="M984" s="20"/>
    </row>
    <row r="985" spans="8:13" ht="12.75">
      <c r="H985" s="36"/>
      <c r="I985" s="11"/>
      <c r="J985" s="11"/>
      <c r="K985" s="37"/>
      <c r="L985" s="11"/>
      <c r="M985" s="20"/>
    </row>
    <row r="986" spans="8:13" ht="12.75">
      <c r="H986" s="36"/>
      <c r="I986" s="11"/>
      <c r="J986" s="11"/>
      <c r="K986" s="37"/>
      <c r="L986" s="11"/>
      <c r="M986" s="20"/>
    </row>
    <row r="987" spans="8:13" ht="12.75">
      <c r="H987" s="36"/>
      <c r="I987" s="11"/>
      <c r="J987" s="11"/>
      <c r="K987" s="37"/>
      <c r="L987" s="11"/>
      <c r="M987" s="20"/>
    </row>
    <row r="988" spans="8:13" ht="12.75">
      <c r="H988" s="36"/>
      <c r="I988" s="11"/>
      <c r="J988" s="11"/>
      <c r="K988" s="37"/>
      <c r="L988" s="11"/>
      <c r="M988" s="20"/>
    </row>
    <row r="989" spans="8:13" ht="12.75">
      <c r="H989" s="36"/>
      <c r="I989" s="11"/>
      <c r="J989" s="11"/>
      <c r="K989" s="37"/>
      <c r="L989" s="11"/>
      <c r="M989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4" width="3.421875" style="0" bestFit="1" customWidth="1"/>
    <col min="5" max="6" width="4.140625" style="0" bestFit="1" customWidth="1"/>
    <col min="7" max="7" width="3.8515625" style="0" bestFit="1" customWidth="1"/>
    <col min="8" max="8" width="4.57421875" style="0" bestFit="1" customWidth="1"/>
    <col min="9" max="9" width="6.00390625" style="0" bestFit="1" customWidth="1"/>
    <col min="11" max="11" width="4.00390625" style="0" bestFit="1" customWidth="1"/>
    <col min="12" max="12" width="6.00390625" style="0" bestFit="1" customWidth="1"/>
    <col min="13" max="13" width="8.00390625" style="0" bestFit="1" customWidth="1"/>
    <col min="14" max="14" width="9.57421875" style="0" bestFit="1" customWidth="1"/>
    <col min="15" max="16" width="7.140625" style="0" customWidth="1"/>
    <col min="17" max="17" width="6.8515625" style="0" customWidth="1"/>
    <col min="18" max="18" width="8.140625" style="0" customWidth="1"/>
  </cols>
  <sheetData>
    <row r="1" ht="12.75">
      <c r="B1" s="67" t="s">
        <v>47</v>
      </c>
    </row>
    <row r="3" spans="20:23" ht="13.5" thickBot="1">
      <c r="T3" t="s">
        <v>52</v>
      </c>
      <c r="W3" t="s">
        <v>56</v>
      </c>
    </row>
    <row r="4" spans="1:25" ht="13.5" thickBot="1">
      <c r="A4" s="41" t="s">
        <v>7</v>
      </c>
      <c r="B4" s="42" t="s">
        <v>8</v>
      </c>
      <c r="C4" s="43" t="s">
        <v>9</v>
      </c>
      <c r="D4" s="44" t="s">
        <v>10</v>
      </c>
      <c r="E4" s="45" t="s">
        <v>2</v>
      </c>
      <c r="F4" s="45" t="s">
        <v>3</v>
      </c>
      <c r="G4" s="45" t="s">
        <v>4</v>
      </c>
      <c r="H4" s="46" t="s">
        <v>0</v>
      </c>
      <c r="I4" s="44" t="s">
        <v>11</v>
      </c>
      <c r="J4" s="44" t="s">
        <v>37</v>
      </c>
      <c r="K4" s="41" t="s">
        <v>45</v>
      </c>
      <c r="L4" s="42" t="s">
        <v>8</v>
      </c>
      <c r="M4" s="50" t="s">
        <v>12</v>
      </c>
      <c r="N4" s="50" t="s">
        <v>13</v>
      </c>
      <c r="O4" s="50" t="s">
        <v>17</v>
      </c>
      <c r="P4" s="50" t="s">
        <v>38</v>
      </c>
      <c r="Q4" s="50" t="s">
        <v>51</v>
      </c>
      <c r="R4" s="50" t="s">
        <v>16</v>
      </c>
      <c r="S4" s="66" t="s">
        <v>39</v>
      </c>
      <c r="T4" t="s">
        <v>53</v>
      </c>
      <c r="U4" t="s">
        <v>54</v>
      </c>
      <c r="V4" t="s">
        <v>55</v>
      </c>
      <c r="W4" t="s">
        <v>57</v>
      </c>
      <c r="X4" t="s">
        <v>58</v>
      </c>
      <c r="Y4" t="s">
        <v>59</v>
      </c>
    </row>
    <row r="5" spans="1:25" ht="12.75">
      <c r="A5" s="2">
        <v>1</v>
      </c>
      <c r="B5" s="12">
        <v>138</v>
      </c>
      <c r="C5" s="26">
        <v>1</v>
      </c>
      <c r="D5" s="3" t="s">
        <v>5</v>
      </c>
      <c r="E5" s="6">
        <v>1.5266947754768148</v>
      </c>
      <c r="F5" s="6">
        <v>7.61706118280087</v>
      </c>
      <c r="G5" s="6">
        <v>0.771</v>
      </c>
      <c r="H5" s="23">
        <v>21</v>
      </c>
      <c r="I5" s="33">
        <v>16.7</v>
      </c>
      <c r="J5" s="1">
        <v>223</v>
      </c>
      <c r="K5" s="15">
        <v>19.5</v>
      </c>
      <c r="L5" s="12">
        <v>138</v>
      </c>
      <c r="M5" s="48">
        <v>16.1</v>
      </c>
      <c r="N5" s="48"/>
      <c r="O5" s="48">
        <v>19.5</v>
      </c>
      <c r="P5" s="48">
        <v>12.2</v>
      </c>
      <c r="Q5" s="48">
        <v>22.4</v>
      </c>
      <c r="R5" s="48"/>
      <c r="S5" s="51"/>
      <c r="T5">
        <v>19.5</v>
      </c>
      <c r="U5">
        <v>12.8</v>
      </c>
      <c r="V5">
        <v>22.3</v>
      </c>
      <c r="W5" s="68">
        <f>O5-T5</f>
        <v>0</v>
      </c>
      <c r="X5" s="68">
        <f>U5-P5</f>
        <v>0.6000000000000014</v>
      </c>
      <c r="Y5" s="68">
        <f>V5-Q5</f>
        <v>-0.09999999999999787</v>
      </c>
    </row>
    <row r="6" spans="1:25" ht="12.75">
      <c r="A6" s="2">
        <v>1</v>
      </c>
      <c r="B6" s="12">
        <v>150</v>
      </c>
      <c r="C6" s="26">
        <v>1</v>
      </c>
      <c r="D6" s="3" t="s">
        <v>5</v>
      </c>
      <c r="E6" s="6">
        <v>5.9834988231098</v>
      </c>
      <c r="F6" s="6">
        <v>12.507239776779032</v>
      </c>
      <c r="G6" s="6">
        <v>0.869</v>
      </c>
      <c r="H6" s="23">
        <v>18.9</v>
      </c>
      <c r="I6" s="33">
        <v>16</v>
      </c>
      <c r="J6" s="1">
        <v>203</v>
      </c>
      <c r="K6" s="15">
        <v>18.4</v>
      </c>
      <c r="L6" s="12">
        <v>150</v>
      </c>
      <c r="M6" s="47">
        <v>19</v>
      </c>
      <c r="N6" s="47"/>
      <c r="O6" s="47">
        <v>18.3</v>
      </c>
      <c r="P6" s="47">
        <v>11.6</v>
      </c>
      <c r="Q6" s="47">
        <v>20.1</v>
      </c>
      <c r="R6" s="47"/>
      <c r="S6" s="52"/>
      <c r="T6">
        <v>18.4</v>
      </c>
      <c r="U6">
        <v>12.6</v>
      </c>
      <c r="V6">
        <v>20.3</v>
      </c>
      <c r="W6" s="68">
        <f aca="true" t="shared" si="0" ref="W6:W24">O6-T6</f>
        <v>-0.09999999999999787</v>
      </c>
      <c r="X6" s="68">
        <f aca="true" t="shared" si="1" ref="X6:X24">U6-P6</f>
        <v>1</v>
      </c>
      <c r="Y6" s="68">
        <f aca="true" t="shared" si="2" ref="Y6:Y24">V6-Q6</f>
        <v>0.1999999999999993</v>
      </c>
    </row>
    <row r="7" spans="1:25" ht="12.75">
      <c r="A7" s="2">
        <v>1</v>
      </c>
      <c r="B7" s="12">
        <v>188</v>
      </c>
      <c r="C7" s="26">
        <v>1</v>
      </c>
      <c r="D7" s="3" t="s">
        <v>5</v>
      </c>
      <c r="E7" s="6">
        <v>8.034889635111123</v>
      </c>
      <c r="F7" s="6">
        <v>30.205421992940007</v>
      </c>
      <c r="G7" s="6">
        <v>1.427</v>
      </c>
      <c r="H7" s="23">
        <v>18.2</v>
      </c>
      <c r="I7" s="33">
        <v>13.25</v>
      </c>
      <c r="J7" s="1">
        <v>196</v>
      </c>
      <c r="K7" s="15">
        <v>16.2</v>
      </c>
      <c r="L7" s="12">
        <v>188</v>
      </c>
      <c r="M7" s="47">
        <v>18.3</v>
      </c>
      <c r="N7" s="47"/>
      <c r="O7" s="47">
        <v>16.3</v>
      </c>
      <c r="P7" s="47">
        <v>9.8</v>
      </c>
      <c r="Q7" s="47">
        <v>19.6</v>
      </c>
      <c r="R7" s="47"/>
      <c r="S7" s="52"/>
      <c r="T7">
        <v>16.2</v>
      </c>
      <c r="U7">
        <v>8.8</v>
      </c>
      <c r="V7">
        <v>19.6</v>
      </c>
      <c r="W7" s="68">
        <f t="shared" si="0"/>
        <v>0.10000000000000142</v>
      </c>
      <c r="X7" s="68">
        <f t="shared" si="1"/>
        <v>-1</v>
      </c>
      <c r="Y7" s="68">
        <f t="shared" si="2"/>
        <v>0</v>
      </c>
    </row>
    <row r="8" spans="1:25" ht="12.75">
      <c r="A8" s="2">
        <v>1</v>
      </c>
      <c r="B8" s="12">
        <v>189</v>
      </c>
      <c r="C8" s="26">
        <v>1</v>
      </c>
      <c r="D8" s="3" t="s">
        <v>5</v>
      </c>
      <c r="E8" s="6">
        <v>9.616594610700052</v>
      </c>
      <c r="F8" s="6">
        <v>35.072385377864656</v>
      </c>
      <c r="G8" s="6">
        <v>2.045</v>
      </c>
      <c r="H8" s="23">
        <v>18.3</v>
      </c>
      <c r="I8" s="33">
        <v>14.75</v>
      </c>
      <c r="J8" s="1">
        <v>200</v>
      </c>
      <c r="K8" s="15">
        <v>15.5</v>
      </c>
      <c r="L8" s="12">
        <v>189</v>
      </c>
      <c r="M8" s="47">
        <v>20.9</v>
      </c>
      <c r="N8" s="47"/>
      <c r="O8" s="47">
        <v>16.9</v>
      </c>
      <c r="P8" s="47">
        <v>8.3</v>
      </c>
      <c r="Q8" s="47">
        <v>20.1</v>
      </c>
      <c r="R8" s="47"/>
      <c r="S8" s="52"/>
      <c r="T8">
        <v>15.5</v>
      </c>
      <c r="U8">
        <v>8.4</v>
      </c>
      <c r="V8">
        <v>20</v>
      </c>
      <c r="W8" s="70">
        <f t="shared" si="0"/>
        <v>1.3999999999999986</v>
      </c>
      <c r="X8" s="68">
        <f t="shared" si="1"/>
        <v>0.09999999999999964</v>
      </c>
      <c r="Y8" s="68">
        <f t="shared" si="2"/>
        <v>-0.10000000000000142</v>
      </c>
    </row>
    <row r="9" spans="1:25" ht="12.75">
      <c r="A9" s="2">
        <v>2</v>
      </c>
      <c r="B9" s="12">
        <v>130</v>
      </c>
      <c r="C9" s="26">
        <v>1</v>
      </c>
      <c r="D9" s="3" t="s">
        <v>5</v>
      </c>
      <c r="E9" s="6">
        <v>11.444994541110855</v>
      </c>
      <c r="F9" s="6">
        <v>0.13645861622752337</v>
      </c>
      <c r="G9" s="6">
        <v>1.068</v>
      </c>
      <c r="H9" s="23">
        <v>16.5</v>
      </c>
      <c r="I9" s="33">
        <v>14.5</v>
      </c>
      <c r="J9" s="1">
        <v>191</v>
      </c>
      <c r="K9" s="15">
        <v>16.7</v>
      </c>
      <c r="L9" s="12">
        <v>130</v>
      </c>
      <c r="M9" s="47">
        <v>18.1</v>
      </c>
      <c r="N9" s="47"/>
      <c r="O9" s="47">
        <v>16.6</v>
      </c>
      <c r="P9" s="47">
        <v>8.2</v>
      </c>
      <c r="Q9" s="47">
        <v>19.5</v>
      </c>
      <c r="R9" s="47"/>
      <c r="S9" s="52"/>
      <c r="T9">
        <v>16.7</v>
      </c>
      <c r="U9">
        <v>7.9</v>
      </c>
      <c r="V9">
        <v>19.1</v>
      </c>
      <c r="W9" s="68">
        <f t="shared" si="0"/>
        <v>-0.09999999999999787</v>
      </c>
      <c r="X9" s="68">
        <f t="shared" si="1"/>
        <v>-0.29999999999999893</v>
      </c>
      <c r="Y9" s="68">
        <f t="shared" si="2"/>
        <v>-0.3999999999999986</v>
      </c>
    </row>
    <row r="10" spans="1:25" ht="12.75">
      <c r="A10" s="2">
        <v>2</v>
      </c>
      <c r="B10" s="12">
        <v>408</v>
      </c>
      <c r="C10" s="26">
        <v>1</v>
      </c>
      <c r="D10" s="3" t="s">
        <v>5</v>
      </c>
      <c r="E10" s="6">
        <v>11.32568434906463</v>
      </c>
      <c r="F10" s="6">
        <v>7.877453841524713</v>
      </c>
      <c r="G10" s="6">
        <v>0.63</v>
      </c>
      <c r="H10" s="23">
        <v>17</v>
      </c>
      <c r="I10" s="33">
        <v>15.5</v>
      </c>
      <c r="J10" s="1">
        <v>186</v>
      </c>
      <c r="K10" s="15">
        <v>18</v>
      </c>
      <c r="L10" s="12">
        <v>408</v>
      </c>
      <c r="M10" s="47">
        <v>16.4</v>
      </c>
      <c r="N10" s="47"/>
      <c r="O10" s="47">
        <v>17.9</v>
      </c>
      <c r="P10" s="47">
        <v>9.6</v>
      </c>
      <c r="Q10" s="47">
        <v>18.5</v>
      </c>
      <c r="R10" s="47"/>
      <c r="S10" s="52"/>
      <c r="T10">
        <v>18</v>
      </c>
      <c r="U10">
        <v>9.6</v>
      </c>
      <c r="V10">
        <v>18.6</v>
      </c>
      <c r="W10" s="68">
        <f t="shared" si="0"/>
        <v>-0.10000000000000142</v>
      </c>
      <c r="X10" s="68">
        <f t="shared" si="1"/>
        <v>0</v>
      </c>
      <c r="Y10" s="68">
        <f t="shared" si="2"/>
        <v>0.10000000000000142</v>
      </c>
    </row>
    <row r="11" spans="1:25" ht="12.75">
      <c r="A11" s="2">
        <v>2</v>
      </c>
      <c r="B11" s="12">
        <v>8</v>
      </c>
      <c r="C11" s="26">
        <v>1</v>
      </c>
      <c r="D11" s="3" t="s">
        <v>5</v>
      </c>
      <c r="E11" s="6">
        <v>16.950203849267353</v>
      </c>
      <c r="F11" s="6">
        <v>19.86867923311165</v>
      </c>
      <c r="G11" s="6">
        <v>1.163</v>
      </c>
      <c r="H11" s="23">
        <v>21.5</v>
      </c>
      <c r="I11" s="33">
        <v>14.75</v>
      </c>
      <c r="J11" s="1">
        <v>231</v>
      </c>
      <c r="K11" s="15">
        <v>16.6</v>
      </c>
      <c r="L11" s="12">
        <v>8</v>
      </c>
      <c r="M11" s="47">
        <v>20.2</v>
      </c>
      <c r="N11" s="47"/>
      <c r="O11" s="47">
        <v>16.9</v>
      </c>
      <c r="P11" s="47">
        <v>8.2</v>
      </c>
      <c r="Q11" s="47">
        <v>23.2</v>
      </c>
      <c r="R11" s="47"/>
      <c r="S11" s="52"/>
      <c r="T11">
        <v>16.6</v>
      </c>
      <c r="U11">
        <v>7.6</v>
      </c>
      <c r="V11">
        <v>23.1</v>
      </c>
      <c r="W11" s="68">
        <f t="shared" si="0"/>
        <v>0.29999999999999716</v>
      </c>
      <c r="X11" s="68">
        <f t="shared" si="1"/>
        <v>-0.5999999999999996</v>
      </c>
      <c r="Y11" s="68">
        <f t="shared" si="2"/>
        <v>-0.09999999999999787</v>
      </c>
    </row>
    <row r="12" spans="1:25" ht="12.75">
      <c r="A12" s="2">
        <v>2</v>
      </c>
      <c r="B12" s="12">
        <v>73</v>
      </c>
      <c r="C12" s="26">
        <v>1</v>
      </c>
      <c r="D12" s="3" t="s">
        <v>5</v>
      </c>
      <c r="E12" s="6">
        <v>15.79788628492632</v>
      </c>
      <c r="F12" s="6">
        <v>27.793633064580398</v>
      </c>
      <c r="G12" s="6">
        <v>1.595</v>
      </c>
      <c r="H12" s="23">
        <v>16.8</v>
      </c>
      <c r="I12" s="33">
        <v>13.75</v>
      </c>
      <c r="J12" s="1">
        <v>184</v>
      </c>
      <c r="K12" s="15">
        <v>15.8</v>
      </c>
      <c r="L12" s="12">
        <v>73</v>
      </c>
      <c r="M12" s="47">
        <v>15.8</v>
      </c>
      <c r="N12" s="47"/>
      <c r="O12" s="47">
        <v>15.9</v>
      </c>
      <c r="P12" s="47">
        <v>9.6</v>
      </c>
      <c r="Q12" s="47">
        <v>18.3</v>
      </c>
      <c r="R12" s="47"/>
      <c r="S12" s="52"/>
      <c r="T12">
        <v>15.8</v>
      </c>
      <c r="U12">
        <v>9.1</v>
      </c>
      <c r="V12">
        <v>18.4</v>
      </c>
      <c r="W12" s="68">
        <f t="shared" si="0"/>
        <v>0.09999999999999964</v>
      </c>
      <c r="X12" s="68">
        <f t="shared" si="1"/>
        <v>-0.5</v>
      </c>
      <c r="Y12" s="68">
        <f t="shared" si="2"/>
        <v>0.09999999999999787</v>
      </c>
    </row>
    <row r="13" spans="1:25" ht="12.75">
      <c r="A13" s="2">
        <v>2</v>
      </c>
      <c r="B13" s="12">
        <v>221</v>
      </c>
      <c r="C13" s="26">
        <v>1</v>
      </c>
      <c r="D13" s="3" t="s">
        <v>5</v>
      </c>
      <c r="E13" s="6">
        <v>13.89128285234433</v>
      </c>
      <c r="F13" s="6">
        <v>42.85255667654106</v>
      </c>
      <c r="G13" s="6">
        <v>2.355</v>
      </c>
      <c r="H13" s="23">
        <v>14.6</v>
      </c>
      <c r="I13" s="33">
        <v>13.1</v>
      </c>
      <c r="J13" s="1">
        <v>156</v>
      </c>
      <c r="K13" s="15">
        <v>15.9</v>
      </c>
      <c r="L13" s="12">
        <v>221</v>
      </c>
      <c r="M13" s="47">
        <v>15.8</v>
      </c>
      <c r="N13" s="47"/>
      <c r="O13" s="47">
        <v>15.7</v>
      </c>
      <c r="P13" s="47">
        <v>9.8</v>
      </c>
      <c r="Q13" s="47">
        <v>15.6</v>
      </c>
      <c r="R13" s="47"/>
      <c r="S13" s="52"/>
      <c r="T13">
        <v>15.9</v>
      </c>
      <c r="U13">
        <v>9.9</v>
      </c>
      <c r="V13">
        <v>15.6</v>
      </c>
      <c r="W13" s="68">
        <f t="shared" si="0"/>
        <v>-0.20000000000000107</v>
      </c>
      <c r="X13" s="68">
        <f t="shared" si="1"/>
        <v>0.09999999999999964</v>
      </c>
      <c r="Y13" s="68">
        <f t="shared" si="2"/>
        <v>0</v>
      </c>
    </row>
    <row r="14" spans="1:25" ht="12.75">
      <c r="A14" s="2">
        <v>2</v>
      </c>
      <c r="B14" s="12">
        <v>227</v>
      </c>
      <c r="C14" s="26">
        <v>1</v>
      </c>
      <c r="D14" s="3" t="s">
        <v>5</v>
      </c>
      <c r="E14" s="6">
        <v>13.542024592922463</v>
      </c>
      <c r="F14" s="6">
        <v>49.29754268647356</v>
      </c>
      <c r="G14" s="6">
        <v>2.621</v>
      </c>
      <c r="H14" s="23">
        <v>16.5</v>
      </c>
      <c r="I14" s="33">
        <v>14.4</v>
      </c>
      <c r="J14" s="1">
        <v>182</v>
      </c>
      <c r="K14" s="15">
        <v>16.3</v>
      </c>
      <c r="L14" s="12">
        <v>227</v>
      </c>
      <c r="M14" s="47">
        <v>16.4</v>
      </c>
      <c r="N14" s="47"/>
      <c r="O14" s="47">
        <v>16.5</v>
      </c>
      <c r="P14" s="47">
        <v>8.1</v>
      </c>
      <c r="Q14" s="47">
        <v>18.4</v>
      </c>
      <c r="R14" s="47"/>
      <c r="S14" s="52"/>
      <c r="T14">
        <v>16.3</v>
      </c>
      <c r="U14">
        <v>7.8</v>
      </c>
      <c r="V14">
        <v>18.2</v>
      </c>
      <c r="W14" s="68">
        <f t="shared" si="0"/>
        <v>0.1999999999999993</v>
      </c>
      <c r="X14" s="68">
        <f t="shared" si="1"/>
        <v>-0.2999999999999998</v>
      </c>
      <c r="Y14" s="68">
        <f t="shared" si="2"/>
        <v>-0.1999999999999993</v>
      </c>
    </row>
    <row r="15" spans="1:25" ht="12.75">
      <c r="A15" s="2">
        <v>3</v>
      </c>
      <c r="B15" s="12">
        <v>24</v>
      </c>
      <c r="C15" s="26">
        <v>1</v>
      </c>
      <c r="D15" s="3" t="s">
        <v>5</v>
      </c>
      <c r="E15" s="6">
        <v>26.865311993818423</v>
      </c>
      <c r="F15" s="6">
        <v>17.170076542485067</v>
      </c>
      <c r="G15" s="6">
        <v>1.377</v>
      </c>
      <c r="H15" s="23">
        <v>18</v>
      </c>
      <c r="I15" s="33">
        <v>15.2</v>
      </c>
      <c r="J15" s="1">
        <v>198</v>
      </c>
      <c r="K15" s="15">
        <v>19.3</v>
      </c>
      <c r="L15" s="12">
        <v>24</v>
      </c>
      <c r="M15" s="47">
        <v>16.5</v>
      </c>
      <c r="N15" s="47"/>
      <c r="O15" s="47">
        <v>19.1</v>
      </c>
      <c r="P15" s="47">
        <v>9.8</v>
      </c>
      <c r="Q15" s="47">
        <v>20.3</v>
      </c>
      <c r="R15" s="47"/>
      <c r="S15" s="52"/>
      <c r="T15">
        <v>19.3</v>
      </c>
      <c r="U15">
        <v>8.8</v>
      </c>
      <c r="V15">
        <v>19.8</v>
      </c>
      <c r="W15" s="68">
        <f t="shared" si="0"/>
        <v>-0.1999999999999993</v>
      </c>
      <c r="X15" s="68">
        <f t="shared" si="1"/>
        <v>-1</v>
      </c>
      <c r="Y15" s="68">
        <f t="shared" si="2"/>
        <v>-0.5</v>
      </c>
    </row>
    <row r="16" spans="1:25" ht="12.75">
      <c r="A16" s="2">
        <v>3</v>
      </c>
      <c r="B16" s="12">
        <v>56</v>
      </c>
      <c r="C16" s="26">
        <v>1</v>
      </c>
      <c r="D16" s="3" t="s">
        <v>5</v>
      </c>
      <c r="E16" s="6">
        <v>29.333868602603694</v>
      </c>
      <c r="F16" s="6">
        <v>28.235175469707663</v>
      </c>
      <c r="G16" s="6">
        <v>1.826</v>
      </c>
      <c r="H16" s="23">
        <v>13.3</v>
      </c>
      <c r="I16" s="33">
        <v>11.75</v>
      </c>
      <c r="J16" s="1">
        <v>153</v>
      </c>
      <c r="K16" s="15">
        <v>14.4</v>
      </c>
      <c r="L16" s="12">
        <v>56</v>
      </c>
      <c r="M16" s="47">
        <v>17.1</v>
      </c>
      <c r="N16" s="47"/>
      <c r="O16" s="47">
        <v>14.4</v>
      </c>
      <c r="P16" s="47">
        <v>7.8</v>
      </c>
      <c r="Q16" s="47">
        <v>15.4</v>
      </c>
      <c r="R16" s="47"/>
      <c r="S16" s="52"/>
      <c r="T16">
        <v>14.4</v>
      </c>
      <c r="U16">
        <v>7.6</v>
      </c>
      <c r="V16">
        <v>15.3</v>
      </c>
      <c r="W16" s="68">
        <f t="shared" si="0"/>
        <v>0</v>
      </c>
      <c r="X16" s="68">
        <f t="shared" si="1"/>
        <v>-0.20000000000000018</v>
      </c>
      <c r="Y16" s="68">
        <f t="shared" si="2"/>
        <v>-0.09999999999999964</v>
      </c>
    </row>
    <row r="17" spans="1:25" ht="12.75">
      <c r="A17" s="2">
        <v>3</v>
      </c>
      <c r="B17" s="12">
        <v>258</v>
      </c>
      <c r="C17" s="26">
        <v>1</v>
      </c>
      <c r="D17" s="3" t="s">
        <v>5</v>
      </c>
      <c r="E17" s="6">
        <v>29.575232710522354</v>
      </c>
      <c r="F17" s="6">
        <v>44.10418515422826</v>
      </c>
      <c r="G17" s="6">
        <v>2.533</v>
      </c>
      <c r="H17" s="23">
        <v>16.5</v>
      </c>
      <c r="I17" s="33">
        <v>13.2</v>
      </c>
      <c r="J17" s="1">
        <v>185</v>
      </c>
      <c r="K17" s="15">
        <v>15.6</v>
      </c>
      <c r="L17" s="12">
        <v>258</v>
      </c>
      <c r="M17" s="47">
        <v>14.8</v>
      </c>
      <c r="N17" s="47"/>
      <c r="O17" s="47">
        <v>15.9</v>
      </c>
      <c r="P17" s="47">
        <v>6.7</v>
      </c>
      <c r="Q17" s="47">
        <v>18.6</v>
      </c>
      <c r="R17" s="47"/>
      <c r="S17" s="52"/>
      <c r="T17">
        <v>15.6</v>
      </c>
      <c r="U17">
        <v>7.9</v>
      </c>
      <c r="V17">
        <v>18.5</v>
      </c>
      <c r="W17" s="68">
        <f t="shared" si="0"/>
        <v>0.3000000000000007</v>
      </c>
      <c r="X17" s="68">
        <f t="shared" si="1"/>
        <v>1.2000000000000002</v>
      </c>
      <c r="Y17" s="68">
        <f t="shared" si="2"/>
        <v>-0.10000000000000142</v>
      </c>
    </row>
    <row r="18" spans="1:25" ht="12.75">
      <c r="A18" s="2">
        <v>4</v>
      </c>
      <c r="B18" s="12">
        <v>366</v>
      </c>
      <c r="C18" s="26">
        <v>1</v>
      </c>
      <c r="D18" s="3" t="s">
        <v>5</v>
      </c>
      <c r="E18" s="6">
        <v>32.13988180385311</v>
      </c>
      <c r="F18" s="6">
        <v>2.950287890079903</v>
      </c>
      <c r="G18" s="6">
        <v>-0.7154</v>
      </c>
      <c r="H18" s="23">
        <v>16.6</v>
      </c>
      <c r="I18" s="33">
        <v>14.5</v>
      </c>
      <c r="J18" s="1">
        <v>185</v>
      </c>
      <c r="K18" s="15">
        <v>16.6</v>
      </c>
      <c r="L18" s="12">
        <v>366</v>
      </c>
      <c r="M18" s="47">
        <v>17.8</v>
      </c>
      <c r="N18" s="47"/>
      <c r="O18" s="47">
        <v>17</v>
      </c>
      <c r="P18" s="47">
        <v>10.1</v>
      </c>
      <c r="Q18" s="47">
        <v>18.6</v>
      </c>
      <c r="R18" s="47"/>
      <c r="S18" s="52"/>
      <c r="T18">
        <v>16.6</v>
      </c>
      <c r="U18">
        <v>9.2</v>
      </c>
      <c r="V18">
        <v>18.5</v>
      </c>
      <c r="W18" s="68">
        <f t="shared" si="0"/>
        <v>0.3999999999999986</v>
      </c>
      <c r="X18" s="68">
        <f t="shared" si="1"/>
        <v>-0.9000000000000004</v>
      </c>
      <c r="Y18" s="68">
        <f t="shared" si="2"/>
        <v>-0.10000000000000142</v>
      </c>
    </row>
    <row r="19" spans="1:25" ht="12.75">
      <c r="A19" s="2">
        <v>4</v>
      </c>
      <c r="B19" s="12">
        <v>49</v>
      </c>
      <c r="C19" s="26">
        <v>1</v>
      </c>
      <c r="D19" s="3" t="s">
        <v>5</v>
      </c>
      <c r="E19" s="6">
        <v>30.440179354856074</v>
      </c>
      <c r="F19" s="6">
        <v>20.480219794821387</v>
      </c>
      <c r="G19" s="6">
        <v>1.519</v>
      </c>
      <c r="H19" s="23">
        <v>11.3</v>
      </c>
      <c r="I19" s="33">
        <v>10.3</v>
      </c>
      <c r="J19" s="1">
        <v>127</v>
      </c>
      <c r="K19" s="2">
        <v>12.4</v>
      </c>
      <c r="L19" s="64">
        <v>49</v>
      </c>
      <c r="M19" s="47">
        <v>13.6</v>
      </c>
      <c r="N19" s="47"/>
      <c r="O19" s="47">
        <v>12.3</v>
      </c>
      <c r="P19" s="47">
        <v>7.8</v>
      </c>
      <c r="Q19" s="47">
        <v>12.9</v>
      </c>
      <c r="R19" s="47"/>
      <c r="S19" s="52"/>
      <c r="T19">
        <v>12.4</v>
      </c>
      <c r="U19">
        <v>7.3</v>
      </c>
      <c r="V19">
        <v>12.7</v>
      </c>
      <c r="W19" s="68">
        <f t="shared" si="0"/>
        <v>-0.09999999999999964</v>
      </c>
      <c r="X19" s="68">
        <f t="shared" si="1"/>
        <v>-0.5</v>
      </c>
      <c r="Y19" s="68">
        <f t="shared" si="2"/>
        <v>-0.20000000000000107</v>
      </c>
    </row>
    <row r="20" spans="1:25" ht="12.75">
      <c r="A20" s="2">
        <v>4</v>
      </c>
      <c r="B20" s="12">
        <v>113</v>
      </c>
      <c r="C20" s="26">
        <v>4</v>
      </c>
      <c r="D20" s="3" t="s">
        <v>5</v>
      </c>
      <c r="E20" s="6">
        <v>34.27574922615306</v>
      </c>
      <c r="F20" s="6">
        <v>31.21437349981364</v>
      </c>
      <c r="G20" s="6">
        <v>1.171</v>
      </c>
      <c r="H20" s="23">
        <v>9.6</v>
      </c>
      <c r="I20" s="33">
        <v>10.1</v>
      </c>
      <c r="J20" s="1">
        <v>107</v>
      </c>
      <c r="K20" s="2">
        <v>11.85</v>
      </c>
      <c r="L20" s="64">
        <v>113</v>
      </c>
      <c r="M20" s="47">
        <v>11.5</v>
      </c>
      <c r="N20" s="47"/>
      <c r="O20" s="47">
        <v>13.5</v>
      </c>
      <c r="P20" s="47">
        <v>5.7</v>
      </c>
      <c r="Q20" s="47">
        <v>10.8</v>
      </c>
      <c r="R20" s="47"/>
      <c r="S20" s="52"/>
      <c r="T20">
        <v>11.85</v>
      </c>
      <c r="U20">
        <v>4.6</v>
      </c>
      <c r="V20">
        <v>10.7</v>
      </c>
      <c r="W20" s="70">
        <f t="shared" si="0"/>
        <v>1.6500000000000004</v>
      </c>
      <c r="X20" s="68">
        <f t="shared" si="1"/>
        <v>-1.1000000000000005</v>
      </c>
      <c r="Y20" s="68">
        <f t="shared" si="2"/>
        <v>-0.10000000000000142</v>
      </c>
    </row>
    <row r="21" spans="1:25" ht="12.75">
      <c r="A21" s="2">
        <v>5</v>
      </c>
      <c r="B21" s="12">
        <v>346</v>
      </c>
      <c r="C21" s="26">
        <v>1</v>
      </c>
      <c r="D21" s="3" t="s">
        <v>5</v>
      </c>
      <c r="E21" s="6">
        <v>42.2998877663238</v>
      </c>
      <c r="F21" s="6">
        <v>2.801695014881135</v>
      </c>
      <c r="G21" s="6">
        <v>-2.6684</v>
      </c>
      <c r="H21" s="23">
        <v>22.6</v>
      </c>
      <c r="I21" s="33">
        <v>16.4</v>
      </c>
      <c r="J21" s="1">
        <v>249</v>
      </c>
      <c r="K21" s="15">
        <v>19.6</v>
      </c>
      <c r="L21" s="64">
        <v>346</v>
      </c>
      <c r="M21" s="47">
        <v>17.3</v>
      </c>
      <c r="N21" s="47"/>
      <c r="O21" s="47">
        <v>19.6</v>
      </c>
      <c r="P21" s="47">
        <v>10</v>
      </c>
      <c r="Q21" s="47">
        <v>24.7</v>
      </c>
      <c r="R21" s="47"/>
      <c r="S21" s="52"/>
      <c r="T21">
        <v>19.6</v>
      </c>
      <c r="U21">
        <v>8.5</v>
      </c>
      <c r="V21">
        <v>24.9</v>
      </c>
      <c r="W21" s="68">
        <f t="shared" si="0"/>
        <v>0</v>
      </c>
      <c r="X21" s="68">
        <f t="shared" si="1"/>
        <v>-1.5</v>
      </c>
      <c r="Y21" s="68">
        <f t="shared" si="2"/>
        <v>0.1999999999999993</v>
      </c>
    </row>
    <row r="22" spans="1:25" ht="12.75">
      <c r="A22" s="2">
        <v>5</v>
      </c>
      <c r="B22" s="12">
        <v>325</v>
      </c>
      <c r="C22" s="26">
        <v>1</v>
      </c>
      <c r="D22" s="3" t="s">
        <v>5</v>
      </c>
      <c r="E22" s="6">
        <v>49.12456955443716</v>
      </c>
      <c r="F22" s="6">
        <v>10.742968495311953</v>
      </c>
      <c r="G22" s="6">
        <v>-3.2604</v>
      </c>
      <c r="H22" s="23">
        <v>20.2</v>
      </c>
      <c r="I22" s="33">
        <v>14.1</v>
      </c>
      <c r="J22" s="1">
        <v>206</v>
      </c>
      <c r="K22" s="15">
        <v>14.6</v>
      </c>
      <c r="L22" s="64">
        <v>325</v>
      </c>
      <c r="M22" s="47">
        <v>17</v>
      </c>
      <c r="N22" s="47"/>
      <c r="O22" s="47">
        <v>14.7</v>
      </c>
      <c r="P22" s="47">
        <v>12.1</v>
      </c>
      <c r="Q22" s="47">
        <v>20.6</v>
      </c>
      <c r="R22" s="47"/>
      <c r="S22" s="52"/>
      <c r="T22">
        <v>14.6</v>
      </c>
      <c r="U22">
        <v>12.4</v>
      </c>
      <c r="V22">
        <v>20.6</v>
      </c>
      <c r="W22" s="68">
        <f t="shared" si="0"/>
        <v>0.09999999999999964</v>
      </c>
      <c r="X22" s="68">
        <f t="shared" si="1"/>
        <v>0.3000000000000007</v>
      </c>
      <c r="Y22" s="68">
        <f t="shared" si="2"/>
        <v>0</v>
      </c>
    </row>
    <row r="23" spans="1:25" ht="12.75">
      <c r="A23" s="2">
        <v>5</v>
      </c>
      <c r="B23" s="12">
        <v>295</v>
      </c>
      <c r="C23" s="26">
        <v>1</v>
      </c>
      <c r="D23" s="3" t="s">
        <v>5</v>
      </c>
      <c r="E23" s="6">
        <v>45.62380455554474</v>
      </c>
      <c r="F23" s="6">
        <v>29.833828230340384</v>
      </c>
      <c r="G23" s="6">
        <v>-2.2884</v>
      </c>
      <c r="H23" s="23">
        <v>9.3</v>
      </c>
      <c r="I23" s="33">
        <v>11.2</v>
      </c>
      <c r="J23" s="1">
        <v>98</v>
      </c>
      <c r="K23" s="15">
        <v>12.9</v>
      </c>
      <c r="L23" s="64">
        <v>295</v>
      </c>
      <c r="M23" s="47">
        <v>15</v>
      </c>
      <c r="N23" s="47"/>
      <c r="O23" s="47">
        <v>12.3</v>
      </c>
      <c r="P23" s="47">
        <v>7.4</v>
      </c>
      <c r="Q23" s="47">
        <v>9.8</v>
      </c>
      <c r="R23" s="47"/>
      <c r="S23" s="52"/>
      <c r="T23">
        <v>12.9</v>
      </c>
      <c r="U23">
        <v>8.1</v>
      </c>
      <c r="V23">
        <v>9.8</v>
      </c>
      <c r="W23" s="68">
        <f t="shared" si="0"/>
        <v>-0.5999999999999996</v>
      </c>
      <c r="X23" s="68">
        <f t="shared" si="1"/>
        <v>0.6999999999999993</v>
      </c>
      <c r="Y23" s="68">
        <f t="shared" si="2"/>
        <v>0</v>
      </c>
    </row>
    <row r="24" spans="1:25" ht="12.75">
      <c r="A24" s="2">
        <v>5</v>
      </c>
      <c r="B24" s="12">
        <v>288</v>
      </c>
      <c r="C24" s="26">
        <v>1</v>
      </c>
      <c r="D24" s="3" t="s">
        <v>5</v>
      </c>
      <c r="E24" s="6">
        <v>48.50543008668075</v>
      </c>
      <c r="F24" s="6">
        <v>39.17894370840191</v>
      </c>
      <c r="G24" s="6">
        <v>-2.0414</v>
      </c>
      <c r="H24" s="23">
        <v>22.1</v>
      </c>
      <c r="I24" s="33">
        <v>15.5</v>
      </c>
      <c r="J24" s="1">
        <v>245</v>
      </c>
      <c r="K24" s="15">
        <v>18.4</v>
      </c>
      <c r="L24" s="64">
        <v>288</v>
      </c>
      <c r="M24" s="47">
        <v>18.7</v>
      </c>
      <c r="N24" s="47"/>
      <c r="O24" s="47">
        <v>18.2</v>
      </c>
      <c r="P24" s="47">
        <v>7.6</v>
      </c>
      <c r="Q24" s="47">
        <v>24.7</v>
      </c>
      <c r="R24" s="47"/>
      <c r="S24" s="52"/>
      <c r="T24">
        <v>18.4</v>
      </c>
      <c r="U24">
        <v>7.5</v>
      </c>
      <c r="V24">
        <v>24.5</v>
      </c>
      <c r="W24" s="68">
        <f t="shared" si="0"/>
        <v>-0.1999999999999993</v>
      </c>
      <c r="X24" s="68">
        <f t="shared" si="1"/>
        <v>-0.09999999999999964</v>
      </c>
      <c r="Y24" s="68">
        <f t="shared" si="2"/>
        <v>-0.1999999999999993</v>
      </c>
    </row>
    <row r="25" spans="1:25" ht="12.75">
      <c r="A25" s="11"/>
      <c r="B25" s="60"/>
      <c r="C25" s="61"/>
      <c r="D25" s="62"/>
      <c r="E25" s="63"/>
      <c r="F25" s="63"/>
      <c r="G25" s="63"/>
      <c r="H25" s="36"/>
      <c r="I25" s="61"/>
      <c r="J25" s="11"/>
      <c r="K25" s="60"/>
      <c r="L25" s="38"/>
      <c r="M25" s="38"/>
      <c r="N25" s="38"/>
      <c r="O25" s="38"/>
      <c r="P25" s="11"/>
      <c r="Q25" s="11"/>
      <c r="V25" s="67" t="s">
        <v>60</v>
      </c>
      <c r="W25" s="69">
        <f>AVERAGE(W5:W24)</f>
        <v>0.14749999999999996</v>
      </c>
      <c r="X25" s="69">
        <f>AVERAGE(X5:X24)</f>
        <v>-0.1999999999999999</v>
      </c>
      <c r="Y25" s="69">
        <f>AVERAGE(Y5:Y24)</f>
        <v>-0.08000000000000007</v>
      </c>
    </row>
    <row r="26" spans="1:25" ht="12.75">
      <c r="A26" s="11"/>
      <c r="B26" s="60"/>
      <c r="C26" s="61"/>
      <c r="D26" s="62"/>
      <c r="E26" s="63"/>
      <c r="F26" s="63"/>
      <c r="G26" s="63"/>
      <c r="H26" s="36"/>
      <c r="I26" s="61"/>
      <c r="J26" s="11"/>
      <c r="K26" s="60"/>
      <c r="L26" s="38"/>
      <c r="M26" s="39"/>
      <c r="N26" s="38"/>
      <c r="O26" s="38"/>
      <c r="P26" s="11"/>
      <c r="Q26" s="11"/>
      <c r="V26" s="67" t="s">
        <v>61</v>
      </c>
      <c r="W26" s="69">
        <f>MIN(W5:W24)</f>
        <v>-0.5999999999999996</v>
      </c>
      <c r="X26" s="69">
        <f>MIN(X5:X24)</f>
        <v>-1.5</v>
      </c>
      <c r="Y26" s="69">
        <f>MIN(Y5:Y24)</f>
        <v>-0.5</v>
      </c>
    </row>
    <row r="27" spans="1:2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V27" s="67" t="s">
        <v>62</v>
      </c>
      <c r="W27" s="69">
        <f>MAX(W5:W24)</f>
        <v>1.6500000000000004</v>
      </c>
      <c r="X27" s="69">
        <f>MAX(X5:X24)</f>
        <v>1.2000000000000002</v>
      </c>
      <c r="Y27" s="69">
        <f>MAX(Y5:Y24)</f>
        <v>0.1999999999999993</v>
      </c>
    </row>
    <row r="28" spans="22:25" ht="12.75">
      <c r="V28" s="67" t="s">
        <v>63</v>
      </c>
      <c r="W28" s="69">
        <f>STDEV(W5:W24)</f>
        <v>0.522009023918774</v>
      </c>
      <c r="X28" s="69">
        <f>STDEV(X5:X24)</f>
        <v>0.7240238437481114</v>
      </c>
      <c r="Y28" s="69">
        <f>STDEV(Y5:Y24)</f>
        <v>0.17350868323485893</v>
      </c>
    </row>
    <row r="32" spans="1:31" ht="13.5" thickBot="1">
      <c r="A32" t="s">
        <v>66</v>
      </c>
      <c r="AE32" t="s">
        <v>56</v>
      </c>
    </row>
    <row r="33" spans="1:34" ht="12.75">
      <c r="A33" s="8" t="s">
        <v>7</v>
      </c>
      <c r="B33" s="5" t="s">
        <v>8</v>
      </c>
      <c r="C33" s="9" t="s">
        <v>9</v>
      </c>
      <c r="D33" s="4" t="s">
        <v>10</v>
      </c>
      <c r="E33" s="10" t="s">
        <v>2</v>
      </c>
      <c r="F33" s="10" t="s">
        <v>3</v>
      </c>
      <c r="G33" s="10" t="s">
        <v>4</v>
      </c>
      <c r="H33" s="14" t="s">
        <v>0</v>
      </c>
      <c r="I33" s="4" t="s">
        <v>1</v>
      </c>
      <c r="J33" s="8" t="s">
        <v>32</v>
      </c>
      <c r="K33" s="8" t="s">
        <v>11</v>
      </c>
      <c r="L33" s="5" t="s">
        <v>8</v>
      </c>
      <c r="M33" s="9" t="s">
        <v>0</v>
      </c>
      <c r="N33" s="4" t="s">
        <v>12</v>
      </c>
      <c r="O33" s="4" t="s">
        <v>13</v>
      </c>
      <c r="P33" s="4" t="s">
        <v>65</v>
      </c>
      <c r="Q33" s="4" t="s">
        <v>29</v>
      </c>
      <c r="R33" s="4" t="s">
        <v>30</v>
      </c>
      <c r="S33" s="4" t="s">
        <v>17</v>
      </c>
      <c r="T33" s="4" t="s">
        <v>14</v>
      </c>
      <c r="U33" s="8" t="s">
        <v>16</v>
      </c>
      <c r="V33" s="8" t="s">
        <v>44</v>
      </c>
      <c r="W33" s="8" t="s">
        <v>43</v>
      </c>
      <c r="X33" s="4" t="s">
        <v>42</v>
      </c>
      <c r="Y33" s="8" t="s">
        <v>15</v>
      </c>
      <c r="Z33" s="20" t="s">
        <v>68</v>
      </c>
      <c r="AA33" s="20" t="s">
        <v>67</v>
      </c>
      <c r="AB33" t="s">
        <v>70</v>
      </c>
      <c r="AC33" t="s">
        <v>44</v>
      </c>
      <c r="AD33" t="s">
        <v>71</v>
      </c>
      <c r="AE33" t="s">
        <v>70</v>
      </c>
      <c r="AF33" t="s">
        <v>44</v>
      </c>
      <c r="AG33" t="s">
        <v>71</v>
      </c>
      <c r="AH33" t="s">
        <v>39</v>
      </c>
    </row>
    <row r="34" spans="1:32" ht="12.75">
      <c r="A34">
        <v>3</v>
      </c>
      <c r="B34">
        <v>24</v>
      </c>
      <c r="C34">
        <v>1</v>
      </c>
      <c r="E34">
        <v>26.865311993818423</v>
      </c>
      <c r="F34">
        <v>17.170076542485067</v>
      </c>
      <c r="G34">
        <v>1.377</v>
      </c>
      <c r="H34">
        <v>18</v>
      </c>
      <c r="J34">
        <v>180</v>
      </c>
      <c r="K34">
        <v>15.2</v>
      </c>
      <c r="L34" s="67">
        <v>24</v>
      </c>
      <c r="M34">
        <v>198</v>
      </c>
      <c r="N34">
        <v>17.5</v>
      </c>
      <c r="O34" t="s">
        <v>19</v>
      </c>
      <c r="P34" t="s">
        <v>19</v>
      </c>
      <c r="Q34">
        <v>8.8</v>
      </c>
      <c r="R34">
        <v>8.8</v>
      </c>
      <c r="S34">
        <v>19.3</v>
      </c>
      <c r="V34">
        <v>19.3</v>
      </c>
      <c r="W34">
        <v>4.1</v>
      </c>
      <c r="X34">
        <v>18</v>
      </c>
      <c r="AA34">
        <v>1</v>
      </c>
      <c r="AC34">
        <v>19</v>
      </c>
      <c r="AF34">
        <f>V34-AC34</f>
        <v>0.3000000000000007</v>
      </c>
    </row>
    <row r="35" spans="1:31" ht="12.75">
      <c r="A35">
        <v>4</v>
      </c>
      <c r="B35">
        <v>39</v>
      </c>
      <c r="C35">
        <v>1</v>
      </c>
      <c r="E35">
        <v>37.558510739015055</v>
      </c>
      <c r="F35">
        <v>12.210505029166091</v>
      </c>
      <c r="G35">
        <v>-0.3954</v>
      </c>
      <c r="H35">
        <v>16.3</v>
      </c>
      <c r="J35">
        <v>163</v>
      </c>
      <c r="K35">
        <v>14.5</v>
      </c>
      <c r="L35" s="67">
        <v>39</v>
      </c>
      <c r="M35">
        <v>162</v>
      </c>
      <c r="N35">
        <v>14.7</v>
      </c>
      <c r="O35" t="s">
        <v>19</v>
      </c>
      <c r="P35" t="s">
        <v>19</v>
      </c>
      <c r="Q35">
        <v>7.6</v>
      </c>
      <c r="R35">
        <v>7.6</v>
      </c>
      <c r="S35">
        <v>14.9</v>
      </c>
      <c r="V35">
        <v>14.9</v>
      </c>
      <c r="W35">
        <v>0.4</v>
      </c>
      <c r="X35">
        <v>-1</v>
      </c>
      <c r="Y35" t="s">
        <v>18</v>
      </c>
      <c r="AA35">
        <v>1</v>
      </c>
      <c r="AB35">
        <v>164</v>
      </c>
      <c r="AE35">
        <f aca="true" t="shared" si="3" ref="AE35:AE55">M35-AB35</f>
        <v>-2</v>
      </c>
    </row>
    <row r="36" spans="1:34" ht="12.75">
      <c r="A36">
        <v>4</v>
      </c>
      <c r="B36">
        <v>48</v>
      </c>
      <c r="C36">
        <v>1</v>
      </c>
      <c r="E36">
        <v>33.77503870182103</v>
      </c>
      <c r="F36">
        <v>23.990353429878677</v>
      </c>
      <c r="G36">
        <v>1.182</v>
      </c>
      <c r="H36">
        <v>10</v>
      </c>
      <c r="J36">
        <v>100</v>
      </c>
      <c r="K36">
        <v>9.9</v>
      </c>
      <c r="L36" s="71">
        <v>48</v>
      </c>
      <c r="M36" s="72">
        <v>110</v>
      </c>
      <c r="N36" s="71"/>
      <c r="O36" s="71"/>
      <c r="P36" s="71" t="s">
        <v>69</v>
      </c>
      <c r="Q36">
        <v>6.8</v>
      </c>
      <c r="R36">
        <v>10.85</v>
      </c>
      <c r="S36">
        <v>9</v>
      </c>
      <c r="T36">
        <v>-2.75</v>
      </c>
      <c r="U36">
        <v>1.3</v>
      </c>
      <c r="V36" s="71">
        <v>13.05</v>
      </c>
      <c r="W36">
        <v>3.15</v>
      </c>
      <c r="X36">
        <v>10</v>
      </c>
      <c r="AA36">
        <v>1</v>
      </c>
      <c r="AC36">
        <v>11.4</v>
      </c>
      <c r="AF36" s="71">
        <f aca="true" t="shared" si="4" ref="AF36:AF56">V36-AC36</f>
        <v>1.6500000000000004</v>
      </c>
      <c r="AH36" t="s">
        <v>72</v>
      </c>
    </row>
    <row r="37" spans="1:33" ht="12.75">
      <c r="A37">
        <v>3</v>
      </c>
      <c r="B37">
        <v>104</v>
      </c>
      <c r="C37">
        <v>2</v>
      </c>
      <c r="E37">
        <v>26.57628993077784</v>
      </c>
      <c r="F37">
        <v>32.69396497345093</v>
      </c>
      <c r="G37">
        <v>1.706</v>
      </c>
      <c r="H37">
        <v>5.2</v>
      </c>
      <c r="J37">
        <v>52</v>
      </c>
      <c r="K37">
        <v>3.3</v>
      </c>
      <c r="L37" s="67">
        <v>104</v>
      </c>
      <c r="M37">
        <v>72</v>
      </c>
      <c r="N37">
        <v>9.2</v>
      </c>
      <c r="O37">
        <v>15</v>
      </c>
      <c r="P37" t="s">
        <v>69</v>
      </c>
      <c r="Q37">
        <v>-2</v>
      </c>
      <c r="R37">
        <v>0.30666666666666664</v>
      </c>
      <c r="S37">
        <v>4.5</v>
      </c>
      <c r="T37">
        <v>-2.5</v>
      </c>
      <c r="V37">
        <v>4.293333333333333</v>
      </c>
      <c r="W37">
        <v>0.9933333333333332</v>
      </c>
      <c r="X37">
        <v>20</v>
      </c>
      <c r="AA37">
        <v>1</v>
      </c>
      <c r="AB37">
        <v>74</v>
      </c>
      <c r="AC37">
        <v>4.6</v>
      </c>
      <c r="AD37">
        <v>0.6</v>
      </c>
      <c r="AE37">
        <f t="shared" si="3"/>
        <v>-2</v>
      </c>
      <c r="AF37">
        <f t="shared" si="4"/>
        <v>-0.30666666666666664</v>
      </c>
      <c r="AG37">
        <f>R37-AD37</f>
        <v>-0.29333333333333333</v>
      </c>
    </row>
    <row r="38" spans="1:32" ht="12.75">
      <c r="A38">
        <v>3</v>
      </c>
      <c r="B38">
        <v>106</v>
      </c>
      <c r="C38">
        <v>1</v>
      </c>
      <c r="E38">
        <v>27.790652258748406</v>
      </c>
      <c r="F38">
        <v>33.63411363531559</v>
      </c>
      <c r="G38">
        <v>1.804</v>
      </c>
      <c r="H38">
        <v>12.7</v>
      </c>
      <c r="J38">
        <v>127</v>
      </c>
      <c r="K38">
        <v>10.3</v>
      </c>
      <c r="L38" s="67">
        <v>106</v>
      </c>
      <c r="M38">
        <v>138</v>
      </c>
      <c r="N38">
        <v>12.7</v>
      </c>
      <c r="O38" t="s">
        <v>19</v>
      </c>
      <c r="P38" t="s">
        <v>19</v>
      </c>
      <c r="Q38">
        <v>9.9</v>
      </c>
      <c r="R38">
        <v>9.9</v>
      </c>
      <c r="S38">
        <v>14.6</v>
      </c>
      <c r="V38">
        <v>14.6</v>
      </c>
      <c r="W38">
        <v>4.3</v>
      </c>
      <c r="X38">
        <v>11</v>
      </c>
      <c r="AA38">
        <v>1</v>
      </c>
      <c r="AC38">
        <v>14.9</v>
      </c>
      <c r="AF38">
        <f t="shared" si="4"/>
        <v>-0.3000000000000007</v>
      </c>
    </row>
    <row r="39" spans="1:33" ht="12.75">
      <c r="A39">
        <v>4</v>
      </c>
      <c r="B39">
        <v>113</v>
      </c>
      <c r="C39">
        <v>4</v>
      </c>
      <c r="E39">
        <v>34.27574922615306</v>
      </c>
      <c r="F39">
        <v>31.21437349981364</v>
      </c>
      <c r="G39">
        <v>1.171</v>
      </c>
      <c r="H39">
        <v>9.6</v>
      </c>
      <c r="J39">
        <v>96</v>
      </c>
      <c r="K39">
        <v>10.1</v>
      </c>
      <c r="L39" s="67">
        <v>113</v>
      </c>
      <c r="M39">
        <v>107</v>
      </c>
      <c r="P39" t="s">
        <v>69</v>
      </c>
      <c r="Q39">
        <v>3</v>
      </c>
      <c r="R39">
        <v>4.6</v>
      </c>
      <c r="S39">
        <v>10.25</v>
      </c>
      <c r="T39">
        <v>-0.3</v>
      </c>
      <c r="U39">
        <v>1.3</v>
      </c>
      <c r="V39">
        <v>11.85</v>
      </c>
      <c r="W39">
        <v>1.75</v>
      </c>
      <c r="X39">
        <v>11</v>
      </c>
      <c r="AA39">
        <v>1</v>
      </c>
      <c r="AB39">
        <v>108</v>
      </c>
      <c r="AC39">
        <v>11.8</v>
      </c>
      <c r="AD39">
        <v>5</v>
      </c>
      <c r="AE39">
        <f t="shared" si="3"/>
        <v>-1</v>
      </c>
      <c r="AF39">
        <f t="shared" si="4"/>
        <v>0.049999999999998934</v>
      </c>
      <c r="AG39">
        <f>R39-AD39</f>
        <v>-0.40000000000000036</v>
      </c>
    </row>
    <row r="40" spans="1:32" ht="12.75">
      <c r="A40">
        <v>1</v>
      </c>
      <c r="B40">
        <v>127</v>
      </c>
      <c r="C40">
        <v>1</v>
      </c>
      <c r="E40">
        <v>5.825981121727579</v>
      </c>
      <c r="F40">
        <v>0.47123345517254805</v>
      </c>
      <c r="G40">
        <v>0.695</v>
      </c>
      <c r="H40">
        <v>21.6</v>
      </c>
      <c r="J40">
        <v>216</v>
      </c>
      <c r="K40">
        <v>13.5</v>
      </c>
      <c r="L40" s="67">
        <v>127</v>
      </c>
      <c r="M40">
        <v>230</v>
      </c>
      <c r="N40">
        <v>13.1</v>
      </c>
      <c r="O40" t="s">
        <v>19</v>
      </c>
      <c r="P40" t="s">
        <v>19</v>
      </c>
      <c r="Q40">
        <v>12</v>
      </c>
      <c r="R40">
        <v>12</v>
      </c>
      <c r="S40">
        <v>19.8</v>
      </c>
      <c r="V40">
        <v>19.8</v>
      </c>
      <c r="W40">
        <v>6.3</v>
      </c>
      <c r="X40">
        <v>14</v>
      </c>
      <c r="Z40" t="s">
        <v>2</v>
      </c>
      <c r="AA40">
        <v>1</v>
      </c>
      <c r="AC40">
        <v>20.1</v>
      </c>
      <c r="AF40">
        <f t="shared" si="4"/>
        <v>-0.3000000000000007</v>
      </c>
    </row>
    <row r="41" spans="1:34" ht="12.75">
      <c r="A41">
        <v>1</v>
      </c>
      <c r="B41">
        <v>189</v>
      </c>
      <c r="C41">
        <v>1</v>
      </c>
      <c r="E41">
        <v>9.616594610700052</v>
      </c>
      <c r="F41">
        <v>35.072385377864656</v>
      </c>
      <c r="G41">
        <v>2.045</v>
      </c>
      <c r="H41">
        <v>18.3</v>
      </c>
      <c r="J41">
        <v>183</v>
      </c>
      <c r="K41">
        <v>14.75</v>
      </c>
      <c r="L41" s="71">
        <v>189</v>
      </c>
      <c r="M41" s="72">
        <v>200</v>
      </c>
      <c r="N41">
        <v>15.5</v>
      </c>
      <c r="O41" t="s">
        <v>19</v>
      </c>
      <c r="P41" s="71" t="s">
        <v>19</v>
      </c>
      <c r="Q41">
        <v>8.4</v>
      </c>
      <c r="R41">
        <v>8.4</v>
      </c>
      <c r="S41">
        <v>15.5</v>
      </c>
      <c r="V41" s="71">
        <v>15.5</v>
      </c>
      <c r="W41">
        <v>0.75</v>
      </c>
      <c r="X41">
        <v>17</v>
      </c>
      <c r="AA41">
        <v>1</v>
      </c>
      <c r="AB41">
        <v>201</v>
      </c>
      <c r="AC41">
        <v>16.9</v>
      </c>
      <c r="AD41">
        <v>8.4</v>
      </c>
      <c r="AE41">
        <f t="shared" si="3"/>
        <v>-1</v>
      </c>
      <c r="AF41" s="71">
        <f t="shared" si="4"/>
        <v>-1.3999999999999986</v>
      </c>
      <c r="AG41">
        <f>R41-AD41</f>
        <v>0</v>
      </c>
      <c r="AH41" t="s">
        <v>74</v>
      </c>
    </row>
    <row r="42" spans="1:34" ht="12.75">
      <c r="A42">
        <v>1</v>
      </c>
      <c r="B42">
        <v>202</v>
      </c>
      <c r="C42">
        <v>1</v>
      </c>
      <c r="E42">
        <v>8.83538880499197</v>
      </c>
      <c r="F42">
        <v>40.20835407803486</v>
      </c>
      <c r="G42">
        <v>2.192</v>
      </c>
      <c r="H42">
        <v>17.3</v>
      </c>
      <c r="J42" s="67">
        <v>173</v>
      </c>
      <c r="K42">
        <v>14.8</v>
      </c>
      <c r="L42" s="71">
        <v>202</v>
      </c>
      <c r="M42" s="71">
        <v>202</v>
      </c>
      <c r="N42">
        <v>14.5</v>
      </c>
      <c r="O42" t="s">
        <v>19</v>
      </c>
      <c r="P42" t="s">
        <v>19</v>
      </c>
      <c r="Q42">
        <v>10.1</v>
      </c>
      <c r="R42">
        <v>10.1</v>
      </c>
      <c r="S42">
        <v>17.4</v>
      </c>
      <c r="V42">
        <v>17.4</v>
      </c>
      <c r="W42">
        <v>2.6</v>
      </c>
      <c r="X42">
        <v>29</v>
      </c>
      <c r="Y42" t="s">
        <v>21</v>
      </c>
      <c r="AA42">
        <v>1</v>
      </c>
      <c r="AB42" s="71">
        <v>186</v>
      </c>
      <c r="AE42" s="71">
        <f t="shared" si="3"/>
        <v>16</v>
      </c>
      <c r="AH42" t="s">
        <v>75</v>
      </c>
    </row>
    <row r="43" spans="1:32" ht="12.75">
      <c r="A43">
        <v>5</v>
      </c>
      <c r="B43">
        <v>275</v>
      </c>
      <c r="C43">
        <v>2</v>
      </c>
      <c r="E43">
        <v>41.97425401851367</v>
      </c>
      <c r="F43">
        <v>43.572681999037975</v>
      </c>
      <c r="G43">
        <v>1.013</v>
      </c>
      <c r="H43">
        <v>2.6</v>
      </c>
      <c r="J43">
        <v>26</v>
      </c>
      <c r="K43">
        <v>4.25</v>
      </c>
      <c r="L43" s="67">
        <v>275</v>
      </c>
      <c r="M43">
        <v>42</v>
      </c>
      <c r="N43">
        <v>5</v>
      </c>
      <c r="O43">
        <v>20</v>
      </c>
      <c r="P43" t="s">
        <v>69</v>
      </c>
      <c r="Q43">
        <v>-2.5</v>
      </c>
      <c r="R43">
        <v>0.75</v>
      </c>
      <c r="S43">
        <v>9.25</v>
      </c>
      <c r="T43">
        <v>-5.5</v>
      </c>
      <c r="V43">
        <v>3.6875</v>
      </c>
      <c r="W43">
        <v>-0.5625</v>
      </c>
      <c r="X43">
        <v>16</v>
      </c>
      <c r="AA43">
        <v>1</v>
      </c>
      <c r="AC43">
        <v>3.8</v>
      </c>
      <c r="AF43">
        <f t="shared" si="4"/>
        <v>-0.11249999999999982</v>
      </c>
    </row>
    <row r="44" spans="1:34" ht="12.75">
      <c r="A44">
        <v>5</v>
      </c>
      <c r="B44">
        <v>292</v>
      </c>
      <c r="C44">
        <v>3</v>
      </c>
      <c r="E44">
        <v>48.92765628898247</v>
      </c>
      <c r="F44">
        <v>33.53396062303399</v>
      </c>
      <c r="G44">
        <v>-3.0274</v>
      </c>
      <c r="H44">
        <v>15.5</v>
      </c>
      <c r="J44">
        <v>155</v>
      </c>
      <c r="K44">
        <v>17.5</v>
      </c>
      <c r="L44" s="71">
        <v>292</v>
      </c>
      <c r="M44">
        <v>166</v>
      </c>
      <c r="N44">
        <v>19.3</v>
      </c>
      <c r="O44" t="s">
        <v>19</v>
      </c>
      <c r="P44" s="71" t="s">
        <v>19</v>
      </c>
      <c r="Q44">
        <v>10</v>
      </c>
      <c r="R44">
        <v>10</v>
      </c>
      <c r="S44">
        <v>21.2</v>
      </c>
      <c r="V44" s="71">
        <v>21.2</v>
      </c>
      <c r="W44">
        <v>3.7</v>
      </c>
      <c r="X44">
        <v>11</v>
      </c>
      <c r="AA44">
        <v>1</v>
      </c>
      <c r="AB44">
        <v>170</v>
      </c>
      <c r="AC44">
        <v>20</v>
      </c>
      <c r="AD44">
        <v>9.9</v>
      </c>
      <c r="AE44">
        <f t="shared" si="3"/>
        <v>-4</v>
      </c>
      <c r="AF44" s="71">
        <f t="shared" si="4"/>
        <v>1.1999999999999993</v>
      </c>
      <c r="AG44">
        <f>R44-AD44</f>
        <v>0.09999999999999964</v>
      </c>
      <c r="AH44" t="s">
        <v>76</v>
      </c>
    </row>
    <row r="45" spans="1:32" ht="12.75">
      <c r="A45">
        <v>5</v>
      </c>
      <c r="B45">
        <v>293</v>
      </c>
      <c r="C45">
        <v>2</v>
      </c>
      <c r="E45">
        <v>49.07171058551484</v>
      </c>
      <c r="F45">
        <v>32.17896639439294</v>
      </c>
      <c r="G45">
        <v>-3.1184</v>
      </c>
      <c r="H45">
        <v>22</v>
      </c>
      <c r="J45">
        <v>220</v>
      </c>
      <c r="K45">
        <v>16.5</v>
      </c>
      <c r="L45" s="67">
        <v>293</v>
      </c>
      <c r="M45">
        <v>235</v>
      </c>
      <c r="N45">
        <v>15.3</v>
      </c>
      <c r="O45" t="s">
        <v>19</v>
      </c>
      <c r="P45" t="s">
        <v>19</v>
      </c>
      <c r="Q45">
        <v>3.1</v>
      </c>
      <c r="R45">
        <v>3.1</v>
      </c>
      <c r="S45">
        <v>17</v>
      </c>
      <c r="V45">
        <v>17</v>
      </c>
      <c r="W45">
        <v>0.5</v>
      </c>
      <c r="X45">
        <v>15</v>
      </c>
      <c r="AA45">
        <v>1</v>
      </c>
      <c r="AC45">
        <v>17.1</v>
      </c>
      <c r="AF45">
        <f t="shared" si="4"/>
        <v>-0.10000000000000142</v>
      </c>
    </row>
    <row r="46" spans="1:34" ht="12.75">
      <c r="A46">
        <v>5</v>
      </c>
      <c r="B46">
        <v>296</v>
      </c>
      <c r="C46">
        <v>2</v>
      </c>
      <c r="E46">
        <v>44.36978395988948</v>
      </c>
      <c r="F46">
        <v>30.347777980483745</v>
      </c>
      <c r="G46">
        <v>-1.3654</v>
      </c>
      <c r="H46">
        <v>5.4</v>
      </c>
      <c r="J46">
        <v>54</v>
      </c>
      <c r="K46">
        <v>4.5</v>
      </c>
      <c r="L46" s="71">
        <v>296</v>
      </c>
      <c r="M46">
        <v>65</v>
      </c>
      <c r="N46">
        <v>8.3</v>
      </c>
      <c r="O46">
        <v>20</v>
      </c>
      <c r="P46" s="71" t="s">
        <v>69</v>
      </c>
      <c r="Q46">
        <v>0.5</v>
      </c>
      <c r="R46">
        <v>0.2075</v>
      </c>
      <c r="S46">
        <v>5.6</v>
      </c>
      <c r="V46" s="71">
        <v>2.324</v>
      </c>
      <c r="W46">
        <v>-2.176</v>
      </c>
      <c r="X46">
        <v>11</v>
      </c>
      <c r="AA46">
        <v>1</v>
      </c>
      <c r="AB46">
        <v>66</v>
      </c>
      <c r="AC46" s="72">
        <v>5.5</v>
      </c>
      <c r="AD46">
        <v>0.4</v>
      </c>
      <c r="AE46">
        <f t="shared" si="3"/>
        <v>-1</v>
      </c>
      <c r="AF46" s="71">
        <f t="shared" si="4"/>
        <v>-3.176</v>
      </c>
      <c r="AG46">
        <f>R46-AD46</f>
        <v>-0.19250000000000003</v>
      </c>
      <c r="AH46" t="s">
        <v>76</v>
      </c>
    </row>
    <row r="47" spans="1:34" ht="12.75">
      <c r="A47">
        <v>5</v>
      </c>
      <c r="B47">
        <v>299</v>
      </c>
      <c r="C47">
        <v>2</v>
      </c>
      <c r="E47">
        <v>41.04078296077901</v>
      </c>
      <c r="F47">
        <v>30.372644583016324</v>
      </c>
      <c r="G47">
        <v>0.472</v>
      </c>
      <c r="H47">
        <v>3.3</v>
      </c>
      <c r="J47">
        <v>33</v>
      </c>
      <c r="K47">
        <v>2.75</v>
      </c>
      <c r="L47" s="71">
        <v>299</v>
      </c>
      <c r="M47">
        <v>46</v>
      </c>
      <c r="N47">
        <v>5.7</v>
      </c>
      <c r="O47">
        <v>20</v>
      </c>
      <c r="P47" s="71" t="s">
        <v>69</v>
      </c>
      <c r="Q47">
        <v>0.6</v>
      </c>
      <c r="R47">
        <v>0.171</v>
      </c>
      <c r="S47">
        <v>3.4</v>
      </c>
      <c r="V47" s="71">
        <v>0.9690000000000001</v>
      </c>
      <c r="W47">
        <v>-1.781</v>
      </c>
      <c r="X47">
        <v>13</v>
      </c>
      <c r="AA47">
        <v>1</v>
      </c>
      <c r="AB47">
        <v>45</v>
      </c>
      <c r="AC47" s="72">
        <v>3.4</v>
      </c>
      <c r="AD47">
        <v>0.2</v>
      </c>
      <c r="AE47">
        <f t="shared" si="3"/>
        <v>1</v>
      </c>
      <c r="AF47" s="71">
        <f t="shared" si="4"/>
        <v>-2.431</v>
      </c>
      <c r="AG47">
        <f>R47-AD47</f>
        <v>-0.028999999999999998</v>
      </c>
      <c r="AH47" t="s">
        <v>76</v>
      </c>
    </row>
    <row r="48" spans="1:31" ht="12.75">
      <c r="A48">
        <v>5</v>
      </c>
      <c r="B48">
        <v>302</v>
      </c>
      <c r="C48">
        <v>2</v>
      </c>
      <c r="E48">
        <v>47.816968766081835</v>
      </c>
      <c r="F48">
        <v>25.735916110050443</v>
      </c>
      <c r="G48">
        <v>-3.2504</v>
      </c>
      <c r="H48">
        <v>22.7</v>
      </c>
      <c r="J48">
        <v>227</v>
      </c>
      <c r="K48">
        <v>14.25</v>
      </c>
      <c r="L48" s="67">
        <v>302</v>
      </c>
      <c r="M48">
        <v>210</v>
      </c>
      <c r="N48">
        <v>17.5</v>
      </c>
      <c r="O48" t="s">
        <v>19</v>
      </c>
      <c r="P48" t="s">
        <v>19</v>
      </c>
      <c r="Q48">
        <v>3.8</v>
      </c>
      <c r="R48">
        <v>3.8</v>
      </c>
      <c r="S48">
        <v>16.4</v>
      </c>
      <c r="V48">
        <v>16.4</v>
      </c>
      <c r="W48">
        <v>2.15</v>
      </c>
      <c r="X48">
        <v>-17</v>
      </c>
      <c r="AA48">
        <v>1</v>
      </c>
      <c r="AB48">
        <v>211</v>
      </c>
      <c r="AE48">
        <f t="shared" si="3"/>
        <v>-1</v>
      </c>
    </row>
    <row r="49" spans="1:32" ht="12.75">
      <c r="A49">
        <v>5</v>
      </c>
      <c r="B49">
        <v>307</v>
      </c>
      <c r="C49">
        <v>1</v>
      </c>
      <c r="E49">
        <v>40.59218423540737</v>
      </c>
      <c r="F49">
        <v>20.358626599030327</v>
      </c>
      <c r="G49">
        <v>-1.6224</v>
      </c>
      <c r="H49">
        <v>10.2</v>
      </c>
      <c r="J49">
        <v>102</v>
      </c>
      <c r="K49">
        <v>10.4</v>
      </c>
      <c r="L49" s="67">
        <v>307</v>
      </c>
      <c r="M49">
        <v>108</v>
      </c>
      <c r="N49">
        <v>10.6</v>
      </c>
      <c r="O49" t="s">
        <v>19</v>
      </c>
      <c r="P49" t="s">
        <v>19</v>
      </c>
      <c r="Q49">
        <v>7.4</v>
      </c>
      <c r="R49">
        <v>7.4</v>
      </c>
      <c r="S49">
        <v>10.1</v>
      </c>
      <c r="V49">
        <v>10.1</v>
      </c>
      <c r="W49">
        <v>-0.3000000000000007</v>
      </c>
      <c r="X49">
        <v>6</v>
      </c>
      <c r="AA49">
        <v>1</v>
      </c>
      <c r="AC49">
        <v>10.5</v>
      </c>
      <c r="AF49">
        <f t="shared" si="4"/>
        <v>-0.40000000000000036</v>
      </c>
    </row>
    <row r="50" spans="1:31" ht="12.75">
      <c r="A50">
        <v>5</v>
      </c>
      <c r="B50">
        <v>314</v>
      </c>
      <c r="C50">
        <v>2</v>
      </c>
      <c r="E50">
        <v>48.48814431802639</v>
      </c>
      <c r="F50">
        <v>21.354943001428122</v>
      </c>
      <c r="G50">
        <v>-3.3644</v>
      </c>
      <c r="H50">
        <v>8.1</v>
      </c>
      <c r="J50">
        <v>81</v>
      </c>
      <c r="K50">
        <v>6.5</v>
      </c>
      <c r="L50" s="67">
        <v>314</v>
      </c>
      <c r="M50">
        <v>83</v>
      </c>
      <c r="N50">
        <v>9.1</v>
      </c>
      <c r="O50" t="s">
        <v>19</v>
      </c>
      <c r="P50" t="s">
        <v>19</v>
      </c>
      <c r="Q50">
        <v>3.6</v>
      </c>
      <c r="R50">
        <v>3.6</v>
      </c>
      <c r="S50">
        <v>7</v>
      </c>
      <c r="V50">
        <v>7</v>
      </c>
      <c r="W50">
        <v>0.5</v>
      </c>
      <c r="X50">
        <v>2</v>
      </c>
      <c r="AA50">
        <v>1</v>
      </c>
      <c r="AB50">
        <v>84</v>
      </c>
      <c r="AE50">
        <f t="shared" si="3"/>
        <v>-1</v>
      </c>
    </row>
    <row r="51" spans="1:31" ht="12.75">
      <c r="A51">
        <v>5</v>
      </c>
      <c r="B51">
        <v>325</v>
      </c>
      <c r="C51">
        <v>1</v>
      </c>
      <c r="E51">
        <v>49.12456955443716</v>
      </c>
      <c r="F51">
        <v>10.742968495311953</v>
      </c>
      <c r="G51">
        <v>-3.2604</v>
      </c>
      <c r="H51">
        <v>20.2</v>
      </c>
      <c r="J51">
        <v>202</v>
      </c>
      <c r="K51">
        <v>14.1</v>
      </c>
      <c r="L51" s="67">
        <v>325</v>
      </c>
      <c r="M51">
        <v>206</v>
      </c>
      <c r="N51">
        <v>15.8</v>
      </c>
      <c r="O51" t="s">
        <v>19</v>
      </c>
      <c r="P51" t="s">
        <v>19</v>
      </c>
      <c r="Q51">
        <v>12.4</v>
      </c>
      <c r="R51">
        <v>12.4</v>
      </c>
      <c r="S51">
        <v>14.6</v>
      </c>
      <c r="V51">
        <v>14.6</v>
      </c>
      <c r="W51">
        <v>0.5</v>
      </c>
      <c r="X51">
        <v>4</v>
      </c>
      <c r="AA51">
        <v>1</v>
      </c>
      <c r="AB51">
        <v>207</v>
      </c>
      <c r="AE51">
        <f t="shared" si="3"/>
        <v>-1</v>
      </c>
    </row>
    <row r="52" spans="1:34" ht="12.75">
      <c r="A52">
        <v>5</v>
      </c>
      <c r="B52">
        <v>333</v>
      </c>
      <c r="C52">
        <v>2</v>
      </c>
      <c r="E52">
        <v>44.43264056459548</v>
      </c>
      <c r="F52">
        <v>8.97078048206866</v>
      </c>
      <c r="G52">
        <v>-3.3494</v>
      </c>
      <c r="H52">
        <v>2.7</v>
      </c>
      <c r="J52">
        <v>27</v>
      </c>
      <c r="K52">
        <v>2</v>
      </c>
      <c r="L52" s="71">
        <v>333</v>
      </c>
      <c r="M52">
        <v>31</v>
      </c>
      <c r="N52">
        <v>4.1</v>
      </c>
      <c r="O52">
        <v>20</v>
      </c>
      <c r="P52" s="71" t="s">
        <v>69</v>
      </c>
      <c r="Q52">
        <v>-3.5</v>
      </c>
      <c r="R52" s="71">
        <v>-0.56375</v>
      </c>
      <c r="S52">
        <v>4.25</v>
      </c>
      <c r="T52">
        <v>-0.75</v>
      </c>
      <c r="V52" s="71">
        <v>1.025</v>
      </c>
      <c r="W52">
        <v>-0.975</v>
      </c>
      <c r="X52">
        <v>4</v>
      </c>
      <c r="AA52">
        <v>1</v>
      </c>
      <c r="AB52">
        <v>33</v>
      </c>
      <c r="AC52">
        <v>2.4</v>
      </c>
      <c r="AD52">
        <v>0.8</v>
      </c>
      <c r="AE52">
        <f t="shared" si="3"/>
        <v>-2</v>
      </c>
      <c r="AF52" s="71">
        <f t="shared" si="4"/>
        <v>-1.375</v>
      </c>
      <c r="AG52" s="71">
        <f>R52-AD52</f>
        <v>-1.36375</v>
      </c>
      <c r="AH52" t="s">
        <v>78</v>
      </c>
    </row>
    <row r="53" spans="1:34" ht="12.75">
      <c r="A53">
        <v>5</v>
      </c>
      <c r="B53">
        <v>343</v>
      </c>
      <c r="C53">
        <v>2</v>
      </c>
      <c r="E53">
        <v>45.190790871534226</v>
      </c>
      <c r="F53">
        <v>5.219810859145984</v>
      </c>
      <c r="G53">
        <v>-3.4464</v>
      </c>
      <c r="H53">
        <v>10.7</v>
      </c>
      <c r="I53">
        <v>6</v>
      </c>
      <c r="J53">
        <v>107</v>
      </c>
      <c r="K53">
        <v>10.5</v>
      </c>
      <c r="L53" s="71">
        <v>343</v>
      </c>
      <c r="M53">
        <v>114</v>
      </c>
      <c r="N53">
        <v>14.9</v>
      </c>
      <c r="O53" t="s">
        <v>19</v>
      </c>
      <c r="P53" s="71" t="s">
        <v>19</v>
      </c>
      <c r="Q53">
        <v>11.4</v>
      </c>
      <c r="R53" s="71">
        <v>11.4</v>
      </c>
      <c r="S53">
        <v>21.1</v>
      </c>
      <c r="V53" s="71">
        <v>21.1</v>
      </c>
      <c r="W53">
        <v>10.6</v>
      </c>
      <c r="X53">
        <v>7</v>
      </c>
      <c r="Z53" t="s">
        <v>2</v>
      </c>
      <c r="AA53">
        <v>1</v>
      </c>
      <c r="AB53">
        <v>114</v>
      </c>
      <c r="AC53">
        <v>11.4</v>
      </c>
      <c r="AD53">
        <v>2.7</v>
      </c>
      <c r="AE53">
        <f t="shared" si="3"/>
        <v>0</v>
      </c>
      <c r="AF53" s="71">
        <f t="shared" si="4"/>
        <v>9.700000000000001</v>
      </c>
      <c r="AG53" s="71">
        <f>R53-AD53</f>
        <v>8.7</v>
      </c>
      <c r="AH53" t="s">
        <v>78</v>
      </c>
    </row>
    <row r="54" spans="1:32" ht="12.75">
      <c r="A54">
        <v>5</v>
      </c>
      <c r="B54">
        <v>350</v>
      </c>
      <c r="C54">
        <v>2</v>
      </c>
      <c r="E54">
        <v>49.59296389598975</v>
      </c>
      <c r="F54">
        <v>0.9019872565938603</v>
      </c>
      <c r="G54">
        <v>-3.4284</v>
      </c>
      <c r="H54">
        <v>8.4</v>
      </c>
      <c r="J54">
        <v>84</v>
      </c>
      <c r="K54">
        <v>8.8</v>
      </c>
      <c r="L54" s="67">
        <v>350</v>
      </c>
      <c r="M54">
        <v>88</v>
      </c>
      <c r="N54">
        <v>11.4</v>
      </c>
      <c r="O54" t="s">
        <v>19</v>
      </c>
      <c r="P54" t="s">
        <v>19</v>
      </c>
      <c r="Q54">
        <v>5.2</v>
      </c>
      <c r="R54">
        <v>5.2</v>
      </c>
      <c r="S54">
        <v>9</v>
      </c>
      <c r="V54">
        <v>9</v>
      </c>
      <c r="W54">
        <v>0.1999999999999993</v>
      </c>
      <c r="X54">
        <v>4</v>
      </c>
      <c r="AA54">
        <v>1</v>
      </c>
      <c r="AC54">
        <v>9.1</v>
      </c>
      <c r="AF54">
        <f t="shared" si="4"/>
        <v>-0.09999999999999964</v>
      </c>
    </row>
    <row r="55" spans="1:34" ht="12.75">
      <c r="A55">
        <v>4</v>
      </c>
      <c r="B55">
        <v>434</v>
      </c>
      <c r="C55">
        <v>4</v>
      </c>
      <c r="E55">
        <v>33.26767040666226</v>
      </c>
      <c r="F55">
        <v>33.18133310633688</v>
      </c>
      <c r="G55">
        <v>1.105</v>
      </c>
      <c r="H55">
        <v>3.3</v>
      </c>
      <c r="J55">
        <v>33</v>
      </c>
      <c r="K55">
        <v>4.5</v>
      </c>
      <c r="L55" s="71">
        <v>434</v>
      </c>
      <c r="M55">
        <v>35</v>
      </c>
      <c r="P55" s="71" t="s">
        <v>69</v>
      </c>
      <c r="Q55">
        <v>0.75</v>
      </c>
      <c r="R55" s="71">
        <v>4.85</v>
      </c>
      <c r="S55">
        <v>5.5</v>
      </c>
      <c r="T55">
        <v>-4.1</v>
      </c>
      <c r="V55" s="71">
        <v>9.6</v>
      </c>
      <c r="W55">
        <v>5.1</v>
      </c>
      <c r="X55">
        <v>2</v>
      </c>
      <c r="Y55" t="s">
        <v>18</v>
      </c>
      <c r="AA55">
        <v>1</v>
      </c>
      <c r="AB55">
        <v>35</v>
      </c>
      <c r="AC55">
        <v>5</v>
      </c>
      <c r="AD55">
        <v>2.5</v>
      </c>
      <c r="AE55">
        <f t="shared" si="3"/>
        <v>0</v>
      </c>
      <c r="AF55" s="71">
        <f t="shared" si="4"/>
        <v>4.6</v>
      </c>
      <c r="AG55" s="71">
        <f>R55-AD55</f>
        <v>2.3499999999999996</v>
      </c>
      <c r="AH55" t="s">
        <v>78</v>
      </c>
    </row>
    <row r="56" spans="1:32" ht="12.75">
      <c r="A56">
        <v>2</v>
      </c>
      <c r="B56">
        <v>444</v>
      </c>
      <c r="C56">
        <v>3</v>
      </c>
      <c r="E56">
        <v>13.372416891349593</v>
      </c>
      <c r="F56">
        <v>39.50753588220793</v>
      </c>
      <c r="G56">
        <v>2.209</v>
      </c>
      <c r="H56">
        <v>2.8</v>
      </c>
      <c r="J56">
        <v>28</v>
      </c>
      <c r="K56">
        <v>5.5</v>
      </c>
      <c r="L56" s="67">
        <v>444</v>
      </c>
      <c r="M56">
        <v>32</v>
      </c>
      <c r="N56">
        <v>6.8</v>
      </c>
      <c r="O56" t="s">
        <v>19</v>
      </c>
      <c r="P56" t="s">
        <v>19</v>
      </c>
      <c r="Q56">
        <v>2.3</v>
      </c>
      <c r="R56">
        <v>2.3</v>
      </c>
      <c r="S56">
        <v>5.5</v>
      </c>
      <c r="V56">
        <v>5.5</v>
      </c>
      <c r="W56">
        <v>0</v>
      </c>
      <c r="X56">
        <v>4</v>
      </c>
      <c r="AA56">
        <v>1</v>
      </c>
      <c r="AC56">
        <v>5.7</v>
      </c>
      <c r="AF56">
        <f t="shared" si="4"/>
        <v>-0.20000000000000018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2002-08-06T18:04:34Z</cp:lastPrinted>
  <dcterms:created xsi:type="dcterms:W3CDTF">2002-05-20T18:20:39Z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