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920" windowHeight="9090" activeTab="1"/>
  </bookViews>
  <sheets>
    <sheet name="MK_2002_TACHDATA" sheetId="1" r:id="rId1"/>
    <sheet name="Kojepistedata" sheetId="2" r:id="rId2"/>
    <sheet name="Etäisyysmenetelmällä paikann" sheetId="3" r:id="rId3"/>
    <sheet name="SPECIES" sheetId="4" r:id="rId4"/>
  </sheets>
  <definedNames/>
  <calcPr fullCalcOnLoad="1"/>
</workbook>
</file>

<file path=xl/sharedStrings.xml><?xml version="1.0" encoding="utf-8"?>
<sst xmlns="http://schemas.openxmlformats.org/spreadsheetml/2006/main" count="525" uniqueCount="123">
  <si>
    <t>Puuno</t>
  </si>
  <si>
    <t>Puulaji</t>
  </si>
  <si>
    <t>KojeK</t>
  </si>
  <si>
    <t>PrismaK</t>
  </si>
  <si>
    <t>VaakaK</t>
  </si>
  <si>
    <t>PystyK</t>
  </si>
  <si>
    <t>VinoM</t>
  </si>
  <si>
    <t>X</t>
  </si>
  <si>
    <t>Y</t>
  </si>
  <si>
    <t>Z</t>
  </si>
  <si>
    <t>P2</t>
  </si>
  <si>
    <t>VaakaK(rad)</t>
  </si>
  <si>
    <t>PystyK(rad)</t>
  </si>
  <si>
    <t>A-B(x)</t>
  </si>
  <si>
    <t>A-B(Y)</t>
  </si>
  <si>
    <t>KonePiste</t>
  </si>
  <si>
    <t>A78</t>
  </si>
  <si>
    <t>B78</t>
  </si>
  <si>
    <t>A185</t>
  </si>
  <si>
    <t>B185</t>
  </si>
  <si>
    <t>P3</t>
  </si>
  <si>
    <t>Puulaji vaihdettu 2-&gt; 3</t>
  </si>
  <si>
    <t>Huom!</t>
  </si>
  <si>
    <t>S_devZ</t>
  </si>
  <si>
    <t>S_dev_XY</t>
  </si>
  <si>
    <t>AREA-tiedostosta</t>
  </si>
  <si>
    <t>P4</t>
  </si>
  <si>
    <t>P6</t>
  </si>
  <si>
    <t>A128</t>
  </si>
  <si>
    <t>A1</t>
  </si>
  <si>
    <t>B1</t>
  </si>
  <si>
    <t>A3</t>
  </si>
  <si>
    <t>B3</t>
  </si>
  <si>
    <t>B128</t>
  </si>
  <si>
    <t>P7</t>
  </si>
  <si>
    <t>S212</t>
  </si>
  <si>
    <t>T212</t>
  </si>
  <si>
    <t>Kuusi</t>
  </si>
  <si>
    <t>Mänty</t>
  </si>
  <si>
    <t>Rauduskoivu</t>
  </si>
  <si>
    <t>Hieskoivu</t>
  </si>
  <si>
    <t>Haapa</t>
  </si>
  <si>
    <t>Pihlaja</t>
  </si>
  <si>
    <t xml:space="preserve">Vaahtera </t>
  </si>
  <si>
    <t>Pihta</t>
  </si>
  <si>
    <t>Douglaskuusi</t>
  </si>
  <si>
    <t>A316</t>
  </si>
  <si>
    <t>B316</t>
  </si>
  <si>
    <t>P9</t>
  </si>
  <si>
    <t>P10</t>
  </si>
  <si>
    <t>NO</t>
  </si>
  <si>
    <t>PL</t>
  </si>
  <si>
    <t>korj. N:o 34-&gt; 134</t>
  </si>
  <si>
    <t>P11</t>
  </si>
  <si>
    <t>A60</t>
  </si>
  <si>
    <t>B60</t>
  </si>
  <si>
    <t>P12</t>
  </si>
  <si>
    <t>A246</t>
  </si>
  <si>
    <t>B246</t>
  </si>
  <si>
    <t>A243</t>
  </si>
  <si>
    <t>B243</t>
  </si>
  <si>
    <t>A245</t>
  </si>
  <si>
    <t>B245</t>
  </si>
  <si>
    <t>A255</t>
  </si>
  <si>
    <t>B255</t>
  </si>
  <si>
    <t>P13</t>
  </si>
  <si>
    <t>P14</t>
  </si>
  <si>
    <t>Puu 181</t>
  </si>
  <si>
    <t>Puu</t>
  </si>
  <si>
    <t>dist</t>
  </si>
  <si>
    <t>Apupuut</t>
  </si>
  <si>
    <t>Parannettu sijainti</t>
  </si>
  <si>
    <t>Xi</t>
  </si>
  <si>
    <t>Yi</t>
  </si>
  <si>
    <t>lask. et.</t>
  </si>
  <si>
    <t>hav. et.</t>
  </si>
  <si>
    <t>X0</t>
  </si>
  <si>
    <t>Y0</t>
  </si>
  <si>
    <t>y</t>
  </si>
  <si>
    <t>virhe 1</t>
  </si>
  <si>
    <t>[m]</t>
  </si>
  <si>
    <t>virhe 2</t>
  </si>
  <si>
    <t>virhe 3</t>
  </si>
  <si>
    <t>normi</t>
  </si>
  <si>
    <t>Normin muutos edellisestä</t>
  </si>
  <si>
    <t>A206</t>
  </si>
  <si>
    <t>B206</t>
  </si>
  <si>
    <t>Arvio, pihlaja yht. Tyvi 163 kanssa</t>
  </si>
  <si>
    <t>Puu 312</t>
  </si>
  <si>
    <t>Puu 211</t>
  </si>
  <si>
    <t>§</t>
  </si>
  <si>
    <t>A/B</t>
  </si>
  <si>
    <t>d13</t>
  </si>
  <si>
    <t>A/B mittaukset 'virtuaalitangon päihin', joka laitettiin puun eteen, kohtisuoraan tähtäyssuuntaa vastaan.</t>
  </si>
  <si>
    <t>Muistokuusikon takymetridata, Ilkka Korpela 2002</t>
  </si>
  <si>
    <t>Puulajit</t>
  </si>
  <si>
    <t>North(X)</t>
  </si>
  <si>
    <t>East(Y)</t>
  </si>
  <si>
    <t>X_adj</t>
  </si>
  <si>
    <t>Y_adj</t>
  </si>
  <si>
    <t>Z_adj</t>
  </si>
  <si>
    <t>A-B(Z)</t>
  </si>
  <si>
    <t>X_AB</t>
  </si>
  <si>
    <t>Y_AB</t>
  </si>
  <si>
    <t>Z_AB</t>
  </si>
  <si>
    <t>X_C</t>
  </si>
  <si>
    <t>Y_C</t>
  </si>
  <si>
    <t>Z_C</t>
  </si>
  <si>
    <t>D(X)</t>
  </si>
  <si>
    <t>D(Y)</t>
  </si>
  <si>
    <t>D(Z)</t>
  </si>
  <si>
    <t>D(3D)</t>
  </si>
  <si>
    <t>Laskettu Et. Menetelmällä</t>
  </si>
  <si>
    <t>Prisma ollut 1.3. vaikka PrismK korkeus 1.2. vähennetty 0.1 m Z:sta</t>
  </si>
  <si>
    <t>Syntypiste kiven päällä.n. 1.16 m korkeudella</t>
  </si>
  <si>
    <t>Prisma ollut 1.3. vaikka korkeus 1.2. vähennetty 0.1 m Z:sta</t>
  </si>
  <si>
    <t>Pahasti kallistunut puu.mitattu kaksi pistettä s=syntypiste. t=top eli latva</t>
  </si>
  <si>
    <t>Vaahtera. Prisma ollut 1.3 vaikka Pkork 1.2. väh Z 0.1</t>
  </si>
  <si>
    <t>Sijainti = B + 0.5*(A-B), eli tangon puolivälissä, korjattuna d13:lla ("pidennetty" lasersädettä)</t>
  </si>
  <si>
    <t>Z otettu puusta 182</t>
  </si>
  <si>
    <t>Z otettu puusta 311</t>
  </si>
  <si>
    <t>Z otettu puusta 213</t>
  </si>
  <si>
    <t>Kojepiste</t>
  </si>
</sst>
</file>

<file path=xl/styles.xml><?xml version="1.0" encoding="utf-8"?>
<styleSheet xmlns="http://schemas.openxmlformats.org/spreadsheetml/2006/main">
  <numFmts count="19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000"/>
    <numFmt numFmtId="17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2" borderId="0" xfId="0" applyNumberFormat="1" applyFont="1" applyFill="1" applyBorder="1" applyAlignment="1">
      <alignment/>
    </xf>
    <xf numFmtId="2" fontId="0" fillId="0" borderId="2" xfId="0" applyNumberFormat="1" applyFill="1" applyBorder="1" applyAlignment="1">
      <alignment/>
    </xf>
    <xf numFmtId="2" fontId="0" fillId="0" borderId="3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173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0" borderId="7" xfId="0" applyNumberFormat="1" applyFill="1" applyBorder="1" applyAlignment="1">
      <alignment/>
    </xf>
    <xf numFmtId="0" fontId="0" fillId="0" borderId="8" xfId="0" applyFill="1" applyBorder="1" applyAlignment="1">
      <alignment/>
    </xf>
    <xf numFmtId="173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1" fillId="0" borderId="7" xfId="0" applyNumberFormat="1" applyFont="1" applyFill="1" applyBorder="1" applyAlignment="1">
      <alignment/>
    </xf>
    <xf numFmtId="172" fontId="1" fillId="0" borderId="0" xfId="0" applyNumberFormat="1" applyFont="1" applyFill="1" applyAlignment="1">
      <alignment/>
    </xf>
    <xf numFmtId="172" fontId="1" fillId="0" borderId="8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2" fontId="0" fillId="0" borderId="7" xfId="0" applyNumberFormat="1" applyFont="1" applyFill="1" applyBorder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292"/>
  <sheetViews>
    <sheetView workbookViewId="0" topLeftCell="A1">
      <pane ySplit="6" topLeftCell="BM7" activePane="bottomLeft" state="frozen"/>
      <selection pane="topLeft" activeCell="A1" sqref="A1"/>
      <selection pane="bottomLeft" activeCell="C14" sqref="C14"/>
    </sheetView>
  </sheetViews>
  <sheetFormatPr defaultColWidth="9.140625" defaultRowHeight="12.75"/>
  <cols>
    <col min="1" max="18" width="9.140625" style="13" customWidth="1"/>
    <col min="19" max="19" width="12.7109375" style="13" customWidth="1"/>
    <col min="20" max="20" width="12.57421875" style="13" customWidth="1"/>
    <col min="21" max="23" width="9.140625" style="13" customWidth="1"/>
    <col min="24" max="26" width="8.140625" style="13" customWidth="1"/>
    <col min="27" max="29" width="9.140625" style="13" customWidth="1"/>
    <col min="30" max="30" width="24.421875" style="13" customWidth="1"/>
    <col min="31" max="16384" width="9.140625" style="13" customWidth="1"/>
  </cols>
  <sheetData>
    <row r="1" ht="12.75">
      <c r="A1" s="13" t="s">
        <v>94</v>
      </c>
    </row>
    <row r="2" ht="12.75">
      <c r="A2" s="13" t="s">
        <v>93</v>
      </c>
    </row>
    <row r="3" spans="1:10" ht="12.75">
      <c r="A3" s="13" t="s">
        <v>118</v>
      </c>
      <c r="J3" s="14"/>
    </row>
    <row r="4" ht="12.75">
      <c r="J4" s="14"/>
    </row>
    <row r="5" spans="21:29" ht="12.75">
      <c r="U5" s="15"/>
      <c r="V5" s="16"/>
      <c r="W5" s="17"/>
      <c r="X5" s="15"/>
      <c r="Y5" s="16"/>
      <c r="Z5" s="16"/>
      <c r="AA5" s="16"/>
      <c r="AB5" s="16"/>
      <c r="AC5" s="17"/>
    </row>
    <row r="6" spans="1:39" ht="12.75">
      <c r="A6" s="13" t="s">
        <v>15</v>
      </c>
      <c r="B6" s="13" t="s">
        <v>96</v>
      </c>
      <c r="C6" s="13" t="s">
        <v>97</v>
      </c>
      <c r="D6" s="13" t="s">
        <v>9</v>
      </c>
      <c r="E6" s="13" t="s">
        <v>0</v>
      </c>
      <c r="F6" s="13" t="s">
        <v>0</v>
      </c>
      <c r="G6" s="13" t="s">
        <v>91</v>
      </c>
      <c r="H6" s="13" t="s">
        <v>1</v>
      </c>
      <c r="I6" s="13" t="s">
        <v>2</v>
      </c>
      <c r="J6" s="13" t="s">
        <v>3</v>
      </c>
      <c r="K6" s="13" t="s">
        <v>4</v>
      </c>
      <c r="L6" s="13" t="s">
        <v>5</v>
      </c>
      <c r="M6" s="13" t="s">
        <v>6</v>
      </c>
      <c r="N6" s="13" t="s">
        <v>96</v>
      </c>
      <c r="O6" s="13" t="s">
        <v>97</v>
      </c>
      <c r="P6" s="13" t="s">
        <v>9</v>
      </c>
      <c r="Q6" s="13" t="s">
        <v>92</v>
      </c>
      <c r="R6" s="13" t="s">
        <v>11</v>
      </c>
      <c r="S6" s="13" t="s">
        <v>12</v>
      </c>
      <c r="T6" s="13" t="s">
        <v>98</v>
      </c>
      <c r="U6" s="13" t="s">
        <v>99</v>
      </c>
      <c r="V6" s="13" t="s">
        <v>100</v>
      </c>
      <c r="W6" s="13" t="s">
        <v>13</v>
      </c>
      <c r="X6" s="13" t="s">
        <v>14</v>
      </c>
      <c r="Y6" s="13" t="s">
        <v>101</v>
      </c>
      <c r="Z6" s="13" t="s">
        <v>102</v>
      </c>
      <c r="AA6" s="13" t="s">
        <v>103</v>
      </c>
      <c r="AB6" s="13" t="s">
        <v>104</v>
      </c>
      <c r="AC6" s="13" t="s">
        <v>22</v>
      </c>
      <c r="AD6" s="13" t="s">
        <v>105</v>
      </c>
      <c r="AE6" s="13" t="s">
        <v>106</v>
      </c>
      <c r="AF6" s="13" t="s">
        <v>107</v>
      </c>
      <c r="AG6" s="13" t="s">
        <v>50</v>
      </c>
      <c r="AH6" s="13" t="s">
        <v>51</v>
      </c>
      <c r="AI6" s="13" t="s">
        <v>91</v>
      </c>
      <c r="AJ6" s="13" t="s">
        <v>108</v>
      </c>
      <c r="AK6" s="13" t="s">
        <v>109</v>
      </c>
      <c r="AL6" s="13" t="s">
        <v>110</v>
      </c>
      <c r="AM6" s="13" t="s">
        <v>111</v>
      </c>
    </row>
    <row r="7" spans="1:39" ht="12.75">
      <c r="A7" s="13" t="s">
        <v>10</v>
      </c>
      <c r="B7" s="13">
        <v>-10.773</v>
      </c>
      <c r="C7" s="13">
        <v>1.83</v>
      </c>
      <c r="D7" s="13">
        <v>-0.268</v>
      </c>
      <c r="E7" s="13">
        <v>39</v>
      </c>
      <c r="F7" s="13">
        <f aca="true" t="shared" si="0" ref="F7:F60">IF(ISNUMBER(E7)=TRUE,E7,VALUE(RIGHT(E7,LEN(E7)-1)))</f>
        <v>39</v>
      </c>
      <c r="G7" s="13">
        <f aca="true" t="shared" si="1" ref="G7:G61">IF(AND(LEFT(E7)&lt;&gt;"A",LEFT(E7)&lt;&gt;"B"),0,IF(LEFT(E7)="B",2,1))</f>
        <v>0</v>
      </c>
      <c r="H7" s="13">
        <v>2</v>
      </c>
      <c r="I7" s="13">
        <v>1.3</v>
      </c>
      <c r="J7" s="13">
        <v>1.3</v>
      </c>
      <c r="K7" s="18">
        <v>199.3477</v>
      </c>
      <c r="L7" s="18">
        <v>98.692</v>
      </c>
      <c r="M7" s="19">
        <v>4.32</v>
      </c>
      <c r="N7" s="19">
        <v>-15.093</v>
      </c>
      <c r="O7" s="19">
        <v>1.874</v>
      </c>
      <c r="P7" s="19">
        <v>-0.179</v>
      </c>
      <c r="Q7" s="19">
        <v>0.332</v>
      </c>
      <c r="R7" s="18">
        <f aca="true" t="shared" si="2" ref="R7:R40">PI()/200*K7</f>
        <v>3.1313463491501103</v>
      </c>
      <c r="S7" s="18">
        <f aca="true" t="shared" si="3" ref="S7:S40">PI()/2-PI()/200*L7</f>
        <v>0.020546015954477248</v>
      </c>
      <c r="T7" s="20">
        <f>COS(R7)*COS(S7)*(M7+Q7/2)+B7</f>
        <v>-15.257817742514646</v>
      </c>
      <c r="U7" s="20">
        <f>SIN(R7)*COS(S7)*(M7+Q7/2)+C7</f>
        <v>1.8759544161592243</v>
      </c>
      <c r="V7" s="20">
        <f aca="true" t="shared" si="4" ref="V7:V40">SIN(S7)*(M7+Q7/2)+(I7-J7)+D7</f>
        <v>-0.17583705700616636</v>
      </c>
      <c r="AB7" s="21"/>
      <c r="AD7" s="19">
        <f>IF(Z7&lt;&gt;"",Z7,T7)</f>
        <v>-15.257817742514646</v>
      </c>
      <c r="AE7" s="19">
        <f>IF(AA7&lt;&gt;"",AA7,U7)</f>
        <v>1.8759544161592243</v>
      </c>
      <c r="AF7" s="19">
        <f>IF(AB7&lt;&gt;"",AB7,V7)</f>
        <v>-0.17583705700616636</v>
      </c>
      <c r="AG7" s="13">
        <f>F7</f>
        <v>39</v>
      </c>
      <c r="AH7" s="13">
        <f>H7</f>
        <v>2</v>
      </c>
      <c r="AI7" s="13">
        <f>G7</f>
        <v>0</v>
      </c>
      <c r="AJ7" s="19">
        <f>T7-N7</f>
        <v>-0.16481774251464643</v>
      </c>
      <c r="AK7" s="19">
        <f>U7-O7</f>
        <v>0.0019544161592242038</v>
      </c>
      <c r="AL7" s="19">
        <f>V7-P7</f>
        <v>0.0031629429938336284</v>
      </c>
      <c r="AM7" s="19">
        <f>SQRT(AJ7^2+AK7^2+AL7^2)</f>
        <v>0.16485967426429657</v>
      </c>
    </row>
    <row r="8" spans="1:39" ht="12.75">
      <c r="A8" s="13" t="s">
        <v>10</v>
      </c>
      <c r="B8" s="13">
        <v>-10.773</v>
      </c>
      <c r="C8" s="13">
        <v>1.83</v>
      </c>
      <c r="D8" s="13">
        <v>-0.268</v>
      </c>
      <c r="E8" s="13">
        <v>40</v>
      </c>
      <c r="F8" s="13">
        <f t="shared" si="0"/>
        <v>40</v>
      </c>
      <c r="G8" s="13">
        <f t="shared" si="1"/>
        <v>0</v>
      </c>
      <c r="H8" s="13">
        <v>2</v>
      </c>
      <c r="I8" s="13">
        <v>1.3</v>
      </c>
      <c r="J8" s="13">
        <v>1.3</v>
      </c>
      <c r="K8" s="18">
        <v>147.7753</v>
      </c>
      <c r="L8" s="18">
        <v>92.6526</v>
      </c>
      <c r="M8" s="19">
        <v>3.258</v>
      </c>
      <c r="N8" s="19">
        <v>-12.98</v>
      </c>
      <c r="O8" s="19">
        <v>4.197</v>
      </c>
      <c r="P8" s="19">
        <v>0.106</v>
      </c>
      <c r="Q8" s="19">
        <v>0.272</v>
      </c>
      <c r="R8" s="18">
        <f t="shared" si="2"/>
        <v>2.321248984310139</v>
      </c>
      <c r="S8" s="18">
        <f t="shared" si="3"/>
        <v>0.1154126893149281</v>
      </c>
      <c r="T8" s="20">
        <f aca="true" t="shared" si="5" ref="T8:T40">COS(R8)*COS(S8)*(M8+Q8/2)+B8</f>
        <v>-13.07220754839954</v>
      </c>
      <c r="U8" s="20">
        <f aca="true" t="shared" si="6" ref="U8:U40">SIN(R8)*COS(S8)*(M8+Q8/2)+C8</f>
        <v>4.295790635771337</v>
      </c>
      <c r="V8" s="20">
        <f t="shared" si="4"/>
        <v>0.12284164302817557</v>
      </c>
      <c r="AB8" s="21"/>
      <c r="AD8" s="19">
        <f aca="true" t="shared" si="7" ref="AD8:AD71">IF(Z8&lt;&gt;"",Z8,T8)</f>
        <v>-13.07220754839954</v>
      </c>
      <c r="AE8" s="19">
        <f aca="true" t="shared" si="8" ref="AE8:AE71">IF(AA8&lt;&gt;"",AA8,U8)</f>
        <v>4.295790635771337</v>
      </c>
      <c r="AF8" s="19">
        <f aca="true" t="shared" si="9" ref="AF8:AF71">IF(AB8&lt;&gt;"",AB8,V8)</f>
        <v>0.12284164302817557</v>
      </c>
      <c r="AG8" s="13">
        <f aca="true" t="shared" si="10" ref="AG8:AG71">F8</f>
        <v>40</v>
      </c>
      <c r="AH8" s="13">
        <f aca="true" t="shared" si="11" ref="AH8:AH71">H8</f>
        <v>2</v>
      </c>
      <c r="AI8" s="13">
        <f aca="true" t="shared" si="12" ref="AI8:AI71">G8</f>
        <v>0</v>
      </c>
      <c r="AJ8" s="19">
        <f aca="true" t="shared" si="13" ref="AJ8:AJ71">T8-N8</f>
        <v>-0.09220754839953926</v>
      </c>
      <c r="AK8" s="19">
        <f aca="true" t="shared" si="14" ref="AK8:AK71">U8-O8</f>
        <v>0.09879063577133707</v>
      </c>
      <c r="AL8" s="19">
        <f aca="true" t="shared" si="15" ref="AL8:AL71">V8-P8</f>
        <v>0.016841643028175576</v>
      </c>
      <c r="AM8" s="19">
        <f aca="true" t="shared" si="16" ref="AM8:AM71">SQRT(AJ8^2+AK8^2+AL8^2)</f>
        <v>0.13618172651955493</v>
      </c>
    </row>
    <row r="9" spans="1:39" ht="12.75">
      <c r="A9" s="13" t="s">
        <v>10</v>
      </c>
      <c r="B9" s="13">
        <v>-10.773</v>
      </c>
      <c r="C9" s="13">
        <v>1.83</v>
      </c>
      <c r="D9" s="13">
        <v>-0.268</v>
      </c>
      <c r="E9" s="13">
        <v>38</v>
      </c>
      <c r="F9" s="13">
        <f t="shared" si="0"/>
        <v>38</v>
      </c>
      <c r="G9" s="13">
        <f t="shared" si="1"/>
        <v>0</v>
      </c>
      <c r="H9" s="13">
        <v>2</v>
      </c>
      <c r="I9" s="13">
        <v>1.3</v>
      </c>
      <c r="J9" s="13">
        <v>1.3</v>
      </c>
      <c r="K9" s="18">
        <v>176.0438</v>
      </c>
      <c r="L9" s="18">
        <v>98.3616</v>
      </c>
      <c r="M9" s="19">
        <v>8.024</v>
      </c>
      <c r="N9" s="19">
        <v>-18.233</v>
      </c>
      <c r="O9" s="19">
        <v>4.778</v>
      </c>
      <c r="P9" s="19">
        <v>-0.062</v>
      </c>
      <c r="Q9" s="19">
        <v>0.24</v>
      </c>
      <c r="R9" s="18">
        <f t="shared" si="2"/>
        <v>2.7652895439501544</v>
      </c>
      <c r="S9" s="18">
        <f t="shared" si="3"/>
        <v>0.025735927018207594</v>
      </c>
      <c r="T9" s="20">
        <f t="shared" si="5"/>
        <v>-18.34465237498416</v>
      </c>
      <c r="U9" s="20">
        <f t="shared" si="6"/>
        <v>4.821804910294338</v>
      </c>
      <c r="V9" s="20">
        <f t="shared" si="4"/>
        <v>-0.05842974653980937</v>
      </c>
      <c r="AB9" s="21"/>
      <c r="AD9" s="19">
        <f t="shared" si="7"/>
        <v>-18.34465237498416</v>
      </c>
      <c r="AE9" s="19">
        <f t="shared" si="8"/>
        <v>4.821804910294338</v>
      </c>
      <c r="AF9" s="19">
        <f t="shared" si="9"/>
        <v>-0.05842974653980937</v>
      </c>
      <c r="AG9" s="13">
        <f t="shared" si="10"/>
        <v>38</v>
      </c>
      <c r="AH9" s="13">
        <f t="shared" si="11"/>
        <v>2</v>
      </c>
      <c r="AI9" s="13">
        <f t="shared" si="12"/>
        <v>0</v>
      </c>
      <c r="AJ9" s="19">
        <f t="shared" si="13"/>
        <v>-0.11165237498416047</v>
      </c>
      <c r="AK9" s="19">
        <f t="shared" si="14"/>
        <v>0.043804910294338306</v>
      </c>
      <c r="AL9" s="19">
        <f t="shared" si="15"/>
        <v>0.003570253460190631</v>
      </c>
      <c r="AM9" s="19">
        <f t="shared" si="16"/>
        <v>0.11999112348531708</v>
      </c>
    </row>
    <row r="10" spans="1:39" ht="12.75">
      <c r="A10" s="13" t="s">
        <v>10</v>
      </c>
      <c r="B10" s="13">
        <v>-10.773</v>
      </c>
      <c r="C10" s="13">
        <v>1.83</v>
      </c>
      <c r="D10" s="13">
        <v>-0.268</v>
      </c>
      <c r="E10" s="13">
        <v>67</v>
      </c>
      <c r="F10" s="13">
        <f t="shared" si="0"/>
        <v>67</v>
      </c>
      <c r="G10" s="13">
        <f t="shared" si="1"/>
        <v>0</v>
      </c>
      <c r="H10" s="13">
        <v>2</v>
      </c>
      <c r="I10" s="13">
        <v>1.3</v>
      </c>
      <c r="J10" s="13">
        <v>1.3</v>
      </c>
      <c r="K10" s="18">
        <v>107.7362</v>
      </c>
      <c r="L10" s="18">
        <v>90.9803</v>
      </c>
      <c r="M10" s="19">
        <v>4.612</v>
      </c>
      <c r="N10" s="19">
        <v>-11.326</v>
      </c>
      <c r="O10" s="19">
        <v>6.362</v>
      </c>
      <c r="P10" s="19">
        <v>0.382</v>
      </c>
      <c r="Q10" s="19">
        <v>0.263</v>
      </c>
      <c r="R10" s="18">
        <f t="shared" si="2"/>
        <v>1.6923162722284035</v>
      </c>
      <c r="S10" s="18">
        <f t="shared" si="3"/>
        <v>0.14168111628791924</v>
      </c>
      <c r="T10" s="20">
        <f t="shared" si="5"/>
        <v>-11.342250591773118</v>
      </c>
      <c r="U10" s="20">
        <f t="shared" si="6"/>
        <v>6.49133989543651</v>
      </c>
      <c r="V10" s="20">
        <f t="shared" si="4"/>
        <v>0.40181817904406036</v>
      </c>
      <c r="AB10" s="21"/>
      <c r="AD10" s="19">
        <f t="shared" si="7"/>
        <v>-11.342250591773118</v>
      </c>
      <c r="AE10" s="19">
        <f t="shared" si="8"/>
        <v>6.49133989543651</v>
      </c>
      <c r="AF10" s="19">
        <f t="shared" si="9"/>
        <v>0.40181817904406036</v>
      </c>
      <c r="AG10" s="13">
        <f t="shared" si="10"/>
        <v>67</v>
      </c>
      <c r="AH10" s="13">
        <f t="shared" si="11"/>
        <v>2</v>
      </c>
      <c r="AI10" s="13">
        <f t="shared" si="12"/>
        <v>0</v>
      </c>
      <c r="AJ10" s="19">
        <f t="shared" si="13"/>
        <v>-0.01625059177311705</v>
      </c>
      <c r="AK10" s="19">
        <f t="shared" si="14"/>
        <v>0.1293398954365097</v>
      </c>
      <c r="AL10" s="19">
        <f t="shared" si="15"/>
        <v>0.019818179044060358</v>
      </c>
      <c r="AM10" s="19">
        <f t="shared" si="16"/>
        <v>0.1318546567441825</v>
      </c>
    </row>
    <row r="11" spans="1:39" ht="12.75">
      <c r="A11" s="13" t="s">
        <v>10</v>
      </c>
      <c r="B11" s="13">
        <v>-10.773</v>
      </c>
      <c r="C11" s="13">
        <v>1.83</v>
      </c>
      <c r="D11" s="13">
        <v>-0.268</v>
      </c>
      <c r="E11" s="13">
        <v>66</v>
      </c>
      <c r="F11" s="13">
        <f t="shared" si="0"/>
        <v>66</v>
      </c>
      <c r="G11" s="13">
        <f t="shared" si="1"/>
        <v>0</v>
      </c>
      <c r="H11" s="13">
        <v>2</v>
      </c>
      <c r="I11" s="13">
        <v>1.3</v>
      </c>
      <c r="J11" s="13">
        <v>1.3</v>
      </c>
      <c r="K11" s="18">
        <v>85.8335</v>
      </c>
      <c r="L11" s="18">
        <v>91.6863</v>
      </c>
      <c r="M11" s="19">
        <v>6.42</v>
      </c>
      <c r="N11" s="19">
        <v>-9.368</v>
      </c>
      <c r="O11" s="19">
        <v>8.038</v>
      </c>
      <c r="P11" s="19">
        <v>0.567</v>
      </c>
      <c r="Q11" s="19">
        <v>0.25</v>
      </c>
      <c r="R11" s="18">
        <f t="shared" si="2"/>
        <v>1.3482694651594977</v>
      </c>
      <c r="S11" s="18">
        <f t="shared" si="3"/>
        <v>0.13059129422074722</v>
      </c>
      <c r="T11" s="20">
        <f t="shared" si="5"/>
        <v>-9.340851375887254</v>
      </c>
      <c r="U11" s="20">
        <f t="shared" si="6"/>
        <v>8.159263188254327</v>
      </c>
      <c r="V11" s="20">
        <f t="shared" si="4"/>
        <v>0.5842926799290526</v>
      </c>
      <c r="AB11" s="21"/>
      <c r="AD11" s="19">
        <f t="shared" si="7"/>
        <v>-9.340851375887254</v>
      </c>
      <c r="AE11" s="19">
        <f t="shared" si="8"/>
        <v>8.159263188254327</v>
      </c>
      <c r="AF11" s="19">
        <f t="shared" si="9"/>
        <v>0.5842926799290526</v>
      </c>
      <c r="AG11" s="13">
        <f t="shared" si="10"/>
        <v>66</v>
      </c>
      <c r="AH11" s="13">
        <f t="shared" si="11"/>
        <v>2</v>
      </c>
      <c r="AI11" s="13">
        <f t="shared" si="12"/>
        <v>0</v>
      </c>
      <c r="AJ11" s="19">
        <f t="shared" si="13"/>
        <v>0.02714862411274588</v>
      </c>
      <c r="AK11" s="19">
        <f t="shared" si="14"/>
        <v>0.12126318825432669</v>
      </c>
      <c r="AL11" s="19">
        <f t="shared" si="15"/>
        <v>0.0172926799290527</v>
      </c>
      <c r="AM11" s="19">
        <f t="shared" si="16"/>
        <v>0.12546252586309628</v>
      </c>
    </row>
    <row r="12" spans="1:39" ht="12.75">
      <c r="A12" s="13" t="s">
        <v>10</v>
      </c>
      <c r="B12" s="13">
        <v>-10.773</v>
      </c>
      <c r="C12" s="13">
        <v>1.83</v>
      </c>
      <c r="D12" s="13">
        <v>-0.268</v>
      </c>
      <c r="E12" s="13">
        <v>69</v>
      </c>
      <c r="F12" s="13">
        <f t="shared" si="0"/>
        <v>69</v>
      </c>
      <c r="G12" s="13">
        <f t="shared" si="1"/>
        <v>0</v>
      </c>
      <c r="H12" s="13">
        <v>2</v>
      </c>
      <c r="I12" s="13">
        <v>1.3</v>
      </c>
      <c r="J12" s="13">
        <v>1.3</v>
      </c>
      <c r="K12" s="18">
        <v>116.1264</v>
      </c>
      <c r="L12" s="18">
        <v>91.5209</v>
      </c>
      <c r="M12" s="19">
        <v>8.104</v>
      </c>
      <c r="N12" s="19">
        <v>-12.786</v>
      </c>
      <c r="O12" s="19">
        <v>9.606</v>
      </c>
      <c r="P12" s="19">
        <v>0.807</v>
      </c>
      <c r="Q12" s="19">
        <v>0.272</v>
      </c>
      <c r="R12" s="18">
        <f t="shared" si="2"/>
        <v>1.824109225639149</v>
      </c>
      <c r="S12" s="18">
        <f t="shared" si="3"/>
        <v>0.13318939134526597</v>
      </c>
      <c r="T12" s="20">
        <f t="shared" si="5"/>
        <v>-12.819757736232699</v>
      </c>
      <c r="U12" s="20">
        <f t="shared" si="6"/>
        <v>9.736391368423615</v>
      </c>
      <c r="V12" s="20">
        <f t="shared" si="4"/>
        <v>0.8262386844231606</v>
      </c>
      <c r="AB12" s="21"/>
      <c r="AD12" s="19">
        <f t="shared" si="7"/>
        <v>-12.819757736232699</v>
      </c>
      <c r="AE12" s="19">
        <f t="shared" si="8"/>
        <v>9.736391368423615</v>
      </c>
      <c r="AF12" s="19">
        <f t="shared" si="9"/>
        <v>0.8262386844231606</v>
      </c>
      <c r="AG12" s="13">
        <f t="shared" si="10"/>
        <v>69</v>
      </c>
      <c r="AH12" s="13">
        <f t="shared" si="11"/>
        <v>2</v>
      </c>
      <c r="AI12" s="13">
        <f t="shared" si="12"/>
        <v>0</v>
      </c>
      <c r="AJ12" s="19">
        <f t="shared" si="13"/>
        <v>-0.03375773623269929</v>
      </c>
      <c r="AK12" s="19">
        <f t="shared" si="14"/>
        <v>0.13039136842361465</v>
      </c>
      <c r="AL12" s="19">
        <f t="shared" si="15"/>
        <v>0.019238684423160568</v>
      </c>
      <c r="AM12" s="19">
        <f t="shared" si="16"/>
        <v>0.1360574168991653</v>
      </c>
    </row>
    <row r="13" spans="1:39" ht="12.75">
      <c r="A13" s="13" t="s">
        <v>10</v>
      </c>
      <c r="B13" s="13">
        <v>-10.773</v>
      </c>
      <c r="C13" s="13">
        <v>1.83</v>
      </c>
      <c r="D13" s="13">
        <v>-0.268</v>
      </c>
      <c r="E13" s="13">
        <v>68</v>
      </c>
      <c r="F13" s="13">
        <f t="shared" si="0"/>
        <v>68</v>
      </c>
      <c r="G13" s="13">
        <f t="shared" si="1"/>
        <v>0</v>
      </c>
      <c r="H13" s="13">
        <v>2</v>
      </c>
      <c r="I13" s="13">
        <v>1.3</v>
      </c>
      <c r="J13" s="13">
        <v>1.3</v>
      </c>
      <c r="K13" s="18">
        <v>120.2635</v>
      </c>
      <c r="L13" s="18">
        <v>91.1858</v>
      </c>
      <c r="M13" s="19">
        <v>6.466</v>
      </c>
      <c r="N13" s="19">
        <v>-12.777</v>
      </c>
      <c r="O13" s="19">
        <v>7.913</v>
      </c>
      <c r="P13" s="19">
        <v>0.623</v>
      </c>
      <c r="Q13" s="19">
        <v>0.281</v>
      </c>
      <c r="R13" s="18">
        <f t="shared" si="2"/>
        <v>1.8890946404749804</v>
      </c>
      <c r="S13" s="18">
        <f t="shared" si="3"/>
        <v>0.1384531298363556</v>
      </c>
      <c r="T13" s="20">
        <f t="shared" si="5"/>
        <v>-12.820724805524698</v>
      </c>
      <c r="U13" s="20">
        <f t="shared" si="6"/>
        <v>8.044606896194221</v>
      </c>
      <c r="V13" s="20">
        <f t="shared" si="4"/>
        <v>0.6437710768685784</v>
      </c>
      <c r="AB13" s="21"/>
      <c r="AD13" s="19">
        <f t="shared" si="7"/>
        <v>-12.820724805524698</v>
      </c>
      <c r="AE13" s="19">
        <f t="shared" si="8"/>
        <v>8.044606896194221</v>
      </c>
      <c r="AF13" s="19">
        <f t="shared" si="9"/>
        <v>0.6437710768685784</v>
      </c>
      <c r="AG13" s="13">
        <f t="shared" si="10"/>
        <v>68</v>
      </c>
      <c r="AH13" s="13">
        <f t="shared" si="11"/>
        <v>2</v>
      </c>
      <c r="AI13" s="13">
        <f t="shared" si="12"/>
        <v>0</v>
      </c>
      <c r="AJ13" s="19">
        <f t="shared" si="13"/>
        <v>-0.043724805524698596</v>
      </c>
      <c r="AK13" s="19">
        <f t="shared" si="14"/>
        <v>0.13160689619422072</v>
      </c>
      <c r="AL13" s="19">
        <f t="shared" si="15"/>
        <v>0.020771076868578375</v>
      </c>
      <c r="AM13" s="19">
        <f t="shared" si="16"/>
        <v>0.14022721340142752</v>
      </c>
    </row>
    <row r="14" spans="1:39" ht="12.75">
      <c r="A14" s="13" t="s">
        <v>10</v>
      </c>
      <c r="B14" s="13">
        <v>-10.773</v>
      </c>
      <c r="C14" s="13">
        <v>1.83</v>
      </c>
      <c r="D14" s="13">
        <v>-0.268</v>
      </c>
      <c r="E14" s="13">
        <v>72</v>
      </c>
      <c r="F14" s="13">
        <f t="shared" si="0"/>
        <v>72</v>
      </c>
      <c r="G14" s="13">
        <f t="shared" si="1"/>
        <v>0</v>
      </c>
      <c r="H14" s="13">
        <v>2</v>
      </c>
      <c r="I14" s="13">
        <v>1.3</v>
      </c>
      <c r="J14" s="13">
        <v>1.3</v>
      </c>
      <c r="K14" s="18">
        <v>152.56</v>
      </c>
      <c r="L14" s="18">
        <v>96.4553</v>
      </c>
      <c r="M14" s="19">
        <v>11.854</v>
      </c>
      <c r="N14" s="19">
        <v>-19.472</v>
      </c>
      <c r="O14" s="19">
        <v>9.856</v>
      </c>
      <c r="P14" s="19">
        <v>0.39</v>
      </c>
      <c r="Q14" s="19">
        <v>0.298</v>
      </c>
      <c r="R14" s="18">
        <f t="shared" si="2"/>
        <v>2.3964068761582946</v>
      </c>
      <c r="S14" s="18">
        <f t="shared" si="3"/>
        <v>0.05568001739589867</v>
      </c>
      <c r="T14" s="20">
        <f t="shared" si="5"/>
        <v>-19.581076796875195</v>
      </c>
      <c r="U14" s="20">
        <f t="shared" si="6"/>
        <v>9.956720877910733</v>
      </c>
      <c r="V14" s="20">
        <f t="shared" si="4"/>
        <v>0.39998197047418094</v>
      </c>
      <c r="AB14" s="21"/>
      <c r="AD14" s="19">
        <f t="shared" si="7"/>
        <v>-19.581076796875195</v>
      </c>
      <c r="AE14" s="19">
        <f t="shared" si="8"/>
        <v>9.956720877910733</v>
      </c>
      <c r="AF14" s="19">
        <f t="shared" si="9"/>
        <v>0.39998197047418094</v>
      </c>
      <c r="AG14" s="13">
        <f t="shared" si="10"/>
        <v>72</v>
      </c>
      <c r="AH14" s="13">
        <f t="shared" si="11"/>
        <v>2</v>
      </c>
      <c r="AI14" s="13">
        <f t="shared" si="12"/>
        <v>0</v>
      </c>
      <c r="AJ14" s="19">
        <f t="shared" si="13"/>
        <v>-0.10907679687519334</v>
      </c>
      <c r="AK14" s="19">
        <f t="shared" si="14"/>
        <v>0.10072087791073336</v>
      </c>
      <c r="AL14" s="19">
        <f t="shared" si="15"/>
        <v>0.009981970474180923</v>
      </c>
      <c r="AM14" s="19">
        <f t="shared" si="16"/>
        <v>0.14880215925250703</v>
      </c>
    </row>
    <row r="15" spans="1:39" ht="12.75">
      <c r="A15" s="13" t="s">
        <v>10</v>
      </c>
      <c r="B15" s="13">
        <v>-10.773</v>
      </c>
      <c r="C15" s="13">
        <v>1.83</v>
      </c>
      <c r="D15" s="13">
        <v>-0.268</v>
      </c>
      <c r="E15" s="13">
        <v>71</v>
      </c>
      <c r="F15" s="13">
        <f t="shared" si="0"/>
        <v>71</v>
      </c>
      <c r="G15" s="13">
        <f t="shared" si="1"/>
        <v>0</v>
      </c>
      <c r="H15" s="13">
        <v>2</v>
      </c>
      <c r="I15" s="13">
        <v>1.3</v>
      </c>
      <c r="J15" s="13">
        <v>1.3</v>
      </c>
      <c r="K15" s="18">
        <v>161.3226</v>
      </c>
      <c r="L15" s="18">
        <v>96.4505</v>
      </c>
      <c r="M15" s="19">
        <v>10.946</v>
      </c>
      <c r="N15" s="19">
        <v>-19.746</v>
      </c>
      <c r="O15" s="19">
        <v>8.068</v>
      </c>
      <c r="P15" s="19">
        <v>0.341</v>
      </c>
      <c r="Q15" s="19">
        <v>0.244</v>
      </c>
      <c r="R15" s="18">
        <f t="shared" si="2"/>
        <v>2.5340494750900238</v>
      </c>
      <c r="S15" s="18">
        <f t="shared" si="3"/>
        <v>0.05575541561958475</v>
      </c>
      <c r="T15" s="20">
        <f t="shared" si="5"/>
        <v>-19.846293125641658</v>
      </c>
      <c r="U15" s="20">
        <f t="shared" si="6"/>
        <v>8.138371955573135</v>
      </c>
      <c r="V15" s="20">
        <f t="shared" si="4"/>
        <v>0.34878126294677403</v>
      </c>
      <c r="AB15" s="21"/>
      <c r="AD15" s="19">
        <f t="shared" si="7"/>
        <v>-19.846293125641658</v>
      </c>
      <c r="AE15" s="19">
        <f t="shared" si="8"/>
        <v>8.138371955573135</v>
      </c>
      <c r="AF15" s="19">
        <f t="shared" si="9"/>
        <v>0.34878126294677403</v>
      </c>
      <c r="AG15" s="13">
        <f t="shared" si="10"/>
        <v>71</v>
      </c>
      <c r="AH15" s="13">
        <f t="shared" si="11"/>
        <v>2</v>
      </c>
      <c r="AI15" s="13">
        <f t="shared" si="12"/>
        <v>0</v>
      </c>
      <c r="AJ15" s="19">
        <f t="shared" si="13"/>
        <v>-0.10029312564165949</v>
      </c>
      <c r="AK15" s="19">
        <f t="shared" si="14"/>
        <v>0.07037195557313503</v>
      </c>
      <c r="AL15" s="19">
        <f t="shared" si="15"/>
        <v>0.0077812629467740035</v>
      </c>
      <c r="AM15" s="19">
        <f t="shared" si="16"/>
        <v>0.1227659204959089</v>
      </c>
    </row>
    <row r="16" spans="1:39" ht="12.75">
      <c r="A16" s="13" t="s">
        <v>10</v>
      </c>
      <c r="B16" s="13">
        <v>-10.773</v>
      </c>
      <c r="C16" s="13">
        <v>1.83</v>
      </c>
      <c r="D16" s="13">
        <v>-0.268</v>
      </c>
      <c r="E16" s="13">
        <v>37</v>
      </c>
      <c r="F16" s="13">
        <f t="shared" si="0"/>
        <v>37</v>
      </c>
      <c r="G16" s="13">
        <f t="shared" si="1"/>
        <v>0</v>
      </c>
      <c r="H16" s="13">
        <v>2</v>
      </c>
      <c r="I16" s="13">
        <v>1.3</v>
      </c>
      <c r="J16" s="13">
        <v>1.3</v>
      </c>
      <c r="K16" s="18">
        <v>180.9978</v>
      </c>
      <c r="L16" s="18">
        <v>99.3811</v>
      </c>
      <c r="M16" s="19">
        <v>11.269</v>
      </c>
      <c r="N16" s="19">
        <v>-21.543</v>
      </c>
      <c r="O16" s="19">
        <v>5.143</v>
      </c>
      <c r="P16" s="19">
        <v>-0.159</v>
      </c>
      <c r="Q16" s="19">
        <v>0.272</v>
      </c>
      <c r="R16" s="18">
        <f t="shared" si="2"/>
        <v>2.8431067939795738</v>
      </c>
      <c r="S16" s="18">
        <f t="shared" si="3"/>
        <v>0.00972165846653339</v>
      </c>
      <c r="T16" s="20">
        <f t="shared" si="5"/>
        <v>-21.673188325401398</v>
      </c>
      <c r="U16" s="20">
        <f t="shared" si="6"/>
        <v>5.183748123857644</v>
      </c>
      <c r="V16" s="20">
        <f t="shared" si="4"/>
        <v>-0.15712623166697287</v>
      </c>
      <c r="AB16" s="21"/>
      <c r="AD16" s="19">
        <f t="shared" si="7"/>
        <v>-21.673188325401398</v>
      </c>
      <c r="AE16" s="19">
        <f t="shared" si="8"/>
        <v>5.183748123857644</v>
      </c>
      <c r="AF16" s="19">
        <f t="shared" si="9"/>
        <v>-0.15712623166697287</v>
      </c>
      <c r="AG16" s="13">
        <f t="shared" si="10"/>
        <v>37</v>
      </c>
      <c r="AH16" s="13">
        <f t="shared" si="11"/>
        <v>2</v>
      </c>
      <c r="AI16" s="13">
        <f t="shared" si="12"/>
        <v>0</v>
      </c>
      <c r="AJ16" s="19">
        <f t="shared" si="13"/>
        <v>-0.13018832540139869</v>
      </c>
      <c r="AK16" s="19">
        <f t="shared" si="14"/>
        <v>0.040748123857643925</v>
      </c>
      <c r="AL16" s="19">
        <f t="shared" si="15"/>
        <v>0.0018737683330271315</v>
      </c>
      <c r="AM16" s="19">
        <f t="shared" si="16"/>
        <v>0.13642917824462703</v>
      </c>
    </row>
    <row r="17" spans="1:39" ht="12.75">
      <c r="A17" s="13" t="s">
        <v>10</v>
      </c>
      <c r="B17" s="13">
        <v>-10.773</v>
      </c>
      <c r="C17" s="13">
        <v>1.83</v>
      </c>
      <c r="D17" s="13">
        <v>-0.268</v>
      </c>
      <c r="E17" s="13">
        <v>33</v>
      </c>
      <c r="F17" s="13">
        <f t="shared" si="0"/>
        <v>33</v>
      </c>
      <c r="G17" s="13">
        <f t="shared" si="1"/>
        <v>0</v>
      </c>
      <c r="H17" s="13">
        <v>2</v>
      </c>
      <c r="I17" s="13">
        <v>1.3</v>
      </c>
      <c r="J17" s="13">
        <v>1.3</v>
      </c>
      <c r="K17" s="18">
        <v>249.3097</v>
      </c>
      <c r="L17" s="18">
        <v>103.7449</v>
      </c>
      <c r="M17" s="19">
        <v>6.47</v>
      </c>
      <c r="N17" s="19">
        <v>-15.39</v>
      </c>
      <c r="O17" s="19">
        <v>-2.687</v>
      </c>
      <c r="P17" s="19">
        <v>-0.649</v>
      </c>
      <c r="Q17" s="19">
        <v>0.295</v>
      </c>
      <c r="R17" s="18">
        <f t="shared" si="2"/>
        <v>3.9161476099433763</v>
      </c>
      <c r="S17" s="18">
        <f t="shared" si="3"/>
        <v>-0.05882475164214229</v>
      </c>
      <c r="T17" s="20">
        <f t="shared" si="5"/>
        <v>-15.49456051761442</v>
      </c>
      <c r="U17" s="20">
        <f t="shared" si="6"/>
        <v>-2.79026124000632</v>
      </c>
      <c r="V17" s="20">
        <f t="shared" si="4"/>
        <v>-0.6570483293883979</v>
      </c>
      <c r="AB17" s="21"/>
      <c r="AD17" s="19">
        <f t="shared" si="7"/>
        <v>-15.49456051761442</v>
      </c>
      <c r="AE17" s="19">
        <f t="shared" si="8"/>
        <v>-2.79026124000632</v>
      </c>
      <c r="AF17" s="19">
        <f t="shared" si="9"/>
        <v>-0.6570483293883979</v>
      </c>
      <c r="AG17" s="13">
        <f t="shared" si="10"/>
        <v>33</v>
      </c>
      <c r="AH17" s="13">
        <f t="shared" si="11"/>
        <v>2</v>
      </c>
      <c r="AI17" s="13">
        <f t="shared" si="12"/>
        <v>0</v>
      </c>
      <c r="AJ17" s="19">
        <f t="shared" si="13"/>
        <v>-0.10456051761441998</v>
      </c>
      <c r="AK17" s="19">
        <f t="shared" si="14"/>
        <v>-0.10326124000631998</v>
      </c>
      <c r="AL17" s="19">
        <f t="shared" si="15"/>
        <v>-0.008048329388397835</v>
      </c>
      <c r="AM17" s="19">
        <f t="shared" si="16"/>
        <v>0.14717527352576043</v>
      </c>
    </row>
    <row r="18" spans="1:39" ht="12.75">
      <c r="A18" s="13" t="s">
        <v>10</v>
      </c>
      <c r="B18" s="13">
        <v>-10.773</v>
      </c>
      <c r="C18" s="13">
        <v>1.83</v>
      </c>
      <c r="D18" s="13">
        <v>-0.268</v>
      </c>
      <c r="E18" s="13">
        <v>2</v>
      </c>
      <c r="F18" s="13">
        <f t="shared" si="0"/>
        <v>2</v>
      </c>
      <c r="G18" s="13">
        <f t="shared" si="1"/>
        <v>0</v>
      </c>
      <c r="H18" s="13">
        <v>2</v>
      </c>
      <c r="I18" s="13">
        <v>1.3</v>
      </c>
      <c r="J18" s="13">
        <v>1.3</v>
      </c>
      <c r="K18" s="18">
        <v>234.2558</v>
      </c>
      <c r="L18" s="18">
        <v>103.9341</v>
      </c>
      <c r="M18" s="19">
        <v>11.213</v>
      </c>
      <c r="N18" s="19">
        <v>-20.383</v>
      </c>
      <c r="O18" s="19">
        <v>-3.905</v>
      </c>
      <c r="P18" s="19">
        <v>-0.961</v>
      </c>
      <c r="Q18" s="19">
        <v>0.268</v>
      </c>
      <c r="R18" s="18">
        <f t="shared" si="2"/>
        <v>3.6796815017039997</v>
      </c>
      <c r="S18" s="18">
        <f t="shared" si="3"/>
        <v>-0.06179669829243828</v>
      </c>
      <c r="T18" s="20">
        <f t="shared" si="5"/>
        <v>-20.49795352388079</v>
      </c>
      <c r="U18" s="20">
        <f t="shared" si="6"/>
        <v>-3.9741900458640513</v>
      </c>
      <c r="V18" s="20">
        <f t="shared" si="4"/>
        <v>-0.9687609220349409</v>
      </c>
      <c r="AB18" s="21"/>
      <c r="AD18" s="19">
        <f t="shared" si="7"/>
        <v>-20.49795352388079</v>
      </c>
      <c r="AE18" s="19">
        <f t="shared" si="8"/>
        <v>-3.9741900458640513</v>
      </c>
      <c r="AF18" s="19">
        <f t="shared" si="9"/>
        <v>-0.9687609220349409</v>
      </c>
      <c r="AG18" s="13">
        <f t="shared" si="10"/>
        <v>2</v>
      </c>
      <c r="AH18" s="13">
        <f t="shared" si="11"/>
        <v>2</v>
      </c>
      <c r="AI18" s="13">
        <f t="shared" si="12"/>
        <v>0</v>
      </c>
      <c r="AJ18" s="19">
        <f t="shared" si="13"/>
        <v>-0.11495352388078928</v>
      </c>
      <c r="AK18" s="19">
        <f t="shared" si="14"/>
        <v>-0.06919004586405153</v>
      </c>
      <c r="AL18" s="19">
        <f t="shared" si="15"/>
        <v>-0.0077609220349409425</v>
      </c>
      <c r="AM18" s="19">
        <f t="shared" si="16"/>
        <v>0.1343942223836768</v>
      </c>
    </row>
    <row r="19" spans="1:39" ht="12.75">
      <c r="A19" s="13" t="s">
        <v>10</v>
      </c>
      <c r="B19" s="13">
        <v>-10.773</v>
      </c>
      <c r="C19" s="13">
        <v>1.83</v>
      </c>
      <c r="D19" s="13">
        <v>-0.268</v>
      </c>
      <c r="E19" s="13">
        <v>4</v>
      </c>
      <c r="F19" s="13">
        <f t="shared" si="0"/>
        <v>4</v>
      </c>
      <c r="G19" s="13">
        <f t="shared" si="1"/>
        <v>0</v>
      </c>
      <c r="H19" s="13">
        <v>2</v>
      </c>
      <c r="I19" s="13">
        <v>1.3</v>
      </c>
      <c r="J19" s="13">
        <v>1.3</v>
      </c>
      <c r="K19" s="18">
        <v>272.8571</v>
      </c>
      <c r="L19" s="18">
        <v>105.693</v>
      </c>
      <c r="M19" s="19">
        <v>10.818</v>
      </c>
      <c r="N19" s="19">
        <v>-15.229</v>
      </c>
      <c r="O19" s="19">
        <v>-7.98</v>
      </c>
      <c r="P19" s="19">
        <v>-1.234</v>
      </c>
      <c r="Q19" s="19">
        <v>0.303</v>
      </c>
      <c r="R19" s="18">
        <f t="shared" si="2"/>
        <v>4.2860293041990785</v>
      </c>
      <c r="S19" s="18">
        <f t="shared" si="3"/>
        <v>-0.08942543488443366</v>
      </c>
      <c r="T19" s="20">
        <f t="shared" si="5"/>
        <v>-15.291409694242262</v>
      </c>
      <c r="U19" s="20">
        <f t="shared" si="6"/>
        <v>-8.117572516743504</v>
      </c>
      <c r="V19" s="20">
        <f t="shared" si="4"/>
        <v>-1.2476453996762586</v>
      </c>
      <c r="AB19" s="21"/>
      <c r="AD19" s="19">
        <f t="shared" si="7"/>
        <v>-15.291409694242262</v>
      </c>
      <c r="AE19" s="19">
        <f t="shared" si="8"/>
        <v>-8.117572516743504</v>
      </c>
      <c r="AF19" s="19">
        <f t="shared" si="9"/>
        <v>-1.2476453996762586</v>
      </c>
      <c r="AG19" s="13">
        <f t="shared" si="10"/>
        <v>4</v>
      </c>
      <c r="AH19" s="13">
        <f t="shared" si="11"/>
        <v>2</v>
      </c>
      <c r="AI19" s="13">
        <f t="shared" si="12"/>
        <v>0</v>
      </c>
      <c r="AJ19" s="19">
        <f t="shared" si="13"/>
        <v>-0.0624096942422625</v>
      </c>
      <c r="AK19" s="19">
        <f t="shared" si="14"/>
        <v>-0.13757251674350357</v>
      </c>
      <c r="AL19" s="19">
        <f t="shared" si="15"/>
        <v>-0.013645399676258663</v>
      </c>
      <c r="AM19" s="19">
        <f t="shared" si="16"/>
        <v>0.1516817860881098</v>
      </c>
    </row>
    <row r="20" spans="1:39" ht="12.75">
      <c r="A20" s="13" t="s">
        <v>10</v>
      </c>
      <c r="B20" s="13">
        <v>-10.773</v>
      </c>
      <c r="C20" s="13">
        <v>1.83</v>
      </c>
      <c r="D20" s="13">
        <v>-0.268</v>
      </c>
      <c r="E20" s="13">
        <v>5</v>
      </c>
      <c r="F20" s="13">
        <f t="shared" si="0"/>
        <v>5</v>
      </c>
      <c r="G20" s="13">
        <f t="shared" si="1"/>
        <v>0</v>
      </c>
      <c r="H20" s="13">
        <v>2</v>
      </c>
      <c r="I20" s="13">
        <v>1.3</v>
      </c>
      <c r="J20" s="13">
        <v>1.3</v>
      </c>
      <c r="K20" s="18">
        <v>275.1327</v>
      </c>
      <c r="L20" s="18">
        <v>103.9466</v>
      </c>
      <c r="M20" s="19">
        <v>7.028</v>
      </c>
      <c r="N20" s="19">
        <v>-13.444</v>
      </c>
      <c r="O20" s="19">
        <v>-4.656</v>
      </c>
      <c r="P20" s="19">
        <v>-0.704</v>
      </c>
      <c r="Q20" s="19">
        <v>0.267</v>
      </c>
      <c r="R20" s="18">
        <f t="shared" si="2"/>
        <v>4.321774345411622</v>
      </c>
      <c r="S20" s="18">
        <f t="shared" si="3"/>
        <v>-0.06199304783328752</v>
      </c>
      <c r="T20" s="20">
        <f t="shared" si="5"/>
        <v>-13.494551963057354</v>
      </c>
      <c r="U20" s="20">
        <f t="shared" si="6"/>
        <v>-4.779340829296384</v>
      </c>
      <c r="V20" s="20">
        <f t="shared" si="4"/>
        <v>-0.7116788980495141</v>
      </c>
      <c r="AB20" s="21"/>
      <c r="AD20" s="19">
        <f t="shared" si="7"/>
        <v>-13.494551963057354</v>
      </c>
      <c r="AE20" s="19">
        <f t="shared" si="8"/>
        <v>-4.779340829296384</v>
      </c>
      <c r="AF20" s="19">
        <f t="shared" si="9"/>
        <v>-0.7116788980495141</v>
      </c>
      <c r="AG20" s="13">
        <f t="shared" si="10"/>
        <v>5</v>
      </c>
      <c r="AH20" s="13">
        <f t="shared" si="11"/>
        <v>2</v>
      </c>
      <c r="AI20" s="13">
        <f t="shared" si="12"/>
        <v>0</v>
      </c>
      <c r="AJ20" s="19">
        <f t="shared" si="13"/>
        <v>-0.05055196305735343</v>
      </c>
      <c r="AK20" s="19">
        <f t="shared" si="14"/>
        <v>-0.12334082929638424</v>
      </c>
      <c r="AL20" s="19">
        <f t="shared" si="15"/>
        <v>-0.00767889804951416</v>
      </c>
      <c r="AM20" s="19">
        <f t="shared" si="16"/>
        <v>0.13351938666623156</v>
      </c>
    </row>
    <row r="21" spans="1:39" ht="12.75">
      <c r="A21" s="13" t="s">
        <v>10</v>
      </c>
      <c r="B21" s="13">
        <v>-10.773</v>
      </c>
      <c r="C21" s="13">
        <v>1.83</v>
      </c>
      <c r="D21" s="13">
        <v>-0.268</v>
      </c>
      <c r="E21" s="13">
        <v>31</v>
      </c>
      <c r="F21" s="13">
        <f t="shared" si="0"/>
        <v>31</v>
      </c>
      <c r="G21" s="13">
        <f t="shared" si="1"/>
        <v>0</v>
      </c>
      <c r="H21" s="13">
        <v>2</v>
      </c>
      <c r="I21" s="13">
        <v>1.3</v>
      </c>
      <c r="J21" s="13">
        <v>1.3</v>
      </c>
      <c r="K21" s="18">
        <v>288.5826</v>
      </c>
      <c r="L21" s="18">
        <v>103.4761</v>
      </c>
      <c r="M21" s="19">
        <v>4.725</v>
      </c>
      <c r="N21" s="19">
        <v>-11.614</v>
      </c>
      <c r="O21" s="19">
        <v>-2.812</v>
      </c>
      <c r="P21" s="19">
        <v>-0.526</v>
      </c>
      <c r="Q21" s="19">
        <v>0.27699999999999997</v>
      </c>
      <c r="R21" s="18">
        <f t="shared" si="2"/>
        <v>4.53304488056921</v>
      </c>
      <c r="S21" s="18">
        <f t="shared" si="3"/>
        <v>-0.05460245111571749</v>
      </c>
      <c r="T21" s="20">
        <f t="shared" si="5"/>
        <v>-11.639278731026671</v>
      </c>
      <c r="U21" s="20">
        <f t="shared" si="6"/>
        <v>-2.9483618399710254</v>
      </c>
      <c r="V21" s="20">
        <f t="shared" si="4"/>
        <v>-0.5334270831688732</v>
      </c>
      <c r="AB21" s="21"/>
      <c r="AD21" s="19">
        <f t="shared" si="7"/>
        <v>-11.639278731026671</v>
      </c>
      <c r="AE21" s="19">
        <f t="shared" si="8"/>
        <v>-2.9483618399710254</v>
      </c>
      <c r="AF21" s="19">
        <f t="shared" si="9"/>
        <v>-0.5334270831688732</v>
      </c>
      <c r="AG21" s="13">
        <f t="shared" si="10"/>
        <v>31</v>
      </c>
      <c r="AH21" s="13">
        <f t="shared" si="11"/>
        <v>2</v>
      </c>
      <c r="AI21" s="13">
        <f t="shared" si="12"/>
        <v>0</v>
      </c>
      <c r="AJ21" s="19">
        <f t="shared" si="13"/>
        <v>-0.025278731026670442</v>
      </c>
      <c r="AK21" s="19">
        <f t="shared" si="14"/>
        <v>-0.13636183997102558</v>
      </c>
      <c r="AL21" s="19">
        <f t="shared" si="15"/>
        <v>-0.007427083168873194</v>
      </c>
      <c r="AM21" s="19">
        <f t="shared" si="16"/>
        <v>0.13888386229868357</v>
      </c>
    </row>
    <row r="22" spans="1:39" ht="12.75">
      <c r="A22" s="13" t="s">
        <v>10</v>
      </c>
      <c r="B22" s="13">
        <v>-10.773</v>
      </c>
      <c r="C22" s="13">
        <v>1.83</v>
      </c>
      <c r="D22" s="13">
        <v>-0.268</v>
      </c>
      <c r="E22" s="13">
        <v>30</v>
      </c>
      <c r="F22" s="13">
        <f t="shared" si="0"/>
        <v>30</v>
      </c>
      <c r="G22" s="13">
        <f t="shared" si="1"/>
        <v>0</v>
      </c>
      <c r="H22" s="13">
        <v>2</v>
      </c>
      <c r="I22" s="13">
        <v>1.3</v>
      </c>
      <c r="J22" s="13">
        <v>1.3</v>
      </c>
      <c r="K22" s="18">
        <v>313.4891</v>
      </c>
      <c r="L22" s="18">
        <v>101.6294</v>
      </c>
      <c r="M22" s="19">
        <v>4.08</v>
      </c>
      <c r="N22" s="19">
        <v>-9.915</v>
      </c>
      <c r="O22" s="19">
        <v>-2.157</v>
      </c>
      <c r="P22" s="19">
        <v>-0.373</v>
      </c>
      <c r="Q22" s="19">
        <v>0.294</v>
      </c>
      <c r="R22" s="18">
        <f t="shared" si="2"/>
        <v>4.924275267702381</v>
      </c>
      <c r="S22" s="18">
        <f t="shared" si="3"/>
        <v>-0.025594555348796177</v>
      </c>
      <c r="T22" s="20">
        <f t="shared" si="5"/>
        <v>-9.884334559520518</v>
      </c>
      <c r="U22" s="20">
        <f t="shared" si="6"/>
        <v>-2.3011137247769886</v>
      </c>
      <c r="V22" s="20">
        <f t="shared" si="4"/>
        <v>-0.37617637383737557</v>
      </c>
      <c r="AB22" s="21"/>
      <c r="AD22" s="19">
        <f t="shared" si="7"/>
        <v>-9.884334559520518</v>
      </c>
      <c r="AE22" s="19">
        <f t="shared" si="8"/>
        <v>-2.3011137247769886</v>
      </c>
      <c r="AF22" s="19">
        <f t="shared" si="9"/>
        <v>-0.37617637383737557</v>
      </c>
      <c r="AG22" s="13">
        <f t="shared" si="10"/>
        <v>30</v>
      </c>
      <c r="AH22" s="13">
        <f t="shared" si="11"/>
        <v>2</v>
      </c>
      <c r="AI22" s="13">
        <f t="shared" si="12"/>
        <v>0</v>
      </c>
      <c r="AJ22" s="19">
        <f t="shared" si="13"/>
        <v>0.030665440479481276</v>
      </c>
      <c r="AK22" s="19">
        <f t="shared" si="14"/>
        <v>-0.14411372477698858</v>
      </c>
      <c r="AL22" s="19">
        <f t="shared" si="15"/>
        <v>-0.003176373837375568</v>
      </c>
      <c r="AM22" s="19">
        <f t="shared" si="16"/>
        <v>0.14737443557026092</v>
      </c>
    </row>
    <row r="23" spans="1:39" ht="12.75">
      <c r="A23" s="13" t="s">
        <v>10</v>
      </c>
      <c r="B23" s="13">
        <v>-10.773</v>
      </c>
      <c r="C23" s="13">
        <v>1.83</v>
      </c>
      <c r="D23" s="13">
        <v>-0.268</v>
      </c>
      <c r="E23" s="13">
        <v>6</v>
      </c>
      <c r="F23" s="13">
        <f t="shared" si="0"/>
        <v>6</v>
      </c>
      <c r="G23" s="13">
        <f t="shared" si="1"/>
        <v>0</v>
      </c>
      <c r="H23" s="13">
        <v>2</v>
      </c>
      <c r="I23" s="13">
        <v>1.3</v>
      </c>
      <c r="J23" s="13">
        <v>1.3</v>
      </c>
      <c r="K23" s="18">
        <v>303.7775</v>
      </c>
      <c r="L23" s="18">
        <v>104.7123</v>
      </c>
      <c r="M23" s="19">
        <v>9.312</v>
      </c>
      <c r="N23" s="19">
        <v>-10.222</v>
      </c>
      <c r="O23" s="19">
        <v>-7.44</v>
      </c>
      <c r="P23" s="19">
        <v>-0.957</v>
      </c>
      <c r="Q23" s="19">
        <v>0.282</v>
      </c>
      <c r="R23" s="18">
        <f t="shared" si="2"/>
        <v>4.771725811629367</v>
      </c>
      <c r="S23" s="18">
        <f t="shared" si="3"/>
        <v>-0.07402063530755609</v>
      </c>
      <c r="T23" s="20">
        <f t="shared" si="5"/>
        <v>-10.213953053001083</v>
      </c>
      <c r="U23" s="20">
        <f t="shared" si="6"/>
        <v>-7.5805241658032365</v>
      </c>
      <c r="V23" s="20">
        <f t="shared" si="4"/>
        <v>-0.9670782759351423</v>
      </c>
      <c r="AB23" s="21"/>
      <c r="AD23" s="19">
        <f t="shared" si="7"/>
        <v>-10.213953053001083</v>
      </c>
      <c r="AE23" s="19">
        <f t="shared" si="8"/>
        <v>-7.5805241658032365</v>
      </c>
      <c r="AF23" s="19">
        <f t="shared" si="9"/>
        <v>-0.9670782759351423</v>
      </c>
      <c r="AG23" s="13">
        <f t="shared" si="10"/>
        <v>6</v>
      </c>
      <c r="AH23" s="13">
        <f t="shared" si="11"/>
        <v>2</v>
      </c>
      <c r="AI23" s="13">
        <f t="shared" si="12"/>
        <v>0</v>
      </c>
      <c r="AJ23" s="19">
        <f t="shared" si="13"/>
        <v>0.008046946998916837</v>
      </c>
      <c r="AK23" s="19">
        <f t="shared" si="14"/>
        <v>-0.14052416580323612</v>
      </c>
      <c r="AL23" s="19">
        <f t="shared" si="15"/>
        <v>-0.010078275935142322</v>
      </c>
      <c r="AM23" s="19">
        <f t="shared" si="16"/>
        <v>0.14111472700084723</v>
      </c>
    </row>
    <row r="24" spans="1:39" ht="12.75">
      <c r="A24" s="13" t="s">
        <v>10</v>
      </c>
      <c r="B24" s="13">
        <v>-10.773</v>
      </c>
      <c r="C24" s="13">
        <v>1.83</v>
      </c>
      <c r="D24" s="13">
        <v>-0.268</v>
      </c>
      <c r="E24" s="13">
        <v>87</v>
      </c>
      <c r="F24" s="13">
        <f t="shared" si="0"/>
        <v>87</v>
      </c>
      <c r="G24" s="13">
        <f t="shared" si="1"/>
        <v>0</v>
      </c>
      <c r="H24" s="13">
        <v>2</v>
      </c>
      <c r="I24" s="13">
        <v>1.3</v>
      </c>
      <c r="J24" s="13">
        <v>1.3</v>
      </c>
      <c r="K24" s="18">
        <v>305.2226</v>
      </c>
      <c r="L24" s="18">
        <v>108.265</v>
      </c>
      <c r="M24" s="19">
        <v>14.257</v>
      </c>
      <c r="N24" s="19">
        <v>-9.614</v>
      </c>
      <c r="O24" s="19">
        <v>-12.26</v>
      </c>
      <c r="P24" s="19">
        <v>-2.114</v>
      </c>
      <c r="Q24" s="19">
        <v>0.295</v>
      </c>
      <c r="R24" s="18">
        <f t="shared" si="2"/>
        <v>4.7944253893478805</v>
      </c>
      <c r="S24" s="18">
        <f t="shared" si="3"/>
        <v>-0.1298263164095983</v>
      </c>
      <c r="T24" s="20">
        <f t="shared" si="5"/>
        <v>-9.602565077478221</v>
      </c>
      <c r="U24" s="20">
        <f t="shared" si="6"/>
        <v>-12.405241322425999</v>
      </c>
      <c r="V24" s="20">
        <f t="shared" si="4"/>
        <v>-2.1328342646028258</v>
      </c>
      <c r="AB24" s="21"/>
      <c r="AD24" s="19">
        <f t="shared" si="7"/>
        <v>-9.602565077478221</v>
      </c>
      <c r="AE24" s="19">
        <f t="shared" si="8"/>
        <v>-12.405241322425999</v>
      </c>
      <c r="AF24" s="19">
        <f t="shared" si="9"/>
        <v>-2.1328342646028258</v>
      </c>
      <c r="AG24" s="13">
        <f t="shared" si="10"/>
        <v>87</v>
      </c>
      <c r="AH24" s="13">
        <f t="shared" si="11"/>
        <v>2</v>
      </c>
      <c r="AI24" s="13">
        <f t="shared" si="12"/>
        <v>0</v>
      </c>
      <c r="AJ24" s="19">
        <f t="shared" si="13"/>
        <v>0.011434922521779356</v>
      </c>
      <c r="AK24" s="19">
        <f t="shared" si="14"/>
        <v>-0.1452413224259992</v>
      </c>
      <c r="AL24" s="19">
        <f t="shared" si="15"/>
        <v>-0.01883426460282589</v>
      </c>
      <c r="AM24" s="19">
        <f t="shared" si="16"/>
        <v>0.14690312697918112</v>
      </c>
    </row>
    <row r="25" spans="1:39" ht="12.75">
      <c r="A25" s="13" t="s">
        <v>10</v>
      </c>
      <c r="B25" s="13">
        <v>-10.773</v>
      </c>
      <c r="C25" s="13">
        <v>1.83</v>
      </c>
      <c r="D25" s="13">
        <v>-0.268</v>
      </c>
      <c r="E25" s="13">
        <v>7</v>
      </c>
      <c r="F25" s="13">
        <f t="shared" si="0"/>
        <v>7</v>
      </c>
      <c r="G25" s="13">
        <f t="shared" si="1"/>
        <v>0</v>
      </c>
      <c r="H25" s="13">
        <v>2</v>
      </c>
      <c r="I25" s="13">
        <v>1.3</v>
      </c>
      <c r="J25" s="13">
        <v>1.3</v>
      </c>
      <c r="K25" s="18">
        <v>323.3227</v>
      </c>
      <c r="L25" s="18">
        <v>102.8457</v>
      </c>
      <c r="M25" s="19">
        <v>6.882</v>
      </c>
      <c r="N25" s="19">
        <v>-8.31</v>
      </c>
      <c r="O25" s="19">
        <v>-4.589</v>
      </c>
      <c r="P25" s="19">
        <v>-0.576</v>
      </c>
      <c r="Q25" s="19">
        <v>0.3</v>
      </c>
      <c r="R25" s="18">
        <f t="shared" si="2"/>
        <v>5.078741095294084</v>
      </c>
      <c r="S25" s="18">
        <f t="shared" si="3"/>
        <v>-0.04470015107160252</v>
      </c>
      <c r="T25" s="20">
        <f t="shared" si="5"/>
        <v>-8.25656928167015</v>
      </c>
      <c r="U25" s="20">
        <f t="shared" si="6"/>
        <v>-4.7288003446632</v>
      </c>
      <c r="V25" s="20">
        <f t="shared" si="4"/>
        <v>-0.5822267949933848</v>
      </c>
      <c r="AB25" s="21"/>
      <c r="AD25" s="19">
        <f t="shared" si="7"/>
        <v>-8.25656928167015</v>
      </c>
      <c r="AE25" s="19">
        <f t="shared" si="8"/>
        <v>-4.7288003446632</v>
      </c>
      <c r="AF25" s="19">
        <f t="shared" si="9"/>
        <v>-0.5822267949933848</v>
      </c>
      <c r="AG25" s="13">
        <f t="shared" si="10"/>
        <v>7</v>
      </c>
      <c r="AH25" s="13">
        <f t="shared" si="11"/>
        <v>2</v>
      </c>
      <c r="AI25" s="13">
        <f t="shared" si="12"/>
        <v>0</v>
      </c>
      <c r="AJ25" s="19">
        <f t="shared" si="13"/>
        <v>0.053430718329851246</v>
      </c>
      <c r="AK25" s="19">
        <f t="shared" si="14"/>
        <v>-0.13980034466319946</v>
      </c>
      <c r="AL25" s="19">
        <f t="shared" si="15"/>
        <v>-0.006226794993384854</v>
      </c>
      <c r="AM25" s="19">
        <f t="shared" si="16"/>
        <v>0.14979235963520607</v>
      </c>
    </row>
    <row r="26" spans="1:39" ht="12.75">
      <c r="A26" s="13" t="s">
        <v>10</v>
      </c>
      <c r="B26" s="13">
        <v>-10.773</v>
      </c>
      <c r="C26" s="13">
        <v>1.83</v>
      </c>
      <c r="D26" s="13">
        <v>-0.268</v>
      </c>
      <c r="E26" s="13">
        <v>28</v>
      </c>
      <c r="F26" s="13">
        <f t="shared" si="0"/>
        <v>28</v>
      </c>
      <c r="G26" s="13">
        <f t="shared" si="1"/>
        <v>0</v>
      </c>
      <c r="H26" s="13">
        <v>2</v>
      </c>
      <c r="I26" s="13">
        <v>1.3</v>
      </c>
      <c r="J26" s="13">
        <v>1.3</v>
      </c>
      <c r="K26" s="18">
        <v>367.4203</v>
      </c>
      <c r="L26" s="18">
        <v>100.3579</v>
      </c>
      <c r="M26" s="19">
        <v>8.594</v>
      </c>
      <c r="N26" s="19">
        <v>-3.28</v>
      </c>
      <c r="O26" s="19">
        <v>-2.378</v>
      </c>
      <c r="P26" s="19">
        <v>-0.317</v>
      </c>
      <c r="Q26" s="19">
        <v>0.308</v>
      </c>
      <c r="R26" s="18">
        <f t="shared" si="2"/>
        <v>5.77142457629879</v>
      </c>
      <c r="S26" s="18">
        <f t="shared" si="3"/>
        <v>-0.005621880053598982</v>
      </c>
      <c r="T26" s="20">
        <f t="shared" si="5"/>
        <v>-3.1458827414281956</v>
      </c>
      <c r="U26" s="20">
        <f t="shared" si="6"/>
        <v>-2.4539430034426752</v>
      </c>
      <c r="V26" s="20">
        <f t="shared" si="4"/>
        <v>-0.3171799476481665</v>
      </c>
      <c r="AB26" s="21"/>
      <c r="AD26" s="19">
        <f t="shared" si="7"/>
        <v>-3.1458827414281956</v>
      </c>
      <c r="AE26" s="19">
        <f t="shared" si="8"/>
        <v>-2.4539430034426752</v>
      </c>
      <c r="AF26" s="19">
        <f t="shared" si="9"/>
        <v>-0.3171799476481665</v>
      </c>
      <c r="AG26" s="13">
        <f t="shared" si="10"/>
        <v>28</v>
      </c>
      <c r="AH26" s="13">
        <f t="shared" si="11"/>
        <v>2</v>
      </c>
      <c r="AI26" s="13">
        <f t="shared" si="12"/>
        <v>0</v>
      </c>
      <c r="AJ26" s="19">
        <f t="shared" si="13"/>
        <v>0.13411725857180423</v>
      </c>
      <c r="AK26" s="19">
        <f t="shared" si="14"/>
        <v>-0.07594300344267513</v>
      </c>
      <c r="AL26" s="19">
        <f t="shared" si="15"/>
        <v>-0.00017994764816647857</v>
      </c>
      <c r="AM26" s="19">
        <f t="shared" si="16"/>
        <v>0.15412595887736252</v>
      </c>
    </row>
    <row r="27" spans="1:39" ht="12.75">
      <c r="A27" s="13" t="s">
        <v>10</v>
      </c>
      <c r="B27" s="13">
        <v>-10.773</v>
      </c>
      <c r="C27" s="13">
        <v>1.83</v>
      </c>
      <c r="D27" s="13">
        <v>-0.268</v>
      </c>
      <c r="E27" s="13">
        <v>8</v>
      </c>
      <c r="F27" s="13">
        <f t="shared" si="0"/>
        <v>8</v>
      </c>
      <c r="G27" s="13">
        <f t="shared" si="1"/>
        <v>0</v>
      </c>
      <c r="H27" s="13">
        <v>2</v>
      </c>
      <c r="I27" s="13">
        <v>1.3</v>
      </c>
      <c r="J27" s="13">
        <v>1.3</v>
      </c>
      <c r="K27" s="18">
        <v>355.4482</v>
      </c>
      <c r="L27" s="18">
        <v>99.4679</v>
      </c>
      <c r="M27" s="19">
        <v>9.911</v>
      </c>
      <c r="N27" s="19">
        <v>-3.191</v>
      </c>
      <c r="O27" s="19">
        <v>-4.553</v>
      </c>
      <c r="P27" s="19">
        <v>-0.185</v>
      </c>
      <c r="Q27" s="19">
        <v>0.34299999999999997</v>
      </c>
      <c r="R27" s="18">
        <f t="shared" si="2"/>
        <v>5.583367269258578</v>
      </c>
      <c r="S27" s="18">
        <f t="shared" si="3"/>
        <v>0.008358207254875571</v>
      </c>
      <c r="T27" s="20">
        <f t="shared" si="5"/>
        <v>-3.060566273284925</v>
      </c>
      <c r="U27" s="20">
        <f t="shared" si="6"/>
        <v>-4.663694689441427</v>
      </c>
      <c r="V27" s="20">
        <f t="shared" si="4"/>
        <v>-0.18372935654668848</v>
      </c>
      <c r="AB27" s="21"/>
      <c r="AD27" s="19">
        <f t="shared" si="7"/>
        <v>-3.060566273284925</v>
      </c>
      <c r="AE27" s="19">
        <f t="shared" si="8"/>
        <v>-4.663694689441427</v>
      </c>
      <c r="AF27" s="19">
        <f t="shared" si="9"/>
        <v>-0.18372935654668848</v>
      </c>
      <c r="AG27" s="13">
        <f t="shared" si="10"/>
        <v>8</v>
      </c>
      <c r="AH27" s="13">
        <f t="shared" si="11"/>
        <v>2</v>
      </c>
      <c r="AI27" s="13">
        <f t="shared" si="12"/>
        <v>0</v>
      </c>
      <c r="AJ27" s="19">
        <f t="shared" si="13"/>
        <v>0.1304337267150748</v>
      </c>
      <c r="AK27" s="19">
        <f t="shared" si="14"/>
        <v>-0.11069468944142713</v>
      </c>
      <c r="AL27" s="19">
        <f t="shared" si="15"/>
        <v>0.0012706434533115152</v>
      </c>
      <c r="AM27" s="19">
        <f t="shared" si="16"/>
        <v>0.17107859559308483</v>
      </c>
    </row>
    <row r="28" spans="1:39" ht="12.75">
      <c r="A28" s="13" t="s">
        <v>10</v>
      </c>
      <c r="B28" s="13">
        <v>-10.773</v>
      </c>
      <c r="C28" s="13">
        <v>1.83</v>
      </c>
      <c r="D28" s="13">
        <v>-0.268</v>
      </c>
      <c r="E28" s="13">
        <v>9</v>
      </c>
      <c r="F28" s="13">
        <f t="shared" si="0"/>
        <v>9</v>
      </c>
      <c r="G28" s="13">
        <f t="shared" si="1"/>
        <v>0</v>
      </c>
      <c r="H28" s="13">
        <v>2</v>
      </c>
      <c r="I28" s="13">
        <v>1.3</v>
      </c>
      <c r="J28" s="13">
        <v>1.3</v>
      </c>
      <c r="K28" s="18">
        <v>340.6483</v>
      </c>
      <c r="L28" s="18">
        <v>103.1826</v>
      </c>
      <c r="M28" s="19">
        <v>12.681</v>
      </c>
      <c r="N28" s="19">
        <v>-3.224</v>
      </c>
      <c r="O28" s="19">
        <v>-8.34</v>
      </c>
      <c r="P28" s="19">
        <v>-0.902</v>
      </c>
      <c r="Q28" s="19">
        <v>0.258</v>
      </c>
      <c r="R28" s="18">
        <f t="shared" si="2"/>
        <v>5.35089098368926</v>
      </c>
      <c r="S28" s="18">
        <f t="shared" si="3"/>
        <v>-0.04999216389657435</v>
      </c>
      <c r="T28" s="20">
        <f t="shared" si="5"/>
        <v>-3.1478650239103807</v>
      </c>
      <c r="U28" s="20">
        <f t="shared" si="6"/>
        <v>-8.443443748934651</v>
      </c>
      <c r="V28" s="20">
        <f t="shared" si="4"/>
        <v>-0.9081329033023187</v>
      </c>
      <c r="AB28" s="21"/>
      <c r="AD28" s="19">
        <f t="shared" si="7"/>
        <v>-3.1478650239103807</v>
      </c>
      <c r="AE28" s="19">
        <f t="shared" si="8"/>
        <v>-8.443443748934651</v>
      </c>
      <c r="AF28" s="19">
        <f t="shared" si="9"/>
        <v>-0.9081329033023187</v>
      </c>
      <c r="AG28" s="13">
        <f t="shared" si="10"/>
        <v>9</v>
      </c>
      <c r="AH28" s="13">
        <f t="shared" si="11"/>
        <v>2</v>
      </c>
      <c r="AI28" s="13">
        <f t="shared" si="12"/>
        <v>0</v>
      </c>
      <c r="AJ28" s="19">
        <f t="shared" si="13"/>
        <v>0.0761349760896195</v>
      </c>
      <c r="AK28" s="19">
        <f t="shared" si="14"/>
        <v>-0.10344374893465158</v>
      </c>
      <c r="AL28" s="19">
        <f t="shared" si="15"/>
        <v>-0.0061329033023186375</v>
      </c>
      <c r="AM28" s="19">
        <f t="shared" si="16"/>
        <v>0.12858754325648247</v>
      </c>
    </row>
    <row r="29" spans="1:39" ht="12.75">
      <c r="A29" s="13" t="s">
        <v>10</v>
      </c>
      <c r="B29" s="13">
        <v>-10.773</v>
      </c>
      <c r="C29" s="13">
        <v>1.83</v>
      </c>
      <c r="D29" s="13">
        <v>-0.268</v>
      </c>
      <c r="E29" s="13">
        <v>10</v>
      </c>
      <c r="F29" s="13">
        <f t="shared" si="0"/>
        <v>10</v>
      </c>
      <c r="G29" s="13">
        <f t="shared" si="1"/>
        <v>0</v>
      </c>
      <c r="H29" s="13">
        <v>2</v>
      </c>
      <c r="I29" s="13">
        <v>1.3</v>
      </c>
      <c r="J29" s="13">
        <v>1.3</v>
      </c>
      <c r="K29" s="18">
        <v>358.3891</v>
      </c>
      <c r="L29" s="18">
        <v>101.4552</v>
      </c>
      <c r="M29" s="19">
        <v>13.972</v>
      </c>
      <c r="N29" s="19">
        <v>0.316</v>
      </c>
      <c r="O29" s="19">
        <v>-6.663</v>
      </c>
      <c r="P29" s="19">
        <v>-0.588</v>
      </c>
      <c r="Q29" s="19">
        <v>0.308</v>
      </c>
      <c r="R29" s="18">
        <f t="shared" si="2"/>
        <v>5.629562818433289</v>
      </c>
      <c r="S29" s="18">
        <f t="shared" si="3"/>
        <v>-0.022858228147519588</v>
      </c>
      <c r="T29" s="20">
        <f t="shared" si="5"/>
        <v>0.438508225072308</v>
      </c>
      <c r="U29" s="20">
        <f t="shared" si="6"/>
        <v>-6.757299696762745</v>
      </c>
      <c r="V29" s="20">
        <f t="shared" si="4"/>
        <v>-0.5908672128203902</v>
      </c>
      <c r="AB29" s="21"/>
      <c r="AD29" s="19">
        <f t="shared" si="7"/>
        <v>0.438508225072308</v>
      </c>
      <c r="AE29" s="19">
        <f t="shared" si="8"/>
        <v>-6.757299696762745</v>
      </c>
      <c r="AF29" s="19">
        <f t="shared" si="9"/>
        <v>-0.5908672128203902</v>
      </c>
      <c r="AG29" s="13">
        <f t="shared" si="10"/>
        <v>10</v>
      </c>
      <c r="AH29" s="13">
        <f t="shared" si="11"/>
        <v>2</v>
      </c>
      <c r="AI29" s="13">
        <f t="shared" si="12"/>
        <v>0</v>
      </c>
      <c r="AJ29" s="19">
        <f t="shared" si="13"/>
        <v>0.12250822507230802</v>
      </c>
      <c r="AK29" s="19">
        <f t="shared" si="14"/>
        <v>-0.09429969676274474</v>
      </c>
      <c r="AL29" s="19">
        <f t="shared" si="15"/>
        <v>-0.0028672128203902636</v>
      </c>
      <c r="AM29" s="19">
        <f t="shared" si="16"/>
        <v>0.15462509152550338</v>
      </c>
    </row>
    <row r="30" spans="1:39" ht="12.75">
      <c r="A30" s="13" t="s">
        <v>10</v>
      </c>
      <c r="B30" s="13">
        <v>-10.773</v>
      </c>
      <c r="C30" s="13">
        <v>1.83</v>
      </c>
      <c r="D30" s="13">
        <v>-0.268</v>
      </c>
      <c r="E30" s="13">
        <v>27</v>
      </c>
      <c r="F30" s="13">
        <f t="shared" si="0"/>
        <v>27</v>
      </c>
      <c r="G30" s="13">
        <f t="shared" si="1"/>
        <v>0</v>
      </c>
      <c r="H30" s="13">
        <v>2</v>
      </c>
      <c r="I30" s="13">
        <v>1.3</v>
      </c>
      <c r="J30" s="13">
        <v>1.3</v>
      </c>
      <c r="K30" s="18">
        <v>375.9503</v>
      </c>
      <c r="L30" s="18">
        <v>99.8161</v>
      </c>
      <c r="M30" s="19">
        <v>12.131</v>
      </c>
      <c r="N30" s="19">
        <v>0.503</v>
      </c>
      <c r="O30" s="19">
        <v>-2.644</v>
      </c>
      <c r="P30" s="19">
        <v>-0.233</v>
      </c>
      <c r="Q30" s="19">
        <v>0.28300000000000003</v>
      </c>
      <c r="R30" s="18">
        <f t="shared" si="2"/>
        <v>5.905413502974395</v>
      </c>
      <c r="S30" s="18">
        <f t="shared" si="3"/>
        <v>0.002888694444975526</v>
      </c>
      <c r="T30" s="20">
        <f t="shared" si="5"/>
        <v>0.6341038635302567</v>
      </c>
      <c r="U30" s="20">
        <f t="shared" si="6"/>
        <v>-2.6966964655357772</v>
      </c>
      <c r="V30" s="20">
        <f t="shared" si="4"/>
        <v>-0.232548546728523</v>
      </c>
      <c r="AB30" s="21"/>
      <c r="AD30" s="19">
        <f t="shared" si="7"/>
        <v>0.6341038635302567</v>
      </c>
      <c r="AE30" s="19">
        <f t="shared" si="8"/>
        <v>-2.6966964655357772</v>
      </c>
      <c r="AF30" s="19">
        <f t="shared" si="9"/>
        <v>-0.232548546728523</v>
      </c>
      <c r="AG30" s="13">
        <f t="shared" si="10"/>
        <v>27</v>
      </c>
      <c r="AH30" s="13">
        <f t="shared" si="11"/>
        <v>2</v>
      </c>
      <c r="AI30" s="13">
        <f t="shared" si="12"/>
        <v>0</v>
      </c>
      <c r="AJ30" s="19">
        <f t="shared" si="13"/>
        <v>0.13110386353025671</v>
      </c>
      <c r="AK30" s="19">
        <f t="shared" si="14"/>
        <v>-0.052696465535777115</v>
      </c>
      <c r="AL30" s="19">
        <f t="shared" si="15"/>
        <v>0.00045145327147702585</v>
      </c>
      <c r="AM30" s="19">
        <f t="shared" si="16"/>
        <v>0.14129877679081249</v>
      </c>
    </row>
    <row r="31" spans="1:39" ht="12.75">
      <c r="A31" s="13" t="s">
        <v>10</v>
      </c>
      <c r="B31" s="13">
        <v>-10.773</v>
      </c>
      <c r="C31" s="13">
        <v>1.83</v>
      </c>
      <c r="D31" s="13">
        <v>-0.268</v>
      </c>
      <c r="E31" s="13">
        <v>12</v>
      </c>
      <c r="F31" s="13">
        <f t="shared" si="0"/>
        <v>12</v>
      </c>
      <c r="G31" s="13">
        <f t="shared" si="1"/>
        <v>0</v>
      </c>
      <c r="H31" s="13">
        <v>2</v>
      </c>
      <c r="I31" s="13">
        <v>1.3</v>
      </c>
      <c r="J31" s="13">
        <v>1.3</v>
      </c>
      <c r="K31" s="18">
        <v>370.886</v>
      </c>
      <c r="L31" s="18">
        <v>100.4671</v>
      </c>
      <c r="M31" s="19">
        <v>16.296</v>
      </c>
      <c r="N31" s="19">
        <v>3.848</v>
      </c>
      <c r="O31" s="19">
        <v>-5.365</v>
      </c>
      <c r="P31" s="19">
        <v>-0.388</v>
      </c>
      <c r="Q31" s="19">
        <v>0.301</v>
      </c>
      <c r="R31" s="18">
        <f t="shared" si="2"/>
        <v>5.825863664596521</v>
      </c>
      <c r="S31" s="18">
        <f t="shared" si="3"/>
        <v>-0.007337189642459219</v>
      </c>
      <c r="T31" s="20">
        <f t="shared" si="5"/>
        <v>3.983033058023871</v>
      </c>
      <c r="U31" s="20">
        <f t="shared" si="6"/>
        <v>-5.431700172134471</v>
      </c>
      <c r="V31" s="20">
        <f t="shared" si="4"/>
        <v>-0.3886700067493053</v>
      </c>
      <c r="AB31" s="21"/>
      <c r="AD31" s="19">
        <f t="shared" si="7"/>
        <v>3.983033058023871</v>
      </c>
      <c r="AE31" s="19">
        <f t="shared" si="8"/>
        <v>-5.431700172134471</v>
      </c>
      <c r="AF31" s="19">
        <f t="shared" si="9"/>
        <v>-0.3886700067493053</v>
      </c>
      <c r="AG31" s="13">
        <f t="shared" si="10"/>
        <v>12</v>
      </c>
      <c r="AH31" s="13">
        <f t="shared" si="11"/>
        <v>2</v>
      </c>
      <c r="AI31" s="13">
        <f t="shared" si="12"/>
        <v>0</v>
      </c>
      <c r="AJ31" s="19">
        <f t="shared" si="13"/>
        <v>0.135033058023871</v>
      </c>
      <c r="AK31" s="19">
        <f t="shared" si="14"/>
        <v>-0.0667001721344711</v>
      </c>
      <c r="AL31" s="19">
        <f t="shared" si="15"/>
        <v>-0.0006700067493052853</v>
      </c>
      <c r="AM31" s="19">
        <f t="shared" si="16"/>
        <v>0.15060972289693086</v>
      </c>
    </row>
    <row r="32" spans="1:39" ht="12.75">
      <c r="A32" s="13" t="s">
        <v>10</v>
      </c>
      <c r="B32" s="13">
        <v>-10.773</v>
      </c>
      <c r="C32" s="13">
        <v>1.83</v>
      </c>
      <c r="D32" s="13">
        <v>-0.268</v>
      </c>
      <c r="E32" s="13">
        <v>26</v>
      </c>
      <c r="F32" s="13">
        <f t="shared" si="0"/>
        <v>26</v>
      </c>
      <c r="G32" s="13">
        <f t="shared" si="1"/>
        <v>0</v>
      </c>
      <c r="H32" s="13">
        <v>2</v>
      </c>
      <c r="I32" s="13">
        <v>1.3</v>
      </c>
      <c r="J32" s="13">
        <v>1.3</v>
      </c>
      <c r="K32" s="18">
        <v>382.0731</v>
      </c>
      <c r="L32" s="18">
        <v>99.3084</v>
      </c>
      <c r="M32" s="19">
        <v>15.314</v>
      </c>
      <c r="N32" s="19">
        <v>3.937</v>
      </c>
      <c r="O32" s="19">
        <v>-2.425</v>
      </c>
      <c r="P32" s="19">
        <v>-0.102</v>
      </c>
      <c r="Q32" s="19">
        <v>0.353</v>
      </c>
      <c r="R32" s="18">
        <f t="shared" si="2"/>
        <v>6.0015902204713925</v>
      </c>
      <c r="S32" s="18">
        <f t="shared" si="3"/>
        <v>0.010863627396113351</v>
      </c>
      <c r="T32" s="20">
        <f t="shared" si="5"/>
        <v>4.106503874221254</v>
      </c>
      <c r="U32" s="20">
        <f t="shared" si="6"/>
        <v>-2.47437412944062</v>
      </c>
      <c r="V32" s="20">
        <f t="shared" si="4"/>
        <v>-0.09972028988311077</v>
      </c>
      <c r="AB32" s="21"/>
      <c r="AD32" s="19">
        <f t="shared" si="7"/>
        <v>4.106503874221254</v>
      </c>
      <c r="AE32" s="19">
        <f t="shared" si="8"/>
        <v>-2.47437412944062</v>
      </c>
      <c r="AF32" s="19">
        <f t="shared" si="9"/>
        <v>-0.09972028988311077</v>
      </c>
      <c r="AG32" s="13">
        <f t="shared" si="10"/>
        <v>26</v>
      </c>
      <c r="AH32" s="13">
        <f t="shared" si="11"/>
        <v>2</v>
      </c>
      <c r="AI32" s="13">
        <f t="shared" si="12"/>
        <v>0</v>
      </c>
      <c r="AJ32" s="19">
        <f t="shared" si="13"/>
        <v>0.1695038742212538</v>
      </c>
      <c r="AK32" s="19">
        <f t="shared" si="14"/>
        <v>-0.04937412944062025</v>
      </c>
      <c r="AL32" s="19">
        <f t="shared" si="15"/>
        <v>0.0022797101168892248</v>
      </c>
      <c r="AM32" s="19">
        <f t="shared" si="16"/>
        <v>0.17656320429877453</v>
      </c>
    </row>
    <row r="33" spans="1:39" ht="12.75">
      <c r="A33" s="13" t="s">
        <v>10</v>
      </c>
      <c r="B33" s="13">
        <v>-10.773</v>
      </c>
      <c r="C33" s="13">
        <v>1.83</v>
      </c>
      <c r="D33" s="13">
        <v>-0.268</v>
      </c>
      <c r="E33" s="13">
        <v>24</v>
      </c>
      <c r="F33" s="13">
        <f t="shared" si="0"/>
        <v>24</v>
      </c>
      <c r="G33" s="13">
        <f t="shared" si="1"/>
        <v>0</v>
      </c>
      <c r="H33" s="13">
        <v>2</v>
      </c>
      <c r="I33" s="13">
        <v>1.3</v>
      </c>
      <c r="J33" s="13">
        <v>1.3</v>
      </c>
      <c r="K33" s="18">
        <v>383.6377</v>
      </c>
      <c r="L33" s="18">
        <v>99.1064</v>
      </c>
      <c r="M33" s="19">
        <v>18.889</v>
      </c>
      <c r="N33" s="19">
        <v>7.493</v>
      </c>
      <c r="O33" s="19">
        <v>-2.971</v>
      </c>
      <c r="P33" s="19">
        <v>-0.003</v>
      </c>
      <c r="Q33" s="19">
        <v>0.264</v>
      </c>
      <c r="R33" s="18">
        <f t="shared" si="2"/>
        <v>6.026166899800425</v>
      </c>
      <c r="S33" s="18">
        <f t="shared" si="3"/>
        <v>0.014036635976239165</v>
      </c>
      <c r="T33" s="20">
        <f t="shared" si="5"/>
        <v>7.621389577754712</v>
      </c>
      <c r="U33" s="20">
        <f t="shared" si="6"/>
        <v>-3.004624455711814</v>
      </c>
      <c r="V33" s="20">
        <f t="shared" si="4"/>
        <v>-0.001017914417367427</v>
      </c>
      <c r="AB33" s="21"/>
      <c r="AD33" s="19">
        <f t="shared" si="7"/>
        <v>7.621389577754712</v>
      </c>
      <c r="AE33" s="19">
        <f t="shared" si="8"/>
        <v>-3.004624455711814</v>
      </c>
      <c r="AF33" s="19">
        <f t="shared" si="9"/>
        <v>-0.001017914417367427</v>
      </c>
      <c r="AG33" s="13">
        <f t="shared" si="10"/>
        <v>24</v>
      </c>
      <c r="AH33" s="13">
        <f t="shared" si="11"/>
        <v>2</v>
      </c>
      <c r="AI33" s="13">
        <f t="shared" si="12"/>
        <v>0</v>
      </c>
      <c r="AJ33" s="19">
        <f t="shared" si="13"/>
        <v>0.12838957775471194</v>
      </c>
      <c r="AK33" s="19">
        <f t="shared" si="14"/>
        <v>-0.03362445571181372</v>
      </c>
      <c r="AL33" s="19">
        <f t="shared" si="15"/>
        <v>0.001982085582632573</v>
      </c>
      <c r="AM33" s="19">
        <f t="shared" si="16"/>
        <v>0.13273438273938606</v>
      </c>
    </row>
    <row r="34" spans="1:39" ht="12.75">
      <c r="A34" s="13" t="s">
        <v>10</v>
      </c>
      <c r="B34" s="13">
        <v>-10.773</v>
      </c>
      <c r="C34" s="13">
        <v>1.83</v>
      </c>
      <c r="D34" s="13">
        <v>-0.268</v>
      </c>
      <c r="E34" s="13">
        <v>13</v>
      </c>
      <c r="F34" s="13">
        <f t="shared" si="0"/>
        <v>13</v>
      </c>
      <c r="G34" s="13">
        <f t="shared" si="1"/>
        <v>0</v>
      </c>
      <c r="H34" s="13">
        <v>2</v>
      </c>
      <c r="I34" s="13">
        <v>1.3</v>
      </c>
      <c r="J34" s="13">
        <v>1.3</v>
      </c>
      <c r="K34" s="18">
        <v>363.934</v>
      </c>
      <c r="L34" s="18">
        <v>101.2874</v>
      </c>
      <c r="M34" s="19">
        <v>19.066</v>
      </c>
      <c r="N34" s="19">
        <v>5.31</v>
      </c>
      <c r="O34" s="19">
        <v>-8.4</v>
      </c>
      <c r="P34" s="19">
        <v>-0.654</v>
      </c>
      <c r="Q34" s="19">
        <v>0.248</v>
      </c>
      <c r="R34" s="18">
        <f t="shared" si="2"/>
        <v>5.71666190395774</v>
      </c>
      <c r="S34" s="18">
        <f t="shared" si="3"/>
        <v>-0.02022243191115769</v>
      </c>
      <c r="T34" s="20">
        <f t="shared" si="5"/>
        <v>5.415673320650971</v>
      </c>
      <c r="U34" s="20">
        <f t="shared" si="6"/>
        <v>-8.467202508871702</v>
      </c>
      <c r="V34" s="20">
        <f t="shared" si="4"/>
        <v>-0.6560420190259654</v>
      </c>
      <c r="AB34" s="21"/>
      <c r="AD34" s="19">
        <f t="shared" si="7"/>
        <v>5.415673320650971</v>
      </c>
      <c r="AE34" s="19">
        <f t="shared" si="8"/>
        <v>-8.467202508871702</v>
      </c>
      <c r="AF34" s="19">
        <f t="shared" si="9"/>
        <v>-0.6560420190259654</v>
      </c>
      <c r="AG34" s="13">
        <f t="shared" si="10"/>
        <v>13</v>
      </c>
      <c r="AH34" s="13">
        <f t="shared" si="11"/>
        <v>2</v>
      </c>
      <c r="AI34" s="13">
        <f t="shared" si="12"/>
        <v>0</v>
      </c>
      <c r="AJ34" s="19">
        <f t="shared" si="13"/>
        <v>0.10567332065097101</v>
      </c>
      <c r="AK34" s="19">
        <f t="shared" si="14"/>
        <v>-0.0672025088717021</v>
      </c>
      <c r="AL34" s="19">
        <f t="shared" si="15"/>
        <v>-0.002042019025965347</v>
      </c>
      <c r="AM34" s="19">
        <f t="shared" si="16"/>
        <v>0.12524854385483505</v>
      </c>
    </row>
    <row r="35" spans="1:39" ht="12.75">
      <c r="A35" s="13" t="s">
        <v>10</v>
      </c>
      <c r="B35" s="13">
        <v>-10.773</v>
      </c>
      <c r="C35" s="13">
        <v>1.83</v>
      </c>
      <c r="D35" s="13">
        <v>-0.268</v>
      </c>
      <c r="E35" s="13">
        <v>15</v>
      </c>
      <c r="F35" s="13">
        <f t="shared" si="0"/>
        <v>15</v>
      </c>
      <c r="G35" s="13">
        <f t="shared" si="1"/>
        <v>0</v>
      </c>
      <c r="H35" s="13">
        <v>2</v>
      </c>
      <c r="I35" s="13">
        <v>1.3</v>
      </c>
      <c r="J35" s="13">
        <v>1.3</v>
      </c>
      <c r="K35" s="18">
        <v>373.903</v>
      </c>
      <c r="L35" s="18">
        <v>99.5277</v>
      </c>
      <c r="M35" s="19">
        <v>23.353</v>
      </c>
      <c r="N35" s="19">
        <v>10.644</v>
      </c>
      <c r="O35" s="19">
        <v>-7.477</v>
      </c>
      <c r="P35" s="19">
        <v>-0.095</v>
      </c>
      <c r="Q35" s="19">
        <v>0.29</v>
      </c>
      <c r="R35" s="18">
        <f t="shared" si="2"/>
        <v>5.8732545897759225</v>
      </c>
      <c r="S35" s="18">
        <f t="shared" si="3"/>
        <v>0.007418871051452225</v>
      </c>
      <c r="T35" s="20">
        <f t="shared" si="5"/>
        <v>10.777560898543253</v>
      </c>
      <c r="U35" s="20">
        <f t="shared" si="6"/>
        <v>-7.5347711687905825</v>
      </c>
      <c r="V35" s="20">
        <f t="shared" si="4"/>
        <v>-0.0936729671929887</v>
      </c>
      <c r="AB35" s="21"/>
      <c r="AD35" s="19">
        <f t="shared" si="7"/>
        <v>10.777560898543253</v>
      </c>
      <c r="AE35" s="19">
        <f t="shared" si="8"/>
        <v>-7.5347711687905825</v>
      </c>
      <c r="AF35" s="19">
        <f t="shared" si="9"/>
        <v>-0.0936729671929887</v>
      </c>
      <c r="AG35" s="13">
        <f t="shared" si="10"/>
        <v>15</v>
      </c>
      <c r="AH35" s="13">
        <f t="shared" si="11"/>
        <v>2</v>
      </c>
      <c r="AI35" s="13">
        <f t="shared" si="12"/>
        <v>0</v>
      </c>
      <c r="AJ35" s="19">
        <f t="shared" si="13"/>
        <v>0.13356089854325326</v>
      </c>
      <c r="AK35" s="19">
        <f t="shared" si="14"/>
        <v>-0.057771168790582195</v>
      </c>
      <c r="AL35" s="19">
        <f t="shared" si="15"/>
        <v>0.0013270328070112969</v>
      </c>
      <c r="AM35" s="19">
        <f t="shared" si="16"/>
        <v>0.1455258828496911</v>
      </c>
    </row>
    <row r="36" spans="1:39" ht="12.75">
      <c r="A36" s="13" t="s">
        <v>10</v>
      </c>
      <c r="B36" s="13">
        <v>-10.773</v>
      </c>
      <c r="C36" s="13">
        <v>1.83</v>
      </c>
      <c r="D36" s="13">
        <v>-0.268</v>
      </c>
      <c r="E36" s="13">
        <v>22</v>
      </c>
      <c r="F36" s="13">
        <f t="shared" si="0"/>
        <v>22</v>
      </c>
      <c r="G36" s="13">
        <f t="shared" si="1"/>
        <v>0</v>
      </c>
      <c r="H36" s="13">
        <v>2</v>
      </c>
      <c r="I36" s="13">
        <v>1.3</v>
      </c>
      <c r="J36" s="13">
        <v>1.3</v>
      </c>
      <c r="K36" s="18">
        <v>385.1273</v>
      </c>
      <c r="L36" s="18">
        <v>98.6859</v>
      </c>
      <c r="M36" s="19">
        <v>22.137</v>
      </c>
      <c r="N36" s="19">
        <v>10.758</v>
      </c>
      <c r="O36" s="19">
        <v>-3.293</v>
      </c>
      <c r="P36" s="19">
        <v>0.188</v>
      </c>
      <c r="Q36" s="19">
        <v>0.285</v>
      </c>
      <c r="R36" s="18">
        <f t="shared" si="2"/>
        <v>6.049565481884362</v>
      </c>
      <c r="S36" s="18">
        <f t="shared" si="3"/>
        <v>0.020641834530411574</v>
      </c>
      <c r="T36" s="20">
        <f t="shared" si="5"/>
        <v>10.896655077150214</v>
      </c>
      <c r="U36" s="20">
        <f t="shared" si="6"/>
        <v>-3.326617160509903</v>
      </c>
      <c r="V36" s="20">
        <f t="shared" si="4"/>
        <v>0.19185709440303372</v>
      </c>
      <c r="AB36" s="21"/>
      <c r="AD36" s="19">
        <f t="shared" si="7"/>
        <v>10.896655077150214</v>
      </c>
      <c r="AE36" s="19">
        <f t="shared" si="8"/>
        <v>-3.326617160509903</v>
      </c>
      <c r="AF36" s="19">
        <f t="shared" si="9"/>
        <v>0.19185709440303372</v>
      </c>
      <c r="AG36" s="13">
        <f t="shared" si="10"/>
        <v>22</v>
      </c>
      <c r="AH36" s="13">
        <f t="shared" si="11"/>
        <v>2</v>
      </c>
      <c r="AI36" s="13">
        <f t="shared" si="12"/>
        <v>0</v>
      </c>
      <c r="AJ36" s="19">
        <f t="shared" si="13"/>
        <v>0.13865507715021508</v>
      </c>
      <c r="AK36" s="19">
        <f t="shared" si="14"/>
        <v>-0.03361716050990271</v>
      </c>
      <c r="AL36" s="19">
        <f t="shared" si="15"/>
        <v>0.003857094403033723</v>
      </c>
      <c r="AM36" s="19">
        <f t="shared" si="16"/>
        <v>0.14272428341916651</v>
      </c>
    </row>
    <row r="37" spans="1:39" ht="12.75">
      <c r="A37" s="13" t="s">
        <v>10</v>
      </c>
      <c r="B37" s="13">
        <v>-10.773</v>
      </c>
      <c r="C37" s="13">
        <v>1.83</v>
      </c>
      <c r="D37" s="13">
        <v>-0.268</v>
      </c>
      <c r="E37" s="13">
        <v>49</v>
      </c>
      <c r="F37" s="13">
        <f t="shared" si="0"/>
        <v>49</v>
      </c>
      <c r="G37" s="13">
        <f t="shared" si="1"/>
        <v>0</v>
      </c>
      <c r="H37" s="13">
        <v>2</v>
      </c>
      <c r="I37" s="13">
        <v>1.3</v>
      </c>
      <c r="J37" s="13">
        <v>1.3</v>
      </c>
      <c r="K37" s="18">
        <v>396.8123</v>
      </c>
      <c r="L37" s="18">
        <v>97.4372</v>
      </c>
      <c r="M37" s="19">
        <v>21.927</v>
      </c>
      <c r="N37" s="19">
        <v>11.109</v>
      </c>
      <c r="O37" s="19">
        <v>0.733</v>
      </c>
      <c r="P37" s="19">
        <v>0.613</v>
      </c>
      <c r="Q37" s="19">
        <v>0.23399999999999999</v>
      </c>
      <c r="R37" s="18">
        <f t="shared" si="2"/>
        <v>6.233113032670346</v>
      </c>
      <c r="S37" s="18">
        <f t="shared" si="3"/>
        <v>0.04025636826309942</v>
      </c>
      <c r="T37" s="20">
        <f t="shared" si="5"/>
        <v>11.225533871632116</v>
      </c>
      <c r="U37" s="20">
        <f t="shared" si="6"/>
        <v>0.7275618628319995</v>
      </c>
      <c r="V37" s="20">
        <f t="shared" si="4"/>
        <v>0.6191717152682861</v>
      </c>
      <c r="AB37" s="21"/>
      <c r="AD37" s="19">
        <f t="shared" si="7"/>
        <v>11.225533871632116</v>
      </c>
      <c r="AE37" s="19">
        <f t="shared" si="8"/>
        <v>0.7275618628319995</v>
      </c>
      <c r="AF37" s="19">
        <f t="shared" si="9"/>
        <v>0.6191717152682861</v>
      </c>
      <c r="AG37" s="13">
        <f t="shared" si="10"/>
        <v>49</v>
      </c>
      <c r="AH37" s="13">
        <f t="shared" si="11"/>
        <v>2</v>
      </c>
      <c r="AI37" s="13">
        <f t="shared" si="12"/>
        <v>0</v>
      </c>
      <c r="AJ37" s="19">
        <f t="shared" si="13"/>
        <v>0.11653387163211626</v>
      </c>
      <c r="AK37" s="19">
        <f t="shared" si="14"/>
        <v>-0.0054381371680004564</v>
      </c>
      <c r="AL37" s="19">
        <f t="shared" si="15"/>
        <v>0.006171715268286082</v>
      </c>
      <c r="AM37" s="19">
        <f t="shared" si="16"/>
        <v>0.11682382737601664</v>
      </c>
    </row>
    <row r="38" spans="1:39" ht="12.75">
      <c r="A38" s="13" t="s">
        <v>10</v>
      </c>
      <c r="B38" s="13">
        <v>-10.773</v>
      </c>
      <c r="C38" s="13">
        <v>1.83</v>
      </c>
      <c r="D38" s="13">
        <v>-0.268</v>
      </c>
      <c r="E38" s="13">
        <v>51</v>
      </c>
      <c r="F38" s="13">
        <f t="shared" si="0"/>
        <v>51</v>
      </c>
      <c r="G38" s="13">
        <f t="shared" si="1"/>
        <v>0</v>
      </c>
      <c r="H38" s="13">
        <v>2</v>
      </c>
      <c r="I38" s="13">
        <v>1.3</v>
      </c>
      <c r="J38" s="13">
        <v>1.3</v>
      </c>
      <c r="K38" s="18">
        <v>1.2712</v>
      </c>
      <c r="L38" s="18">
        <v>96.8722</v>
      </c>
      <c r="M38" s="19">
        <v>25.587</v>
      </c>
      <c r="N38" s="19">
        <v>14.778</v>
      </c>
      <c r="O38" s="19">
        <v>2.34</v>
      </c>
      <c r="P38" s="19">
        <v>0.987</v>
      </c>
      <c r="Q38" s="19">
        <v>0.20800000000000002</v>
      </c>
      <c r="R38" s="18">
        <f t="shared" si="2"/>
        <v>0.01996796290621673</v>
      </c>
      <c r="S38" s="18">
        <f t="shared" si="3"/>
        <v>0.04913136750949043</v>
      </c>
      <c r="T38" s="20">
        <f t="shared" si="5"/>
        <v>14.881883195087848</v>
      </c>
      <c r="U38" s="20">
        <f t="shared" si="6"/>
        <v>2.3423438516483275</v>
      </c>
      <c r="V38" s="20">
        <f t="shared" si="4"/>
        <v>0.9937262080488412</v>
      </c>
      <c r="AB38" s="21"/>
      <c r="AD38" s="19">
        <f t="shared" si="7"/>
        <v>14.881883195087848</v>
      </c>
      <c r="AE38" s="19">
        <f t="shared" si="8"/>
        <v>2.3423438516483275</v>
      </c>
      <c r="AF38" s="19">
        <f t="shared" si="9"/>
        <v>0.9937262080488412</v>
      </c>
      <c r="AG38" s="13">
        <f t="shared" si="10"/>
        <v>51</v>
      </c>
      <c r="AH38" s="13">
        <f t="shared" si="11"/>
        <v>2</v>
      </c>
      <c r="AI38" s="13">
        <f t="shared" si="12"/>
        <v>0</v>
      </c>
      <c r="AJ38" s="19">
        <f t="shared" si="13"/>
        <v>0.10388319508784782</v>
      </c>
      <c r="AK38" s="19">
        <f t="shared" si="14"/>
        <v>0.0023438516483276217</v>
      </c>
      <c r="AL38" s="19">
        <f t="shared" si="15"/>
        <v>0.006726208048841165</v>
      </c>
      <c r="AM38" s="19">
        <f t="shared" si="16"/>
        <v>0.10412710375750164</v>
      </c>
    </row>
    <row r="39" spans="1:39" ht="12.75">
      <c r="A39" s="13" t="s">
        <v>10</v>
      </c>
      <c r="B39" s="13">
        <v>-10.773</v>
      </c>
      <c r="C39" s="13">
        <v>1.83</v>
      </c>
      <c r="D39" s="13">
        <v>-0.268</v>
      </c>
      <c r="E39" s="13">
        <v>52</v>
      </c>
      <c r="F39" s="13">
        <f t="shared" si="0"/>
        <v>52</v>
      </c>
      <c r="G39" s="13">
        <f t="shared" si="1"/>
        <v>0</v>
      </c>
      <c r="H39" s="13">
        <v>2</v>
      </c>
      <c r="I39" s="13">
        <v>1.3</v>
      </c>
      <c r="J39" s="13">
        <v>1.3</v>
      </c>
      <c r="K39" s="18">
        <v>6.3872</v>
      </c>
      <c r="L39" s="18">
        <v>96.7291</v>
      </c>
      <c r="M39" s="19">
        <v>25.639</v>
      </c>
      <c r="N39" s="19">
        <v>14.703</v>
      </c>
      <c r="O39" s="19">
        <v>4.394</v>
      </c>
      <c r="P39" s="19">
        <v>1.048</v>
      </c>
      <c r="Q39" s="19">
        <v>0.215</v>
      </c>
      <c r="R39" s="18">
        <f t="shared" si="2"/>
        <v>0.10032990298504364</v>
      </c>
      <c r="S39" s="18">
        <f t="shared" si="3"/>
        <v>0.051379177053133995</v>
      </c>
      <c r="T39" s="20">
        <f t="shared" si="5"/>
        <v>14.810220649152097</v>
      </c>
      <c r="U39" s="20">
        <f t="shared" si="6"/>
        <v>4.405409283761102</v>
      </c>
      <c r="V39" s="20">
        <f t="shared" si="4"/>
        <v>1.0542520515827913</v>
      </c>
      <c r="AB39" s="21"/>
      <c r="AD39" s="19">
        <f t="shared" si="7"/>
        <v>14.810220649152097</v>
      </c>
      <c r="AE39" s="19">
        <f t="shared" si="8"/>
        <v>4.405409283761102</v>
      </c>
      <c r="AF39" s="19">
        <f t="shared" si="9"/>
        <v>1.0542520515827913</v>
      </c>
      <c r="AG39" s="13">
        <f t="shared" si="10"/>
        <v>52</v>
      </c>
      <c r="AH39" s="13">
        <f t="shared" si="11"/>
        <v>2</v>
      </c>
      <c r="AI39" s="13">
        <f t="shared" si="12"/>
        <v>0</v>
      </c>
      <c r="AJ39" s="19">
        <f t="shared" si="13"/>
        <v>0.10722064915209728</v>
      </c>
      <c r="AK39" s="19">
        <f t="shared" si="14"/>
        <v>0.011409283761102174</v>
      </c>
      <c r="AL39" s="19">
        <f t="shared" si="15"/>
        <v>0.006252051582791296</v>
      </c>
      <c r="AM39" s="19">
        <f t="shared" si="16"/>
        <v>0.10800707157187613</v>
      </c>
    </row>
    <row r="40" spans="1:39" ht="12.75">
      <c r="A40" s="13" t="s">
        <v>10</v>
      </c>
      <c r="B40" s="13">
        <v>-10.773</v>
      </c>
      <c r="C40" s="13">
        <v>1.83</v>
      </c>
      <c r="D40" s="13">
        <v>-0.268</v>
      </c>
      <c r="E40" s="13">
        <v>93</v>
      </c>
      <c r="F40" s="13">
        <f t="shared" si="0"/>
        <v>93</v>
      </c>
      <c r="G40" s="13">
        <f t="shared" si="1"/>
        <v>0</v>
      </c>
      <c r="H40" s="13">
        <v>2</v>
      </c>
      <c r="I40" s="13">
        <v>1.3</v>
      </c>
      <c r="J40" s="13">
        <v>1.3</v>
      </c>
      <c r="K40" s="18">
        <v>363.1679</v>
      </c>
      <c r="L40" s="18">
        <v>101.8499</v>
      </c>
      <c r="M40" s="19">
        <v>23.528</v>
      </c>
      <c r="N40" s="19">
        <v>8.917</v>
      </c>
      <c r="O40" s="19">
        <v>-11.03</v>
      </c>
      <c r="P40" s="19">
        <v>-0.952</v>
      </c>
      <c r="Q40" s="19">
        <v>0.33</v>
      </c>
      <c r="R40" s="18">
        <f t="shared" si="2"/>
        <v>5.704628033298163</v>
      </c>
      <c r="S40" s="18">
        <f t="shared" si="3"/>
        <v>-0.02905816124937899</v>
      </c>
      <c r="T40" s="20">
        <f t="shared" si="5"/>
        <v>9.055647395557145</v>
      </c>
      <c r="U40" s="20">
        <f t="shared" si="6"/>
        <v>-11.120255866700019</v>
      </c>
      <c r="V40" s="20">
        <f t="shared" si="4"/>
        <v>-0.9563781298578177</v>
      </c>
      <c r="AB40" s="21"/>
      <c r="AD40" s="19">
        <f t="shared" si="7"/>
        <v>9.055647395557145</v>
      </c>
      <c r="AE40" s="19">
        <f t="shared" si="8"/>
        <v>-11.120255866700019</v>
      </c>
      <c r="AF40" s="19">
        <f t="shared" si="9"/>
        <v>-0.9563781298578177</v>
      </c>
      <c r="AG40" s="13">
        <f t="shared" si="10"/>
        <v>93</v>
      </c>
      <c r="AH40" s="13">
        <f t="shared" si="11"/>
        <v>2</v>
      </c>
      <c r="AI40" s="13">
        <f t="shared" si="12"/>
        <v>0</v>
      </c>
      <c r="AJ40" s="19">
        <f t="shared" si="13"/>
        <v>0.138647395557145</v>
      </c>
      <c r="AK40" s="19">
        <f t="shared" si="14"/>
        <v>-0.09025586670001928</v>
      </c>
      <c r="AL40" s="19">
        <f t="shared" si="15"/>
        <v>-0.004378129857817714</v>
      </c>
      <c r="AM40" s="19">
        <f t="shared" si="16"/>
        <v>0.16549437993358868</v>
      </c>
    </row>
    <row r="41" spans="1:39" ht="12.75">
      <c r="A41" s="13" t="s">
        <v>20</v>
      </c>
      <c r="B41" s="13">
        <v>-10.8</v>
      </c>
      <c r="C41" s="13">
        <v>1.833</v>
      </c>
      <c r="D41" s="13">
        <v>-0.283</v>
      </c>
      <c r="E41" s="13">
        <v>91</v>
      </c>
      <c r="F41" s="13">
        <f t="shared" si="0"/>
        <v>91</v>
      </c>
      <c r="G41" s="13">
        <f t="shared" si="1"/>
        <v>0</v>
      </c>
      <c r="H41" s="13">
        <v>2</v>
      </c>
      <c r="I41" s="13">
        <v>1.31</v>
      </c>
      <c r="J41" s="13">
        <v>1.3</v>
      </c>
      <c r="K41" s="18">
        <v>345.4155</v>
      </c>
      <c r="L41" s="18">
        <v>104.846</v>
      </c>
      <c r="M41" s="19">
        <v>16.585</v>
      </c>
      <c r="N41" s="19">
        <v>0.021</v>
      </c>
      <c r="O41" s="19">
        <v>-10.671</v>
      </c>
      <c r="P41" s="19">
        <v>-1.534</v>
      </c>
      <c r="Q41" s="19">
        <v>0.25</v>
      </c>
      <c r="R41" s="18">
        <f aca="true" t="shared" si="17" ref="R41:R74">PI()/200*K41</f>
        <v>5.425773986180227</v>
      </c>
      <c r="S41" s="18">
        <f aca="true" t="shared" si="18" ref="S41:S74">PI()/2-PI()/200*L41</f>
        <v>-0.07612078999648086</v>
      </c>
      <c r="T41" s="20">
        <f aca="true" t="shared" si="19" ref="T41:T74">COS(R41)*COS(S41)*(M41+Q41/2)+B41</f>
        <v>0.10331001335929457</v>
      </c>
      <c r="U41" s="20">
        <f aca="true" t="shared" si="20" ref="U41:U74">SIN(R41)*COS(S41)*(M41+Q41/2)+C41</f>
        <v>-10.765695339178981</v>
      </c>
      <c r="V41" s="20">
        <f aca="true" t="shared" si="21" ref="V41:V74">SIN(S41)*(M41+Q41/2)+(I41-J41)+D41</f>
        <v>-1.5437503701076647</v>
      </c>
      <c r="AB41" s="21"/>
      <c r="AD41" s="19">
        <f t="shared" si="7"/>
        <v>0.10331001335929457</v>
      </c>
      <c r="AE41" s="19">
        <f t="shared" si="8"/>
        <v>-10.765695339178981</v>
      </c>
      <c r="AF41" s="19">
        <f t="shared" si="9"/>
        <v>-1.5437503701076647</v>
      </c>
      <c r="AG41" s="13">
        <f t="shared" si="10"/>
        <v>91</v>
      </c>
      <c r="AH41" s="13">
        <f t="shared" si="11"/>
        <v>2</v>
      </c>
      <c r="AI41" s="13">
        <f t="shared" si="12"/>
        <v>0</v>
      </c>
      <c r="AJ41" s="19">
        <f t="shared" si="13"/>
        <v>0.08231001335929457</v>
      </c>
      <c r="AK41" s="19">
        <f t="shared" si="14"/>
        <v>-0.09469533917898154</v>
      </c>
      <c r="AL41" s="19">
        <f t="shared" si="15"/>
        <v>-0.009750370107664663</v>
      </c>
      <c r="AM41" s="19">
        <f t="shared" si="16"/>
        <v>0.1258459982624241</v>
      </c>
    </row>
    <row r="42" spans="1:39" ht="12.75">
      <c r="A42" s="13" t="s">
        <v>20</v>
      </c>
      <c r="B42" s="13">
        <v>-10.8</v>
      </c>
      <c r="C42" s="13">
        <v>1.833</v>
      </c>
      <c r="D42" s="13">
        <v>-0.283</v>
      </c>
      <c r="E42" s="13">
        <v>90</v>
      </c>
      <c r="F42" s="13">
        <f t="shared" si="0"/>
        <v>90</v>
      </c>
      <c r="G42" s="13">
        <f t="shared" si="1"/>
        <v>0</v>
      </c>
      <c r="H42" s="13">
        <v>2</v>
      </c>
      <c r="I42" s="13">
        <v>1.31</v>
      </c>
      <c r="J42" s="13">
        <v>1.3</v>
      </c>
      <c r="K42" s="18">
        <v>336.4065</v>
      </c>
      <c r="L42" s="18">
        <v>107.8677</v>
      </c>
      <c r="M42" s="19">
        <v>16.716</v>
      </c>
      <c r="N42" s="19">
        <v>-1.822</v>
      </c>
      <c r="O42" s="19">
        <v>-12.115</v>
      </c>
      <c r="P42" s="19">
        <v>-2.334</v>
      </c>
      <c r="Q42" s="19">
        <v>0.28800000000000003</v>
      </c>
      <c r="R42" s="18">
        <f t="shared" si="17"/>
        <v>5.284260945099274</v>
      </c>
      <c r="S42" s="18">
        <f t="shared" si="18"/>
        <v>-0.12358554260324217</v>
      </c>
      <c r="T42" s="20">
        <f t="shared" si="19"/>
        <v>-1.744842389104182</v>
      </c>
      <c r="U42" s="20">
        <f t="shared" si="20"/>
        <v>-12.236263401643084</v>
      </c>
      <c r="V42" s="20">
        <f t="shared" si="21"/>
        <v>-2.3513522264096545</v>
      </c>
      <c r="AB42" s="21"/>
      <c r="AD42" s="19">
        <f t="shared" si="7"/>
        <v>-1.744842389104182</v>
      </c>
      <c r="AE42" s="19">
        <f t="shared" si="8"/>
        <v>-12.236263401643084</v>
      </c>
      <c r="AF42" s="19">
        <f t="shared" si="9"/>
        <v>-2.3513522264096545</v>
      </c>
      <c r="AG42" s="13">
        <f t="shared" si="10"/>
        <v>90</v>
      </c>
      <c r="AH42" s="13">
        <f t="shared" si="11"/>
        <v>2</v>
      </c>
      <c r="AI42" s="13">
        <f t="shared" si="12"/>
        <v>0</v>
      </c>
      <c r="AJ42" s="19">
        <f t="shared" si="13"/>
        <v>0.07715761089581807</v>
      </c>
      <c r="AK42" s="19">
        <f t="shared" si="14"/>
        <v>-0.12126340164308402</v>
      </c>
      <c r="AL42" s="19">
        <f t="shared" si="15"/>
        <v>-0.017352226409654392</v>
      </c>
      <c r="AM42" s="19">
        <f t="shared" si="16"/>
        <v>0.14477295762183726</v>
      </c>
    </row>
    <row r="43" spans="1:39" ht="12.75">
      <c r="A43" s="13" t="s">
        <v>20</v>
      </c>
      <c r="B43" s="13">
        <v>-10.8</v>
      </c>
      <c r="C43" s="13">
        <v>1.833</v>
      </c>
      <c r="D43" s="13">
        <v>-0.283</v>
      </c>
      <c r="E43" s="13">
        <v>95</v>
      </c>
      <c r="F43" s="13">
        <f t="shared" si="0"/>
        <v>95</v>
      </c>
      <c r="G43" s="13">
        <f t="shared" si="1"/>
        <v>0</v>
      </c>
      <c r="H43" s="13">
        <v>2</v>
      </c>
      <c r="I43" s="13">
        <v>1.31</v>
      </c>
      <c r="J43" s="13">
        <v>1.3</v>
      </c>
      <c r="K43" s="18">
        <v>369.8011</v>
      </c>
      <c r="L43" s="18">
        <v>101.0324</v>
      </c>
      <c r="M43" s="19">
        <v>29.821</v>
      </c>
      <c r="N43" s="19">
        <v>15.724</v>
      </c>
      <c r="O43" s="19">
        <v>-11.786</v>
      </c>
      <c r="P43" s="19">
        <v>-0.757</v>
      </c>
      <c r="Q43" s="19">
        <v>0.287</v>
      </c>
      <c r="R43" s="18">
        <f t="shared" si="17"/>
        <v>5.808822095247123</v>
      </c>
      <c r="S43" s="18">
        <f t="shared" si="18"/>
        <v>-0.016216901277830598</v>
      </c>
      <c r="T43" s="20">
        <f t="shared" si="19"/>
        <v>15.85242782826349</v>
      </c>
      <c r="U43" s="20">
        <f t="shared" si="20"/>
        <v>-11.852146785570541</v>
      </c>
      <c r="V43" s="20">
        <f t="shared" si="21"/>
        <v>-0.7589100396103017</v>
      </c>
      <c r="AB43" s="21"/>
      <c r="AD43" s="19">
        <f t="shared" si="7"/>
        <v>15.85242782826349</v>
      </c>
      <c r="AE43" s="19">
        <f t="shared" si="8"/>
        <v>-11.852146785570541</v>
      </c>
      <c r="AF43" s="19">
        <f t="shared" si="9"/>
        <v>-0.7589100396103017</v>
      </c>
      <c r="AG43" s="13">
        <f t="shared" si="10"/>
        <v>95</v>
      </c>
      <c r="AH43" s="13">
        <f t="shared" si="11"/>
        <v>2</v>
      </c>
      <c r="AI43" s="13">
        <f t="shared" si="12"/>
        <v>0</v>
      </c>
      <c r="AJ43" s="19">
        <f t="shared" si="13"/>
        <v>0.12842782826349008</v>
      </c>
      <c r="AK43" s="19">
        <f t="shared" si="14"/>
        <v>-0.06614678557054177</v>
      </c>
      <c r="AL43" s="19">
        <f t="shared" si="15"/>
        <v>-0.0019100396103016726</v>
      </c>
      <c r="AM43" s="19">
        <f t="shared" si="16"/>
        <v>0.14447405498948473</v>
      </c>
    </row>
    <row r="44" spans="1:39" ht="12.75">
      <c r="A44" s="13" t="s">
        <v>20</v>
      </c>
      <c r="B44" s="13">
        <v>-10.8</v>
      </c>
      <c r="C44" s="13">
        <v>1.833</v>
      </c>
      <c r="D44" s="13">
        <v>-0.283</v>
      </c>
      <c r="E44" s="13">
        <v>310</v>
      </c>
      <c r="F44" s="13">
        <f t="shared" si="0"/>
        <v>310</v>
      </c>
      <c r="G44" s="13">
        <f t="shared" si="1"/>
        <v>0</v>
      </c>
      <c r="H44" s="13">
        <v>2</v>
      </c>
      <c r="I44" s="13">
        <v>1.31</v>
      </c>
      <c r="J44" s="13">
        <v>1.3</v>
      </c>
      <c r="K44" s="18">
        <v>386.7328</v>
      </c>
      <c r="L44" s="18">
        <v>98.4252</v>
      </c>
      <c r="M44" s="19">
        <v>28.989</v>
      </c>
      <c r="N44" s="19">
        <v>17.552</v>
      </c>
      <c r="O44" s="19">
        <v>-4.162</v>
      </c>
      <c r="P44" s="19">
        <v>0.443</v>
      </c>
      <c r="Q44" s="19">
        <v>0.26</v>
      </c>
      <c r="R44" s="18">
        <f t="shared" si="17"/>
        <v>6.074784616911054</v>
      </c>
      <c r="S44" s="18">
        <f t="shared" si="18"/>
        <v>0.024736900554365837</v>
      </c>
      <c r="T44" s="20">
        <f t="shared" si="19"/>
        <v>17.68023786584932</v>
      </c>
      <c r="U44" s="20">
        <f t="shared" si="20"/>
        <v>-4.1897457148776756</v>
      </c>
      <c r="V44" s="20">
        <f t="shared" si="21"/>
        <v>0.44724034777642135</v>
      </c>
      <c r="AB44" s="21"/>
      <c r="AD44" s="19">
        <f t="shared" si="7"/>
        <v>17.68023786584932</v>
      </c>
      <c r="AE44" s="19">
        <f t="shared" si="8"/>
        <v>-4.1897457148776756</v>
      </c>
      <c r="AF44" s="19">
        <f t="shared" si="9"/>
        <v>0.44724034777642135</v>
      </c>
      <c r="AG44" s="13">
        <f t="shared" si="10"/>
        <v>310</v>
      </c>
      <c r="AH44" s="13">
        <f t="shared" si="11"/>
        <v>2</v>
      </c>
      <c r="AI44" s="13">
        <f t="shared" si="12"/>
        <v>0</v>
      </c>
      <c r="AJ44" s="19">
        <f t="shared" si="13"/>
        <v>0.1282378658493215</v>
      </c>
      <c r="AK44" s="19">
        <f t="shared" si="14"/>
        <v>-0.02774571487767563</v>
      </c>
      <c r="AL44" s="19">
        <f t="shared" si="15"/>
        <v>0.004240347776421349</v>
      </c>
      <c r="AM44" s="19">
        <f t="shared" si="16"/>
        <v>0.13127359018830426</v>
      </c>
    </row>
    <row r="45" spans="1:39" ht="12.75">
      <c r="A45" s="13" t="s">
        <v>20</v>
      </c>
      <c r="B45" s="13">
        <v>-10.8</v>
      </c>
      <c r="C45" s="13">
        <v>1.833</v>
      </c>
      <c r="D45" s="13">
        <v>-0.283</v>
      </c>
      <c r="E45" s="13">
        <v>315</v>
      </c>
      <c r="F45" s="13">
        <f t="shared" si="0"/>
        <v>315</v>
      </c>
      <c r="G45" s="13">
        <f t="shared" si="1"/>
        <v>0</v>
      </c>
      <c r="H45" s="13">
        <v>2</v>
      </c>
      <c r="I45" s="13">
        <v>1.31</v>
      </c>
      <c r="J45" s="13">
        <v>1.3</v>
      </c>
      <c r="K45" s="18">
        <v>392.872</v>
      </c>
      <c r="L45" s="18">
        <v>96.9353</v>
      </c>
      <c r="M45" s="19">
        <v>32.516</v>
      </c>
      <c r="N45" s="19">
        <v>21.474</v>
      </c>
      <c r="O45" s="19">
        <v>-1.795</v>
      </c>
      <c r="P45" s="19">
        <v>1.291</v>
      </c>
      <c r="Q45" s="19">
        <v>0.285</v>
      </c>
      <c r="R45" s="18">
        <f t="shared" si="17"/>
        <v>6.171218945005647</v>
      </c>
      <c r="S45" s="18">
        <f t="shared" si="18"/>
        <v>0.04814019502728306</v>
      </c>
      <c r="T45" s="20">
        <f t="shared" si="19"/>
        <v>21.616404219048686</v>
      </c>
      <c r="U45" s="20">
        <f t="shared" si="20"/>
        <v>-1.811790531025023</v>
      </c>
      <c r="V45" s="20">
        <f t="shared" si="21"/>
        <v>1.2985793782665398</v>
      </c>
      <c r="AB45" s="21"/>
      <c r="AD45" s="19">
        <f t="shared" si="7"/>
        <v>21.616404219048686</v>
      </c>
      <c r="AE45" s="19">
        <f t="shared" si="8"/>
        <v>-1.811790531025023</v>
      </c>
      <c r="AF45" s="19">
        <f t="shared" si="9"/>
        <v>1.2985793782665398</v>
      </c>
      <c r="AG45" s="13">
        <f t="shared" si="10"/>
        <v>315</v>
      </c>
      <c r="AH45" s="13">
        <f t="shared" si="11"/>
        <v>2</v>
      </c>
      <c r="AI45" s="13">
        <f t="shared" si="12"/>
        <v>0</v>
      </c>
      <c r="AJ45" s="19">
        <f t="shared" si="13"/>
        <v>0.14240421904868583</v>
      </c>
      <c r="AK45" s="19">
        <f t="shared" si="14"/>
        <v>-0.016790531025023148</v>
      </c>
      <c r="AL45" s="19">
        <f t="shared" si="15"/>
        <v>0.007579378266539871</v>
      </c>
      <c r="AM45" s="19">
        <f t="shared" si="16"/>
        <v>0.14359084410182865</v>
      </c>
    </row>
    <row r="46" spans="1:39" ht="12.75">
      <c r="A46" s="13" t="s">
        <v>20</v>
      </c>
      <c r="B46" s="13">
        <v>-10.8</v>
      </c>
      <c r="C46" s="13">
        <v>1.833</v>
      </c>
      <c r="D46" s="13">
        <v>-0.283</v>
      </c>
      <c r="E46" s="13">
        <v>311</v>
      </c>
      <c r="F46" s="13">
        <f t="shared" si="0"/>
        <v>311</v>
      </c>
      <c r="G46" s="13">
        <f t="shared" si="1"/>
        <v>0</v>
      </c>
      <c r="H46" s="13">
        <v>2</v>
      </c>
      <c r="I46" s="13">
        <v>1.31</v>
      </c>
      <c r="J46" s="13">
        <v>1.3</v>
      </c>
      <c r="K46" s="18">
        <v>5.0138</v>
      </c>
      <c r="L46" s="18">
        <v>96.4737</v>
      </c>
      <c r="M46" s="19">
        <v>29.244</v>
      </c>
      <c r="N46" s="19">
        <v>18.307</v>
      </c>
      <c r="O46" s="19">
        <v>4.13</v>
      </c>
      <c r="P46" s="19">
        <v>1.345</v>
      </c>
      <c r="Q46" s="19">
        <v>0.29</v>
      </c>
      <c r="R46" s="18">
        <f t="shared" si="17"/>
        <v>0.07875658623284253</v>
      </c>
      <c r="S46" s="18">
        <f t="shared" si="18"/>
        <v>0.055390990871768464</v>
      </c>
      <c r="T46" s="20">
        <f t="shared" si="19"/>
        <v>18.45296913330408</v>
      </c>
      <c r="U46" s="20">
        <f t="shared" si="20"/>
        <v>4.141639149325263</v>
      </c>
      <c r="V46" s="20">
        <f t="shared" si="21"/>
        <v>1.3540535222178323</v>
      </c>
      <c r="AB46" s="21"/>
      <c r="AD46" s="19">
        <f t="shared" si="7"/>
        <v>18.45296913330408</v>
      </c>
      <c r="AE46" s="19">
        <f t="shared" si="8"/>
        <v>4.141639149325263</v>
      </c>
      <c r="AF46" s="19">
        <f t="shared" si="9"/>
        <v>1.3540535222178323</v>
      </c>
      <c r="AG46" s="13">
        <f t="shared" si="10"/>
        <v>311</v>
      </c>
      <c r="AH46" s="13">
        <f t="shared" si="11"/>
        <v>2</v>
      </c>
      <c r="AI46" s="13">
        <f t="shared" si="12"/>
        <v>0</v>
      </c>
      <c r="AJ46" s="19">
        <f t="shared" si="13"/>
        <v>0.14596913330408157</v>
      </c>
      <c r="AK46" s="19">
        <f t="shared" si="14"/>
        <v>0.011639149325262999</v>
      </c>
      <c r="AL46" s="19">
        <f t="shared" si="15"/>
        <v>0.009053522217832288</v>
      </c>
      <c r="AM46" s="19">
        <f t="shared" si="16"/>
        <v>0.1467120442878133</v>
      </c>
    </row>
    <row r="47" spans="1:39" ht="12.75">
      <c r="A47" s="13" t="s">
        <v>20</v>
      </c>
      <c r="B47" s="13">
        <v>-10.8</v>
      </c>
      <c r="C47" s="13">
        <v>1.833</v>
      </c>
      <c r="D47" s="13">
        <v>-0.283</v>
      </c>
      <c r="E47" s="13">
        <v>42</v>
      </c>
      <c r="F47" s="13">
        <f t="shared" si="0"/>
        <v>42</v>
      </c>
      <c r="G47" s="13">
        <f t="shared" si="1"/>
        <v>0</v>
      </c>
      <c r="H47" s="13">
        <v>2</v>
      </c>
      <c r="I47" s="13">
        <v>1.31</v>
      </c>
      <c r="J47" s="13">
        <v>1.3</v>
      </c>
      <c r="K47" s="18">
        <v>14.1547</v>
      </c>
      <c r="L47" s="18">
        <v>91.2355</v>
      </c>
      <c r="M47" s="19">
        <v>0.915</v>
      </c>
      <c r="N47" s="19">
        <v>-9.916</v>
      </c>
      <c r="O47" s="19">
        <v>2.033</v>
      </c>
      <c r="P47" s="19">
        <v>-0.148</v>
      </c>
      <c r="Q47" s="19">
        <v>0.19</v>
      </c>
      <c r="R47" s="18">
        <f t="shared" si="17"/>
        <v>0.22234150766883726</v>
      </c>
      <c r="S47" s="18">
        <f t="shared" si="18"/>
        <v>0.13767244406193857</v>
      </c>
      <c r="T47" s="20">
        <f t="shared" si="19"/>
        <v>-9.824183639665605</v>
      </c>
      <c r="U47" s="20">
        <f t="shared" si="20"/>
        <v>2.053611889723781</v>
      </c>
      <c r="V47" s="20">
        <f t="shared" si="21"/>
        <v>-0.134389664828932</v>
      </c>
      <c r="AB47" s="21"/>
      <c r="AD47" s="19">
        <f t="shared" si="7"/>
        <v>-9.824183639665605</v>
      </c>
      <c r="AE47" s="19">
        <f t="shared" si="8"/>
        <v>2.053611889723781</v>
      </c>
      <c r="AF47" s="19">
        <f t="shared" si="9"/>
        <v>-0.134389664828932</v>
      </c>
      <c r="AG47" s="13">
        <f t="shared" si="10"/>
        <v>42</v>
      </c>
      <c r="AH47" s="13">
        <f t="shared" si="11"/>
        <v>2</v>
      </c>
      <c r="AI47" s="13">
        <f t="shared" si="12"/>
        <v>0</v>
      </c>
      <c r="AJ47" s="19">
        <f t="shared" si="13"/>
        <v>0.09181636033439489</v>
      </c>
      <c r="AK47" s="19">
        <f t="shared" si="14"/>
        <v>0.02061188972378103</v>
      </c>
      <c r="AL47" s="19">
        <f t="shared" si="15"/>
        <v>0.013610335171067994</v>
      </c>
      <c r="AM47" s="19">
        <f t="shared" si="16"/>
        <v>0.09508067756652538</v>
      </c>
    </row>
    <row r="48" spans="1:39" ht="12.75">
      <c r="A48" s="13" t="s">
        <v>20</v>
      </c>
      <c r="B48" s="13">
        <v>-10.8</v>
      </c>
      <c r="C48" s="13">
        <v>1.833</v>
      </c>
      <c r="D48" s="13">
        <v>-0.283</v>
      </c>
      <c r="E48" s="13">
        <v>43</v>
      </c>
      <c r="F48" s="13">
        <f t="shared" si="0"/>
        <v>43</v>
      </c>
      <c r="G48" s="13">
        <f t="shared" si="1"/>
        <v>0</v>
      </c>
      <c r="H48" s="13">
        <v>2</v>
      </c>
      <c r="I48" s="13">
        <v>1.31</v>
      </c>
      <c r="J48" s="13">
        <v>1.3</v>
      </c>
      <c r="K48" s="18">
        <v>22.3147</v>
      </c>
      <c r="L48" s="18">
        <v>96.0801</v>
      </c>
      <c r="M48" s="19">
        <v>4.68</v>
      </c>
      <c r="N48" s="19">
        <v>-6.412</v>
      </c>
      <c r="O48" s="19">
        <v>3.437</v>
      </c>
      <c r="P48" s="19">
        <v>0.014</v>
      </c>
      <c r="Q48" s="19">
        <v>0.207</v>
      </c>
      <c r="R48" s="18">
        <f t="shared" si="17"/>
        <v>0.35051848793530077</v>
      </c>
      <c r="S48" s="18">
        <f t="shared" si="18"/>
        <v>0.06157364521403297</v>
      </c>
      <c r="T48" s="20">
        <f t="shared" si="19"/>
        <v>-6.31587549315009</v>
      </c>
      <c r="U48" s="20">
        <f t="shared" si="20"/>
        <v>3.4724684745707486</v>
      </c>
      <c r="V48" s="20">
        <f t="shared" si="21"/>
        <v>0.0213514531248431</v>
      </c>
      <c r="AB48" s="21"/>
      <c r="AD48" s="19">
        <f t="shared" si="7"/>
        <v>-6.31587549315009</v>
      </c>
      <c r="AE48" s="19">
        <f t="shared" si="8"/>
        <v>3.4724684745707486</v>
      </c>
      <c r="AF48" s="19">
        <f t="shared" si="9"/>
        <v>0.0213514531248431</v>
      </c>
      <c r="AG48" s="13">
        <f t="shared" si="10"/>
        <v>43</v>
      </c>
      <c r="AH48" s="13">
        <f t="shared" si="11"/>
        <v>2</v>
      </c>
      <c r="AI48" s="13">
        <f t="shared" si="12"/>
        <v>0</v>
      </c>
      <c r="AJ48" s="19">
        <f t="shared" si="13"/>
        <v>0.09612450684991014</v>
      </c>
      <c r="AK48" s="19">
        <f t="shared" si="14"/>
        <v>0.035468474570748754</v>
      </c>
      <c r="AL48" s="19">
        <f t="shared" si="15"/>
        <v>0.0073514531248431</v>
      </c>
      <c r="AM48" s="19">
        <f t="shared" si="16"/>
        <v>0.10272281814943084</v>
      </c>
    </row>
    <row r="49" spans="1:39" ht="12.75">
      <c r="A49" s="13" t="s">
        <v>20</v>
      </c>
      <c r="B49" s="13">
        <v>-10.8</v>
      </c>
      <c r="C49" s="13">
        <v>1.833</v>
      </c>
      <c r="D49" s="13">
        <v>-0.283</v>
      </c>
      <c r="E49" s="13">
        <v>65</v>
      </c>
      <c r="F49" s="13">
        <f t="shared" si="0"/>
        <v>65</v>
      </c>
      <c r="G49" s="13">
        <f t="shared" si="1"/>
        <v>0</v>
      </c>
      <c r="H49" s="13">
        <v>2</v>
      </c>
      <c r="I49" s="13">
        <v>1.31</v>
      </c>
      <c r="J49" s="13">
        <v>1.3</v>
      </c>
      <c r="K49" s="18">
        <v>44.8358</v>
      </c>
      <c r="L49" s="18">
        <v>94.2001</v>
      </c>
      <c r="M49" s="19">
        <v>5.655</v>
      </c>
      <c r="N49" s="19">
        <v>-6.508</v>
      </c>
      <c r="O49" s="19">
        <v>5.48</v>
      </c>
      <c r="P49" s="19">
        <v>0.24</v>
      </c>
      <c r="Q49" s="19">
        <v>0.213</v>
      </c>
      <c r="R49" s="18">
        <f t="shared" si="17"/>
        <v>0.7042790994891063</v>
      </c>
      <c r="S49" s="18">
        <f t="shared" si="18"/>
        <v>0.09110461615777687</v>
      </c>
      <c r="T49" s="20">
        <f t="shared" si="19"/>
        <v>-6.4274935782361835</v>
      </c>
      <c r="U49" s="20">
        <f t="shared" si="20"/>
        <v>5.54801171662088</v>
      </c>
      <c r="V49" s="20">
        <f t="shared" si="21"/>
        <v>0.25117343218037996</v>
      </c>
      <c r="AB49" s="21"/>
      <c r="AD49" s="19">
        <f t="shared" si="7"/>
        <v>-6.4274935782361835</v>
      </c>
      <c r="AE49" s="19">
        <f t="shared" si="8"/>
        <v>5.54801171662088</v>
      </c>
      <c r="AF49" s="19">
        <f t="shared" si="9"/>
        <v>0.25117343218037996</v>
      </c>
      <c r="AG49" s="13">
        <f t="shared" si="10"/>
        <v>65</v>
      </c>
      <c r="AH49" s="13">
        <f t="shared" si="11"/>
        <v>2</v>
      </c>
      <c r="AI49" s="13">
        <f t="shared" si="12"/>
        <v>0</v>
      </c>
      <c r="AJ49" s="19">
        <f t="shared" si="13"/>
        <v>0.0805064217638165</v>
      </c>
      <c r="AK49" s="19">
        <f t="shared" si="14"/>
        <v>0.06801171662087935</v>
      </c>
      <c r="AL49" s="19">
        <f t="shared" si="15"/>
        <v>0.011173432180379972</v>
      </c>
      <c r="AM49" s="19">
        <f t="shared" si="16"/>
        <v>0.10597982416300687</v>
      </c>
    </row>
    <row r="50" spans="1:39" ht="12.75">
      <c r="A50" s="13" t="s">
        <v>20</v>
      </c>
      <c r="B50" s="13">
        <v>-10.8</v>
      </c>
      <c r="C50" s="13">
        <v>1.833</v>
      </c>
      <c r="D50" s="13">
        <v>-0.283</v>
      </c>
      <c r="E50" s="13">
        <v>45</v>
      </c>
      <c r="F50" s="13">
        <f t="shared" si="0"/>
        <v>45</v>
      </c>
      <c r="G50" s="13">
        <f t="shared" si="1"/>
        <v>0</v>
      </c>
      <c r="H50" s="13">
        <v>2</v>
      </c>
      <c r="I50" s="13">
        <v>1.31</v>
      </c>
      <c r="J50" s="13">
        <v>1.3</v>
      </c>
      <c r="K50" s="18">
        <v>25.0797</v>
      </c>
      <c r="L50" s="18">
        <v>95.8265</v>
      </c>
      <c r="M50" s="19">
        <v>8.762</v>
      </c>
      <c r="N50" s="19">
        <v>-2.726</v>
      </c>
      <c r="O50" s="19">
        <v>5.189</v>
      </c>
      <c r="P50" s="19">
        <v>0.3</v>
      </c>
      <c r="Q50" s="19">
        <v>0.311</v>
      </c>
      <c r="R50" s="18">
        <f t="shared" si="17"/>
        <v>0.3939510063711797</v>
      </c>
      <c r="S50" s="18">
        <f t="shared" si="18"/>
        <v>0.06555718469878502</v>
      </c>
      <c r="T50" s="20">
        <f t="shared" si="19"/>
        <v>-2.5832713901524986</v>
      </c>
      <c r="U50" s="20">
        <f t="shared" si="20"/>
        <v>5.248538335941891</v>
      </c>
      <c r="V50" s="20">
        <f t="shared" si="21"/>
        <v>0.31118753651960346</v>
      </c>
      <c r="AB50" s="21"/>
      <c r="AD50" s="19">
        <f t="shared" si="7"/>
        <v>-2.5832713901524986</v>
      </c>
      <c r="AE50" s="19">
        <f t="shared" si="8"/>
        <v>5.248538335941891</v>
      </c>
      <c r="AF50" s="19">
        <f t="shared" si="9"/>
        <v>0.31118753651960346</v>
      </c>
      <c r="AG50" s="13">
        <f t="shared" si="10"/>
        <v>45</v>
      </c>
      <c r="AH50" s="13">
        <f t="shared" si="11"/>
        <v>2</v>
      </c>
      <c r="AI50" s="13">
        <f t="shared" si="12"/>
        <v>0</v>
      </c>
      <c r="AJ50" s="19">
        <f t="shared" si="13"/>
        <v>0.14272860984750135</v>
      </c>
      <c r="AK50" s="19">
        <f t="shared" si="14"/>
        <v>0.05953833594189106</v>
      </c>
      <c r="AL50" s="19">
        <f t="shared" si="15"/>
        <v>0.01118753651960347</v>
      </c>
      <c r="AM50" s="19">
        <f t="shared" si="16"/>
        <v>0.15505299251903265</v>
      </c>
    </row>
    <row r="51" spans="1:39" ht="12.75">
      <c r="A51" s="13" t="s">
        <v>20</v>
      </c>
      <c r="B51" s="13">
        <v>-10.8</v>
      </c>
      <c r="C51" s="13">
        <v>1.833</v>
      </c>
      <c r="D51" s="13">
        <v>-0.283</v>
      </c>
      <c r="E51" s="13">
        <v>62</v>
      </c>
      <c r="F51" s="13">
        <f t="shared" si="0"/>
        <v>62</v>
      </c>
      <c r="G51" s="13">
        <f t="shared" si="1"/>
        <v>0</v>
      </c>
      <c r="H51" s="13">
        <v>2</v>
      </c>
      <c r="I51" s="13">
        <v>1.31</v>
      </c>
      <c r="J51" s="13">
        <v>1.3</v>
      </c>
      <c r="K51" s="18">
        <v>36.4192</v>
      </c>
      <c r="L51" s="18">
        <v>96.0903</v>
      </c>
      <c r="M51" s="19">
        <v>13.921</v>
      </c>
      <c r="N51" s="19">
        <v>0.882</v>
      </c>
      <c r="O51" s="19">
        <v>9.356</v>
      </c>
      <c r="P51" s="19">
        <v>0.58</v>
      </c>
      <c r="Q51" s="19">
        <v>0.251</v>
      </c>
      <c r="R51" s="18">
        <f t="shared" si="17"/>
        <v>0.5720714558480869</v>
      </c>
      <c r="S51" s="18">
        <f t="shared" si="18"/>
        <v>0.06141342398869987</v>
      </c>
      <c r="T51" s="20">
        <f t="shared" si="19"/>
        <v>0.9877707564598648</v>
      </c>
      <c r="U51" s="20">
        <f t="shared" si="20"/>
        <v>9.423085891557943</v>
      </c>
      <c r="V51" s="20">
        <f t="shared" si="21"/>
        <v>0.5891015032597522</v>
      </c>
      <c r="AB51" s="21"/>
      <c r="AD51" s="19">
        <f t="shared" si="7"/>
        <v>0.9877707564598648</v>
      </c>
      <c r="AE51" s="19">
        <f t="shared" si="8"/>
        <v>9.423085891557943</v>
      </c>
      <c r="AF51" s="19">
        <f t="shared" si="9"/>
        <v>0.5891015032597522</v>
      </c>
      <c r="AG51" s="13">
        <f t="shared" si="10"/>
        <v>62</v>
      </c>
      <c r="AH51" s="13">
        <f t="shared" si="11"/>
        <v>2</v>
      </c>
      <c r="AI51" s="13">
        <f t="shared" si="12"/>
        <v>0</v>
      </c>
      <c r="AJ51" s="19">
        <f t="shared" si="13"/>
        <v>0.10577075645986478</v>
      </c>
      <c r="AK51" s="19">
        <f t="shared" si="14"/>
        <v>0.06708589155794265</v>
      </c>
      <c r="AL51" s="19">
        <f t="shared" si="15"/>
        <v>0.00910150325975223</v>
      </c>
      <c r="AM51" s="19">
        <f t="shared" si="16"/>
        <v>0.12558187420883377</v>
      </c>
    </row>
    <row r="52" spans="1:39" ht="12.75">
      <c r="A52" s="13" t="s">
        <v>20</v>
      </c>
      <c r="B52" s="13">
        <v>-10.8</v>
      </c>
      <c r="C52" s="13">
        <v>1.833</v>
      </c>
      <c r="D52" s="13">
        <v>-0.283</v>
      </c>
      <c r="E52" s="13">
        <v>83</v>
      </c>
      <c r="F52" s="13">
        <f t="shared" si="0"/>
        <v>83</v>
      </c>
      <c r="G52" s="13">
        <f t="shared" si="1"/>
        <v>0</v>
      </c>
      <c r="H52" s="13">
        <v>2</v>
      </c>
      <c r="I52" s="13">
        <v>1.31</v>
      </c>
      <c r="J52" s="13">
        <v>1.3</v>
      </c>
      <c r="K52" s="18">
        <v>33.7316</v>
      </c>
      <c r="L52" s="18">
        <v>96.3394</v>
      </c>
      <c r="M52" s="19">
        <v>22.231</v>
      </c>
      <c r="N52" s="19">
        <v>8.35</v>
      </c>
      <c r="O52" s="19">
        <v>13.05</v>
      </c>
      <c r="P52" s="19">
        <v>1.003</v>
      </c>
      <c r="Q52" s="19">
        <v>0.29</v>
      </c>
      <c r="R52" s="18">
        <f t="shared" si="17"/>
        <v>0.5298547337691474</v>
      </c>
      <c r="S52" s="18">
        <f t="shared" si="18"/>
        <v>0.05750057033865397</v>
      </c>
      <c r="T52" s="20">
        <f t="shared" si="19"/>
        <v>8.475903960975348</v>
      </c>
      <c r="U52" s="20">
        <f t="shared" si="20"/>
        <v>13.12331896229704</v>
      </c>
      <c r="V52" s="20">
        <f t="shared" si="21"/>
        <v>1.0129238767713789</v>
      </c>
      <c r="AB52" s="21"/>
      <c r="AD52" s="19">
        <f t="shared" si="7"/>
        <v>8.475903960975348</v>
      </c>
      <c r="AE52" s="19">
        <f t="shared" si="8"/>
        <v>13.12331896229704</v>
      </c>
      <c r="AF52" s="19">
        <f t="shared" si="9"/>
        <v>1.0129238767713789</v>
      </c>
      <c r="AG52" s="13">
        <f t="shared" si="10"/>
        <v>83</v>
      </c>
      <c r="AH52" s="13">
        <f t="shared" si="11"/>
        <v>2</v>
      </c>
      <c r="AI52" s="13">
        <f t="shared" si="12"/>
        <v>0</v>
      </c>
      <c r="AJ52" s="19">
        <f t="shared" si="13"/>
        <v>0.12590396097534828</v>
      </c>
      <c r="AK52" s="19">
        <f t="shared" si="14"/>
        <v>0.07331896229703894</v>
      </c>
      <c r="AL52" s="19">
        <f t="shared" si="15"/>
        <v>0.009923876771378959</v>
      </c>
      <c r="AM52" s="19">
        <f t="shared" si="16"/>
        <v>0.1460341088642313</v>
      </c>
    </row>
    <row r="53" spans="1:39" ht="12.75">
      <c r="A53" s="13" t="s">
        <v>20</v>
      </c>
      <c r="B53" s="13">
        <v>-10.8</v>
      </c>
      <c r="C53" s="13">
        <v>1.833</v>
      </c>
      <c r="D53" s="13">
        <v>-0.283</v>
      </c>
      <c r="E53" s="13">
        <v>80</v>
      </c>
      <c r="F53" s="13">
        <f t="shared" si="0"/>
        <v>80</v>
      </c>
      <c r="G53" s="13">
        <f t="shared" si="1"/>
        <v>0</v>
      </c>
      <c r="H53" s="13">
        <v>2</v>
      </c>
      <c r="I53" s="13">
        <v>1.31</v>
      </c>
      <c r="J53" s="13">
        <v>1.3</v>
      </c>
      <c r="K53" s="18">
        <v>58.0424</v>
      </c>
      <c r="L53" s="18">
        <v>96.1082</v>
      </c>
      <c r="M53" s="19">
        <v>16.866</v>
      </c>
      <c r="N53" s="19">
        <v>-0.491</v>
      </c>
      <c r="O53" s="19">
        <v>15.143</v>
      </c>
      <c r="P53" s="19">
        <v>0.756</v>
      </c>
      <c r="Q53" s="19">
        <v>0.304</v>
      </c>
      <c r="R53" s="18">
        <f t="shared" si="17"/>
        <v>0.9117278871836011</v>
      </c>
      <c r="S53" s="18">
        <f t="shared" si="18"/>
        <v>0.0611322514462036</v>
      </c>
      <c r="T53" s="20">
        <f t="shared" si="19"/>
        <v>-0.39797320908036227</v>
      </c>
      <c r="U53" s="20">
        <f t="shared" si="20"/>
        <v>15.261670258690097</v>
      </c>
      <c r="V53" s="20">
        <f t="shared" si="21"/>
        <v>0.7667007859774926</v>
      </c>
      <c r="AB53" s="21"/>
      <c r="AD53" s="19">
        <f t="shared" si="7"/>
        <v>-0.39797320908036227</v>
      </c>
      <c r="AE53" s="19">
        <f t="shared" si="8"/>
        <v>15.261670258690097</v>
      </c>
      <c r="AF53" s="19">
        <f t="shared" si="9"/>
        <v>0.7667007859774926</v>
      </c>
      <c r="AG53" s="13">
        <f t="shared" si="10"/>
        <v>80</v>
      </c>
      <c r="AH53" s="13">
        <f t="shared" si="11"/>
        <v>2</v>
      </c>
      <c r="AI53" s="13">
        <f t="shared" si="12"/>
        <v>0</v>
      </c>
      <c r="AJ53" s="19">
        <f t="shared" si="13"/>
        <v>0.09302679091963773</v>
      </c>
      <c r="AK53" s="19">
        <f t="shared" si="14"/>
        <v>0.11867025869009673</v>
      </c>
      <c r="AL53" s="19">
        <f t="shared" si="15"/>
        <v>0.010700785977492577</v>
      </c>
      <c r="AM53" s="19">
        <f t="shared" si="16"/>
        <v>0.15116587229568906</v>
      </c>
    </row>
    <row r="54" spans="1:39" ht="12.75">
      <c r="A54" s="13" t="s">
        <v>20</v>
      </c>
      <c r="B54" s="13">
        <v>-10.8</v>
      </c>
      <c r="C54" s="13">
        <v>1.833</v>
      </c>
      <c r="D54" s="13">
        <v>-0.283</v>
      </c>
      <c r="E54" s="13">
        <v>196</v>
      </c>
      <c r="F54" s="13">
        <f t="shared" si="0"/>
        <v>196</v>
      </c>
      <c r="G54" s="13">
        <f t="shared" si="1"/>
        <v>0</v>
      </c>
      <c r="H54" s="13">
        <v>2</v>
      </c>
      <c r="I54" s="13">
        <v>1.31</v>
      </c>
      <c r="J54" s="13">
        <v>1.3</v>
      </c>
      <c r="K54" s="18">
        <v>56.5359</v>
      </c>
      <c r="L54" s="18">
        <v>96.9637</v>
      </c>
      <c r="M54" s="19">
        <v>19.685</v>
      </c>
      <c r="N54" s="19">
        <v>1.604</v>
      </c>
      <c r="O54" s="19">
        <v>17.089</v>
      </c>
      <c r="P54" s="19">
        <v>0.664</v>
      </c>
      <c r="Q54" s="19">
        <v>0.285</v>
      </c>
      <c r="R54" s="18">
        <f t="shared" si="17"/>
        <v>0.888063840520436</v>
      </c>
      <c r="S54" s="18">
        <f t="shared" si="18"/>
        <v>0.04769408887047333</v>
      </c>
      <c r="T54" s="20">
        <f t="shared" si="19"/>
        <v>1.6952495936915941</v>
      </c>
      <c r="U54" s="20">
        <f t="shared" si="20"/>
        <v>17.19870561935745</v>
      </c>
      <c r="V54" s="20">
        <f t="shared" si="21"/>
        <v>0.6722960703381768</v>
      </c>
      <c r="AB54" s="21"/>
      <c r="AD54" s="19">
        <f t="shared" si="7"/>
        <v>1.6952495936915941</v>
      </c>
      <c r="AE54" s="19">
        <f t="shared" si="8"/>
        <v>17.19870561935745</v>
      </c>
      <c r="AF54" s="19">
        <f t="shared" si="9"/>
        <v>0.6722960703381768</v>
      </c>
      <c r="AG54" s="13">
        <f t="shared" si="10"/>
        <v>196</v>
      </c>
      <c r="AH54" s="13">
        <f t="shared" si="11"/>
        <v>2</v>
      </c>
      <c r="AI54" s="13">
        <f t="shared" si="12"/>
        <v>0</v>
      </c>
      <c r="AJ54" s="19">
        <f t="shared" si="13"/>
        <v>0.09124959369159402</v>
      </c>
      <c r="AK54" s="19">
        <f t="shared" si="14"/>
        <v>0.10970561935745238</v>
      </c>
      <c r="AL54" s="19">
        <f t="shared" si="15"/>
        <v>0.008296070338176809</v>
      </c>
      <c r="AM54" s="19">
        <f t="shared" si="16"/>
        <v>0.1429357759643792</v>
      </c>
    </row>
    <row r="55" spans="1:39" ht="12.75">
      <c r="A55" s="13" t="s">
        <v>20</v>
      </c>
      <c r="B55" s="13">
        <v>-10.8</v>
      </c>
      <c r="C55" s="13">
        <v>1.833</v>
      </c>
      <c r="D55" s="13">
        <v>-0.283</v>
      </c>
      <c r="E55" s="13">
        <v>197</v>
      </c>
      <c r="F55" s="13">
        <f t="shared" si="0"/>
        <v>197</v>
      </c>
      <c r="G55" s="13">
        <f t="shared" si="1"/>
        <v>0</v>
      </c>
      <c r="H55" s="13">
        <v>2</v>
      </c>
      <c r="I55" s="13">
        <v>1.31</v>
      </c>
      <c r="J55" s="13">
        <v>1.3</v>
      </c>
      <c r="K55" s="18">
        <v>59.8108</v>
      </c>
      <c r="L55" s="18">
        <v>96.9704</v>
      </c>
      <c r="M55" s="19">
        <v>21.452</v>
      </c>
      <c r="N55" s="19">
        <v>1.845</v>
      </c>
      <c r="O55" s="19">
        <v>19.132</v>
      </c>
      <c r="P55" s="19">
        <v>0.746</v>
      </c>
      <c r="Q55" s="19">
        <v>0.309</v>
      </c>
      <c r="R55" s="18">
        <f t="shared" si="17"/>
        <v>0.9395058494266421</v>
      </c>
      <c r="S55" s="18">
        <f t="shared" si="18"/>
        <v>0.04758884551657805</v>
      </c>
      <c r="T55" s="20">
        <f t="shared" si="19"/>
        <v>1.9374387448679933</v>
      </c>
      <c r="U55" s="20">
        <f t="shared" si="20"/>
        <v>19.255457941592507</v>
      </c>
      <c r="V55" s="20">
        <f t="shared" si="21"/>
        <v>0.7548403300979525</v>
      </c>
      <c r="AB55" s="21"/>
      <c r="AD55" s="19">
        <f t="shared" si="7"/>
        <v>1.9374387448679933</v>
      </c>
      <c r="AE55" s="19">
        <f t="shared" si="8"/>
        <v>19.255457941592507</v>
      </c>
      <c r="AF55" s="19">
        <f t="shared" si="9"/>
        <v>0.7548403300979525</v>
      </c>
      <c r="AG55" s="13">
        <f t="shared" si="10"/>
        <v>197</v>
      </c>
      <c r="AH55" s="13">
        <f t="shared" si="11"/>
        <v>2</v>
      </c>
      <c r="AI55" s="13">
        <f t="shared" si="12"/>
        <v>0</v>
      </c>
      <c r="AJ55" s="19">
        <f t="shared" si="13"/>
        <v>0.0924387448679933</v>
      </c>
      <c r="AK55" s="19">
        <f t="shared" si="14"/>
        <v>0.12345794159250545</v>
      </c>
      <c r="AL55" s="19">
        <f t="shared" si="15"/>
        <v>0.008840330097952487</v>
      </c>
      <c r="AM55" s="19">
        <f t="shared" si="16"/>
        <v>0.1544828027039554</v>
      </c>
    </row>
    <row r="56" spans="1:39" ht="12.75">
      <c r="A56" s="13" t="s">
        <v>20</v>
      </c>
      <c r="B56" s="13">
        <v>-10.8</v>
      </c>
      <c r="C56" s="13">
        <v>1.833</v>
      </c>
      <c r="D56" s="13">
        <v>-0.283</v>
      </c>
      <c r="E56" s="13">
        <v>79</v>
      </c>
      <c r="F56" s="13">
        <f t="shared" si="0"/>
        <v>79</v>
      </c>
      <c r="G56" s="13">
        <f t="shared" si="1"/>
        <v>0</v>
      </c>
      <c r="H56" s="13">
        <v>2</v>
      </c>
      <c r="I56" s="13">
        <v>1.31</v>
      </c>
      <c r="J56" s="13">
        <v>1.3</v>
      </c>
      <c r="K56" s="18">
        <v>65.9491</v>
      </c>
      <c r="L56" s="18">
        <v>95.2592</v>
      </c>
      <c r="M56" s="19">
        <v>13.441</v>
      </c>
      <c r="N56" s="19">
        <v>-3.968</v>
      </c>
      <c r="O56" s="19">
        <v>13.365</v>
      </c>
      <c r="P56" s="19">
        <v>0.726</v>
      </c>
      <c r="Q56" s="19">
        <v>0.32799999999999996</v>
      </c>
      <c r="R56" s="18">
        <f t="shared" si="17"/>
        <v>1.0359260403542931</v>
      </c>
      <c r="S56" s="18">
        <f t="shared" si="18"/>
        <v>0.07446831226069217</v>
      </c>
      <c r="T56" s="20">
        <f t="shared" si="19"/>
        <v>-3.8843507548033553</v>
      </c>
      <c r="U56" s="20">
        <f t="shared" si="20"/>
        <v>13.505414534078085</v>
      </c>
      <c r="V56" s="20">
        <f t="shared" si="21"/>
        <v>0.7392052469997357</v>
      </c>
      <c r="AB56" s="21"/>
      <c r="AD56" s="19">
        <f t="shared" si="7"/>
        <v>-3.8843507548033553</v>
      </c>
      <c r="AE56" s="19">
        <f t="shared" si="8"/>
        <v>13.505414534078085</v>
      </c>
      <c r="AF56" s="19">
        <f t="shared" si="9"/>
        <v>0.7392052469997357</v>
      </c>
      <c r="AG56" s="13">
        <f t="shared" si="10"/>
        <v>79</v>
      </c>
      <c r="AH56" s="13">
        <f t="shared" si="11"/>
        <v>2</v>
      </c>
      <c r="AI56" s="13">
        <f t="shared" si="12"/>
        <v>0</v>
      </c>
      <c r="AJ56" s="19">
        <f t="shared" si="13"/>
        <v>0.08364924519664463</v>
      </c>
      <c r="AK56" s="19">
        <f t="shared" si="14"/>
        <v>0.14041453407808469</v>
      </c>
      <c r="AL56" s="19">
        <f t="shared" si="15"/>
        <v>0.013205246999735687</v>
      </c>
      <c r="AM56" s="19">
        <f t="shared" si="16"/>
        <v>0.16397504734153306</v>
      </c>
    </row>
    <row r="57" spans="1:39" ht="12.75">
      <c r="A57" s="13" t="s">
        <v>20</v>
      </c>
      <c r="B57" s="13">
        <v>-10.8</v>
      </c>
      <c r="C57" s="13">
        <v>1.833</v>
      </c>
      <c r="D57" s="13">
        <v>-0.283</v>
      </c>
      <c r="E57" s="13">
        <v>195</v>
      </c>
      <c r="F57" s="13">
        <f t="shared" si="0"/>
        <v>195</v>
      </c>
      <c r="G57" s="13">
        <f t="shared" si="1"/>
        <v>0</v>
      </c>
      <c r="H57" s="13">
        <v>2</v>
      </c>
      <c r="I57" s="13">
        <v>1.31</v>
      </c>
      <c r="J57" s="13">
        <v>1.3</v>
      </c>
      <c r="K57" s="18">
        <v>75.4108</v>
      </c>
      <c r="L57" s="18">
        <v>96.6875</v>
      </c>
      <c r="M57" s="19">
        <v>18.615</v>
      </c>
      <c r="N57" s="19">
        <v>-3.797</v>
      </c>
      <c r="O57" s="19">
        <v>19.054</v>
      </c>
      <c r="P57" s="19">
        <v>0.694</v>
      </c>
      <c r="Q57" s="19">
        <v>0.302</v>
      </c>
      <c r="R57" s="18">
        <f t="shared" si="17"/>
        <v>1.184550076406646</v>
      </c>
      <c r="S57" s="18">
        <f t="shared" si="18"/>
        <v>0.05203262832508071</v>
      </c>
      <c r="T57" s="20">
        <f t="shared" si="19"/>
        <v>-3.7401552435552485</v>
      </c>
      <c r="U57" s="20">
        <f t="shared" si="20"/>
        <v>19.19297594112326</v>
      </c>
      <c r="V57" s="20">
        <f t="shared" si="21"/>
        <v>0.7030037594808956</v>
      </c>
      <c r="AB57" s="21"/>
      <c r="AD57" s="19">
        <f t="shared" si="7"/>
        <v>-3.7401552435552485</v>
      </c>
      <c r="AE57" s="19">
        <f t="shared" si="8"/>
        <v>19.19297594112326</v>
      </c>
      <c r="AF57" s="19">
        <f t="shared" si="9"/>
        <v>0.7030037594808956</v>
      </c>
      <c r="AG57" s="13">
        <f t="shared" si="10"/>
        <v>195</v>
      </c>
      <c r="AH57" s="13">
        <f t="shared" si="11"/>
        <v>2</v>
      </c>
      <c r="AI57" s="13">
        <f t="shared" si="12"/>
        <v>0</v>
      </c>
      <c r="AJ57" s="19">
        <f t="shared" si="13"/>
        <v>0.05684475644475162</v>
      </c>
      <c r="AK57" s="19">
        <f t="shared" si="14"/>
        <v>0.13897594112326317</v>
      </c>
      <c r="AL57" s="19">
        <f t="shared" si="15"/>
        <v>0.009003759480895601</v>
      </c>
      <c r="AM57" s="19">
        <f t="shared" si="16"/>
        <v>0.15042176116223893</v>
      </c>
    </row>
    <row r="58" spans="1:39" ht="12.75">
      <c r="A58" s="13" t="s">
        <v>20</v>
      </c>
      <c r="B58" s="13">
        <v>-10.8</v>
      </c>
      <c r="C58" s="13">
        <v>1.833</v>
      </c>
      <c r="D58" s="13">
        <v>-0.283</v>
      </c>
      <c r="E58" s="13">
        <v>193</v>
      </c>
      <c r="F58" s="13">
        <f t="shared" si="0"/>
        <v>193</v>
      </c>
      <c r="G58" s="13">
        <f t="shared" si="1"/>
        <v>0</v>
      </c>
      <c r="H58" s="13">
        <v>2</v>
      </c>
      <c r="I58" s="13">
        <v>1.31</v>
      </c>
      <c r="J58" s="13">
        <v>1.3</v>
      </c>
      <c r="K58" s="18">
        <v>79.1006</v>
      </c>
      <c r="L58" s="18">
        <v>96.4846</v>
      </c>
      <c r="M58" s="19">
        <v>16.218</v>
      </c>
      <c r="N58" s="19">
        <v>-5.579</v>
      </c>
      <c r="O58" s="19">
        <v>17.162</v>
      </c>
      <c r="P58" s="19">
        <v>0.621</v>
      </c>
      <c r="Q58" s="19">
        <v>0.266</v>
      </c>
      <c r="R58" s="18">
        <f t="shared" si="17"/>
        <v>1.2425093192727241</v>
      </c>
      <c r="S58" s="18">
        <f t="shared" si="18"/>
        <v>0.05521977407214762</v>
      </c>
      <c r="T58" s="20">
        <f t="shared" si="19"/>
        <v>-5.53611362777273</v>
      </c>
      <c r="U58" s="20">
        <f t="shared" si="20"/>
        <v>17.287200198564395</v>
      </c>
      <c r="V58" s="20">
        <f t="shared" si="21"/>
        <v>0.6294397392469626</v>
      </c>
      <c r="AB58" s="21"/>
      <c r="AD58" s="19">
        <f t="shared" si="7"/>
        <v>-5.53611362777273</v>
      </c>
      <c r="AE58" s="19">
        <f t="shared" si="8"/>
        <v>17.287200198564395</v>
      </c>
      <c r="AF58" s="19">
        <f t="shared" si="9"/>
        <v>0.6294397392469626</v>
      </c>
      <c r="AG58" s="13">
        <f t="shared" si="10"/>
        <v>193</v>
      </c>
      <c r="AH58" s="13">
        <f t="shared" si="11"/>
        <v>2</v>
      </c>
      <c r="AI58" s="13">
        <f t="shared" si="12"/>
        <v>0</v>
      </c>
      <c r="AJ58" s="19">
        <f t="shared" si="13"/>
        <v>0.042886372227269653</v>
      </c>
      <c r="AK58" s="19">
        <f t="shared" si="14"/>
        <v>0.12520019856439646</v>
      </c>
      <c r="AL58" s="19">
        <f t="shared" si="15"/>
        <v>0.008439739246962619</v>
      </c>
      <c r="AM58" s="19">
        <f t="shared" si="16"/>
        <v>0.13261055705311306</v>
      </c>
    </row>
    <row r="59" spans="1:39" ht="12.75">
      <c r="A59" s="13" t="s">
        <v>20</v>
      </c>
      <c r="B59" s="13">
        <v>-10.8</v>
      </c>
      <c r="C59" s="13">
        <v>1.833</v>
      </c>
      <c r="D59" s="13">
        <v>-0.283</v>
      </c>
      <c r="E59" s="13">
        <v>194</v>
      </c>
      <c r="F59" s="13">
        <f t="shared" si="0"/>
        <v>194</v>
      </c>
      <c r="G59" s="13">
        <f t="shared" si="1"/>
        <v>0</v>
      </c>
      <c r="H59" s="13">
        <v>3</v>
      </c>
      <c r="I59" s="13">
        <v>1.31</v>
      </c>
      <c r="J59" s="13">
        <v>1.3</v>
      </c>
      <c r="K59" s="18">
        <v>81.5255</v>
      </c>
      <c r="L59" s="18">
        <v>97.0828</v>
      </c>
      <c r="M59" s="19">
        <v>19.98</v>
      </c>
      <c r="N59" s="19">
        <v>-5.089</v>
      </c>
      <c r="O59" s="19">
        <v>20.958</v>
      </c>
      <c r="P59" s="19">
        <v>0.641</v>
      </c>
      <c r="Q59" s="19">
        <v>0.096</v>
      </c>
      <c r="R59" s="18">
        <f t="shared" si="17"/>
        <v>1.2805995594011734</v>
      </c>
      <c r="S59" s="18">
        <f t="shared" si="18"/>
        <v>0.04582327044526058</v>
      </c>
      <c r="T59" s="20">
        <f t="shared" si="19"/>
        <v>-5.075188307061717</v>
      </c>
      <c r="U59" s="20">
        <f t="shared" si="20"/>
        <v>21.003436672080554</v>
      </c>
      <c r="V59" s="20">
        <f t="shared" si="21"/>
        <v>0.6444273170917207</v>
      </c>
      <c r="AB59" s="21"/>
      <c r="AC59" s="13" t="s">
        <v>21</v>
      </c>
      <c r="AD59" s="19">
        <f t="shared" si="7"/>
        <v>-5.075188307061717</v>
      </c>
      <c r="AE59" s="19">
        <f t="shared" si="8"/>
        <v>21.003436672080554</v>
      </c>
      <c r="AF59" s="19">
        <f t="shared" si="9"/>
        <v>0.6444273170917207</v>
      </c>
      <c r="AG59" s="13">
        <f t="shared" si="10"/>
        <v>194</v>
      </c>
      <c r="AH59" s="13">
        <f t="shared" si="11"/>
        <v>3</v>
      </c>
      <c r="AI59" s="13">
        <f t="shared" si="12"/>
        <v>0</v>
      </c>
      <c r="AJ59" s="19">
        <f t="shared" si="13"/>
        <v>0.013811692938283215</v>
      </c>
      <c r="AK59" s="19">
        <f t="shared" si="14"/>
        <v>0.04543667208055524</v>
      </c>
      <c r="AL59" s="19">
        <f t="shared" si="15"/>
        <v>0.0034273170917207274</v>
      </c>
      <c r="AM59" s="19">
        <f t="shared" si="16"/>
        <v>0.047613029036436355</v>
      </c>
    </row>
    <row r="60" spans="1:39" ht="12.75">
      <c r="A60" s="13" t="s">
        <v>20</v>
      </c>
      <c r="B60" s="13">
        <v>-10.8</v>
      </c>
      <c r="C60" s="13">
        <v>1.833</v>
      </c>
      <c r="D60" s="13">
        <v>-0.283</v>
      </c>
      <c r="E60" s="13">
        <v>77</v>
      </c>
      <c r="F60" s="13">
        <f t="shared" si="0"/>
        <v>77</v>
      </c>
      <c r="G60" s="13">
        <f t="shared" si="1"/>
        <v>0</v>
      </c>
      <c r="H60" s="13">
        <v>2</v>
      </c>
      <c r="I60" s="13">
        <v>1.31</v>
      </c>
      <c r="J60" s="13">
        <v>1.3</v>
      </c>
      <c r="K60" s="18">
        <v>92.5762</v>
      </c>
      <c r="L60" s="18">
        <v>95.3509</v>
      </c>
      <c r="M60" s="19">
        <v>14.381</v>
      </c>
      <c r="N60" s="19">
        <v>-9.132</v>
      </c>
      <c r="O60" s="19">
        <v>16.079</v>
      </c>
      <c r="P60" s="19">
        <v>0.775</v>
      </c>
      <c r="Q60" s="19">
        <v>0.289</v>
      </c>
      <c r="R60" s="18">
        <f t="shared" si="17"/>
        <v>1.454183549086297</v>
      </c>
      <c r="S60" s="18">
        <f t="shared" si="18"/>
        <v>0.07302789202902149</v>
      </c>
      <c r="T60" s="20">
        <f t="shared" si="19"/>
        <v>-9.114481993601562</v>
      </c>
      <c r="U60" s="20">
        <f t="shared" si="20"/>
        <v>16.22139644663844</v>
      </c>
      <c r="V60" s="20">
        <f t="shared" si="21"/>
        <v>0.786824039390005</v>
      </c>
      <c r="AB60" s="21"/>
      <c r="AD60" s="19">
        <f t="shared" si="7"/>
        <v>-9.114481993601562</v>
      </c>
      <c r="AE60" s="19">
        <f t="shared" si="8"/>
        <v>16.22139644663844</v>
      </c>
      <c r="AF60" s="19">
        <f t="shared" si="9"/>
        <v>0.786824039390005</v>
      </c>
      <c r="AG60" s="13">
        <f t="shared" si="10"/>
        <v>77</v>
      </c>
      <c r="AH60" s="13">
        <f t="shared" si="11"/>
        <v>2</v>
      </c>
      <c r="AI60" s="13">
        <f t="shared" si="12"/>
        <v>0</v>
      </c>
      <c r="AJ60" s="19">
        <f t="shared" si="13"/>
        <v>0.017518006398438146</v>
      </c>
      <c r="AK60" s="19">
        <f t="shared" si="14"/>
        <v>0.14239644663843976</v>
      </c>
      <c r="AL60" s="19">
        <f t="shared" si="15"/>
        <v>0.011824039390004981</v>
      </c>
      <c r="AM60" s="19">
        <f t="shared" si="16"/>
        <v>0.1439563700255259</v>
      </c>
    </row>
    <row r="61" spans="1:39" ht="12.75">
      <c r="A61" s="13" t="s">
        <v>20</v>
      </c>
      <c r="B61" s="13">
        <v>-10.8</v>
      </c>
      <c r="C61" s="13">
        <v>1.833</v>
      </c>
      <c r="D61" s="13">
        <v>-0.283</v>
      </c>
      <c r="E61" s="14" t="s">
        <v>16</v>
      </c>
      <c r="F61" s="13">
        <f>IF(ISNUMBER(E61)=TRUE,E61,VALUE(RIGHT(E61,LEN(E61)-1)))</f>
        <v>78</v>
      </c>
      <c r="G61" s="13">
        <f t="shared" si="1"/>
        <v>1</v>
      </c>
      <c r="H61" s="14">
        <v>2</v>
      </c>
      <c r="I61" s="14">
        <v>1.31</v>
      </c>
      <c r="J61" s="14">
        <v>1.2</v>
      </c>
      <c r="K61" s="22">
        <v>90.8839</v>
      </c>
      <c r="L61" s="22">
        <v>94.6531</v>
      </c>
      <c r="M61" s="23">
        <v>12.482</v>
      </c>
      <c r="N61" s="23">
        <v>-9.025</v>
      </c>
      <c r="O61" s="23">
        <v>14.145</v>
      </c>
      <c r="P61" s="23">
        <v>0.873</v>
      </c>
      <c r="Q61" s="19">
        <v>0.29600000000000004</v>
      </c>
      <c r="R61" s="22">
        <f t="shared" si="17"/>
        <v>1.4276009628479471</v>
      </c>
      <c r="S61" s="22">
        <f t="shared" si="18"/>
        <v>0.08398890879739618</v>
      </c>
      <c r="T61" s="24">
        <f t="shared" si="19"/>
        <v>-9.003970330530361</v>
      </c>
      <c r="U61" s="24">
        <f t="shared" si="20"/>
        <v>14.289667564119968</v>
      </c>
      <c r="V61" s="24">
        <f t="shared" si="21"/>
        <v>0.8865332101384449</v>
      </c>
      <c r="W61" s="19">
        <f>T61-T62</f>
        <v>-2.5398125991780782</v>
      </c>
      <c r="X61" s="19">
        <f>U61-U62</f>
        <v>0.36861958308607434</v>
      </c>
      <c r="Y61" s="19">
        <f>V61-V62</f>
        <v>0.30982404677560904</v>
      </c>
      <c r="Z61" s="25">
        <f>W61/2+T62</f>
        <v>-7.734064030941322</v>
      </c>
      <c r="AA61" s="25">
        <f>X61/2+U62</f>
        <v>14.10535777257693</v>
      </c>
      <c r="AB61" s="26">
        <f>Y61/2+V62</f>
        <v>0.7316211867506404</v>
      </c>
      <c r="AD61" s="19">
        <f t="shared" si="7"/>
        <v>-7.734064030941322</v>
      </c>
      <c r="AE61" s="19">
        <f t="shared" si="8"/>
        <v>14.10535777257693</v>
      </c>
      <c r="AF61" s="19">
        <f t="shared" si="9"/>
        <v>0.7316211867506404</v>
      </c>
      <c r="AG61" s="13">
        <f t="shared" si="10"/>
        <v>78</v>
      </c>
      <c r="AH61" s="13">
        <f t="shared" si="11"/>
        <v>2</v>
      </c>
      <c r="AI61" s="13">
        <f t="shared" si="12"/>
        <v>1</v>
      </c>
      <c r="AJ61" s="19">
        <f t="shared" si="13"/>
        <v>0.021029669469639245</v>
      </c>
      <c r="AK61" s="19">
        <f t="shared" si="14"/>
        <v>0.14466756411996862</v>
      </c>
      <c r="AL61" s="19">
        <f t="shared" si="15"/>
        <v>0.013533210138444884</v>
      </c>
      <c r="AM61" s="19">
        <f t="shared" si="16"/>
        <v>0.1468131427463455</v>
      </c>
    </row>
    <row r="62" spans="1:39" ht="12.75">
      <c r="A62" s="13" t="s">
        <v>20</v>
      </c>
      <c r="B62" s="13">
        <v>-10.8</v>
      </c>
      <c r="C62" s="13">
        <v>1.833</v>
      </c>
      <c r="D62" s="13">
        <v>-0.283</v>
      </c>
      <c r="E62" s="14" t="s">
        <v>17</v>
      </c>
      <c r="F62" s="13">
        <f aca="true" t="shared" si="22" ref="F62:F125">IF(ISNUMBER(E62)=TRUE,E62,VALUE(RIGHT(E62,LEN(E62)-1)))</f>
        <v>78</v>
      </c>
      <c r="G62" s="13">
        <f>IF(AND(LEFT(E62)&lt;&gt;"A",LEFT(E62)&lt;&gt;"B"),0,IF(LEFT(E62)="B",2,1))</f>
        <v>2</v>
      </c>
      <c r="H62" s="14">
        <v>2</v>
      </c>
      <c r="I62" s="14">
        <v>1.31</v>
      </c>
      <c r="J62" s="14">
        <v>1.2</v>
      </c>
      <c r="K62" s="22">
        <v>78.0752</v>
      </c>
      <c r="L62" s="22">
        <v>96.2877</v>
      </c>
      <c r="M62" s="23">
        <v>12.716</v>
      </c>
      <c r="N62" s="23">
        <v>-6.514</v>
      </c>
      <c r="O62" s="23">
        <v>13.782</v>
      </c>
      <c r="P62" s="23">
        <v>0.567</v>
      </c>
      <c r="Q62" s="19">
        <v>0.29600000000000004</v>
      </c>
      <c r="R62" s="22">
        <f t="shared" si="17"/>
        <v>1.2264023737377692</v>
      </c>
      <c r="S62" s="22">
        <f t="shared" si="18"/>
        <v>0.05831267203960677</v>
      </c>
      <c r="T62" s="24">
        <f t="shared" si="19"/>
        <v>-6.464157731352283</v>
      </c>
      <c r="U62" s="24">
        <f t="shared" si="20"/>
        <v>13.921047981033894</v>
      </c>
      <c r="V62" s="24">
        <f t="shared" si="21"/>
        <v>0.5767091633628358</v>
      </c>
      <c r="AB62" s="21"/>
      <c r="AD62" s="19">
        <f t="shared" si="7"/>
        <v>-6.464157731352283</v>
      </c>
      <c r="AE62" s="19">
        <f t="shared" si="8"/>
        <v>13.921047981033894</v>
      </c>
      <c r="AF62" s="19">
        <f t="shared" si="9"/>
        <v>0.5767091633628358</v>
      </c>
      <c r="AG62" s="13">
        <f t="shared" si="10"/>
        <v>78</v>
      </c>
      <c r="AH62" s="13">
        <f t="shared" si="11"/>
        <v>2</v>
      </c>
      <c r="AI62" s="13">
        <f t="shared" si="12"/>
        <v>2</v>
      </c>
      <c r="AJ62" s="19">
        <f t="shared" si="13"/>
        <v>0.04984226864771735</v>
      </c>
      <c r="AK62" s="19">
        <f t="shared" si="14"/>
        <v>0.13904798103389382</v>
      </c>
      <c r="AL62" s="19">
        <f t="shared" si="15"/>
        <v>0.009709163362835893</v>
      </c>
      <c r="AM62" s="19">
        <f t="shared" si="16"/>
        <v>0.1480299315231874</v>
      </c>
    </row>
    <row r="63" spans="1:39" ht="12.75">
      <c r="A63" s="13" t="s">
        <v>20</v>
      </c>
      <c r="B63" s="13">
        <v>-10.8</v>
      </c>
      <c r="C63" s="13">
        <v>1.833</v>
      </c>
      <c r="D63" s="13">
        <v>-0.283</v>
      </c>
      <c r="E63" s="13">
        <v>191</v>
      </c>
      <c r="F63" s="13">
        <f t="shared" si="22"/>
        <v>191</v>
      </c>
      <c r="G63" s="13">
        <f aca="true" t="shared" si="23" ref="G63:G126">IF(AND(LEFT(E63)&lt;&gt;"A",LEFT(E63)&lt;&gt;"B"),0,IF(LEFT(E63)="B",2,1))</f>
        <v>0</v>
      </c>
      <c r="H63" s="13">
        <v>2</v>
      </c>
      <c r="I63" s="13">
        <v>1.31</v>
      </c>
      <c r="J63" s="13">
        <v>1.3</v>
      </c>
      <c r="K63" s="18">
        <v>99.037</v>
      </c>
      <c r="L63" s="18">
        <v>96.4063</v>
      </c>
      <c r="M63" s="19">
        <v>18.348</v>
      </c>
      <c r="N63" s="19">
        <v>-10.523</v>
      </c>
      <c r="O63" s="19">
        <v>20.15</v>
      </c>
      <c r="P63" s="19">
        <v>0.761</v>
      </c>
      <c r="Q63" s="19">
        <v>0.272</v>
      </c>
      <c r="R63" s="18">
        <f t="shared" si="17"/>
        <v>1.555669558167862</v>
      </c>
      <c r="S63" s="18">
        <f t="shared" si="18"/>
        <v>0.056449707596027965</v>
      </c>
      <c r="T63" s="20">
        <f t="shared" si="19"/>
        <v>-10.5208528238979</v>
      </c>
      <c r="U63" s="20">
        <f t="shared" si="20"/>
        <v>20.285446206777365</v>
      </c>
      <c r="V63" s="20">
        <f t="shared" si="21"/>
        <v>0.7698623303493399</v>
      </c>
      <c r="AB63" s="21"/>
      <c r="AD63" s="19">
        <f t="shared" si="7"/>
        <v>-10.5208528238979</v>
      </c>
      <c r="AE63" s="19">
        <f t="shared" si="8"/>
        <v>20.285446206777365</v>
      </c>
      <c r="AF63" s="19">
        <f t="shared" si="9"/>
        <v>0.7698623303493399</v>
      </c>
      <c r="AG63" s="13">
        <f t="shared" si="10"/>
        <v>191</v>
      </c>
      <c r="AH63" s="13">
        <f t="shared" si="11"/>
        <v>2</v>
      </c>
      <c r="AI63" s="13">
        <f t="shared" si="12"/>
        <v>0</v>
      </c>
      <c r="AJ63" s="19">
        <f t="shared" si="13"/>
        <v>0.0021471761020990243</v>
      </c>
      <c r="AK63" s="19">
        <f t="shared" si="14"/>
        <v>0.13544620677736674</v>
      </c>
      <c r="AL63" s="19">
        <f t="shared" si="15"/>
        <v>0.00886233034933992</v>
      </c>
      <c r="AM63" s="19">
        <f t="shared" si="16"/>
        <v>0.13575281284309157</v>
      </c>
    </row>
    <row r="64" spans="1:39" ht="12.75">
      <c r="A64" s="13" t="s">
        <v>20</v>
      </c>
      <c r="B64" s="13">
        <v>-10.8</v>
      </c>
      <c r="C64" s="13">
        <v>1.833</v>
      </c>
      <c r="D64" s="13">
        <v>-0.283</v>
      </c>
      <c r="E64" s="13">
        <v>190</v>
      </c>
      <c r="F64" s="13">
        <f t="shared" si="22"/>
        <v>190</v>
      </c>
      <c r="G64" s="13">
        <f t="shared" si="23"/>
        <v>0</v>
      </c>
      <c r="H64" s="13">
        <v>2</v>
      </c>
      <c r="I64" s="13">
        <v>1.31</v>
      </c>
      <c r="J64" s="13">
        <v>1.3</v>
      </c>
      <c r="K64" s="18">
        <v>104.9463</v>
      </c>
      <c r="L64" s="18">
        <v>96.2855</v>
      </c>
      <c r="M64" s="19">
        <v>17.999</v>
      </c>
      <c r="N64" s="19">
        <v>-12.195</v>
      </c>
      <c r="O64" s="19">
        <v>19.747</v>
      </c>
      <c r="P64" s="19">
        <v>0.775</v>
      </c>
      <c r="Q64" s="19">
        <v>0.377</v>
      </c>
      <c r="R64" s="18">
        <f t="shared" si="17"/>
        <v>1.6484926255071526</v>
      </c>
      <c r="S64" s="18">
        <f t="shared" si="18"/>
        <v>0.05834722955879634</v>
      </c>
      <c r="T64" s="20">
        <f t="shared" si="19"/>
        <v>-12.209277833825201</v>
      </c>
      <c r="U64" s="20">
        <f t="shared" si="20"/>
        <v>19.934774632969177</v>
      </c>
      <c r="V64" s="20">
        <f t="shared" si="21"/>
        <v>0.787588220886182</v>
      </c>
      <c r="AB64" s="21"/>
      <c r="AD64" s="19">
        <f t="shared" si="7"/>
        <v>-12.209277833825201</v>
      </c>
      <c r="AE64" s="19">
        <f t="shared" si="8"/>
        <v>19.934774632969177</v>
      </c>
      <c r="AF64" s="19">
        <f t="shared" si="9"/>
        <v>0.787588220886182</v>
      </c>
      <c r="AG64" s="13">
        <f t="shared" si="10"/>
        <v>190</v>
      </c>
      <c r="AH64" s="13">
        <f t="shared" si="11"/>
        <v>2</v>
      </c>
      <c r="AI64" s="13">
        <f t="shared" si="12"/>
        <v>0</v>
      </c>
      <c r="AJ64" s="19">
        <f t="shared" si="13"/>
        <v>-0.014277833825200759</v>
      </c>
      <c r="AK64" s="19">
        <f t="shared" si="14"/>
        <v>0.18777463296917674</v>
      </c>
      <c r="AL64" s="19">
        <f t="shared" si="15"/>
        <v>0.012588220886181944</v>
      </c>
      <c r="AM64" s="19">
        <f t="shared" si="16"/>
        <v>0.1887369402913176</v>
      </c>
    </row>
    <row r="65" spans="1:39" ht="12.75">
      <c r="A65" s="13" t="s">
        <v>20</v>
      </c>
      <c r="B65" s="13">
        <v>-10.8</v>
      </c>
      <c r="C65" s="13">
        <v>1.833</v>
      </c>
      <c r="D65" s="13">
        <v>-0.283</v>
      </c>
      <c r="E65" s="13">
        <v>189</v>
      </c>
      <c r="F65" s="13">
        <f t="shared" si="22"/>
        <v>189</v>
      </c>
      <c r="G65" s="13">
        <f t="shared" si="23"/>
        <v>0</v>
      </c>
      <c r="H65" s="13">
        <v>2</v>
      </c>
      <c r="I65" s="13">
        <v>1.31</v>
      </c>
      <c r="J65" s="13">
        <v>1.3</v>
      </c>
      <c r="K65" s="18">
        <v>112.0628</v>
      </c>
      <c r="L65" s="18">
        <v>96.2435</v>
      </c>
      <c r="M65" s="19">
        <v>18.214</v>
      </c>
      <c r="N65" s="19">
        <v>-14.225</v>
      </c>
      <c r="O65" s="19">
        <v>19.691</v>
      </c>
      <c r="P65" s="19">
        <v>0.8</v>
      </c>
      <c r="Q65" s="19">
        <v>0.284</v>
      </c>
      <c r="R65" s="18">
        <f t="shared" si="17"/>
        <v>1.7602783461035114</v>
      </c>
      <c r="S65" s="18">
        <f t="shared" si="18"/>
        <v>0.05900696401605021</v>
      </c>
      <c r="T65" s="20">
        <f t="shared" si="19"/>
        <v>-14.251339259319053</v>
      </c>
      <c r="U65" s="20">
        <f t="shared" si="20"/>
        <v>19.829087900310235</v>
      </c>
      <c r="V65" s="20">
        <f t="shared" si="21"/>
        <v>0.809503395556072</v>
      </c>
      <c r="AB65" s="21"/>
      <c r="AD65" s="19">
        <f t="shared" si="7"/>
        <v>-14.251339259319053</v>
      </c>
      <c r="AE65" s="19">
        <f t="shared" si="8"/>
        <v>19.829087900310235</v>
      </c>
      <c r="AF65" s="19">
        <f t="shared" si="9"/>
        <v>0.809503395556072</v>
      </c>
      <c r="AG65" s="13">
        <f t="shared" si="10"/>
        <v>189</v>
      </c>
      <c r="AH65" s="13">
        <f t="shared" si="11"/>
        <v>2</v>
      </c>
      <c r="AI65" s="13">
        <f t="shared" si="12"/>
        <v>0</v>
      </c>
      <c r="AJ65" s="19">
        <f t="shared" si="13"/>
        <v>-0.026339259319053454</v>
      </c>
      <c r="AK65" s="19">
        <f t="shared" si="14"/>
        <v>0.13808790031023577</v>
      </c>
      <c r="AL65" s="19">
        <f t="shared" si="15"/>
        <v>0.009503395556071936</v>
      </c>
      <c r="AM65" s="19">
        <f t="shared" si="16"/>
        <v>0.14089832972984856</v>
      </c>
    </row>
    <row r="66" spans="1:39" ht="12.75">
      <c r="A66" s="13" t="s">
        <v>20</v>
      </c>
      <c r="B66" s="13">
        <v>-10.8</v>
      </c>
      <c r="C66" s="13">
        <v>1.833</v>
      </c>
      <c r="D66" s="13">
        <v>-0.283</v>
      </c>
      <c r="E66" s="13">
        <v>76</v>
      </c>
      <c r="F66" s="13">
        <f t="shared" si="22"/>
        <v>76</v>
      </c>
      <c r="G66" s="13">
        <f t="shared" si="23"/>
        <v>0</v>
      </c>
      <c r="H66" s="13">
        <v>2</v>
      </c>
      <c r="I66" s="13">
        <v>1.31</v>
      </c>
      <c r="J66" s="13">
        <v>1.3</v>
      </c>
      <c r="K66" s="18">
        <v>109.8156</v>
      </c>
      <c r="L66" s="18">
        <v>93.9826</v>
      </c>
      <c r="M66" s="19">
        <v>12.123</v>
      </c>
      <c r="N66" s="19">
        <v>-12.654</v>
      </c>
      <c r="O66" s="19">
        <v>13.759</v>
      </c>
      <c r="P66" s="19">
        <v>0.87</v>
      </c>
      <c r="Q66" s="19">
        <v>0.302</v>
      </c>
      <c r="R66" s="18">
        <f t="shared" si="17"/>
        <v>1.7249794110477765</v>
      </c>
      <c r="S66" s="18">
        <f t="shared" si="18"/>
        <v>0.0945210981685558</v>
      </c>
      <c r="T66" s="20">
        <f t="shared" si="19"/>
        <v>-12.676540042917631</v>
      </c>
      <c r="U66" s="20">
        <f t="shared" si="20"/>
        <v>13.907258754939456</v>
      </c>
      <c r="V66" s="20">
        <f t="shared" si="21"/>
        <v>0.8854252181710149</v>
      </c>
      <c r="AB66" s="21"/>
      <c r="AD66" s="19">
        <f t="shared" si="7"/>
        <v>-12.676540042917631</v>
      </c>
      <c r="AE66" s="19">
        <f t="shared" si="8"/>
        <v>13.907258754939456</v>
      </c>
      <c r="AF66" s="19">
        <f t="shared" si="9"/>
        <v>0.8854252181710149</v>
      </c>
      <c r="AG66" s="13">
        <f t="shared" si="10"/>
        <v>76</v>
      </c>
      <c r="AH66" s="13">
        <f t="shared" si="11"/>
        <v>2</v>
      </c>
      <c r="AI66" s="13">
        <f t="shared" si="12"/>
        <v>0</v>
      </c>
      <c r="AJ66" s="19">
        <f t="shared" si="13"/>
        <v>-0.022540042917631453</v>
      </c>
      <c r="AK66" s="19">
        <f t="shared" si="14"/>
        <v>0.14825875493945517</v>
      </c>
      <c r="AL66" s="19">
        <f t="shared" si="15"/>
        <v>0.015425218171014943</v>
      </c>
      <c r="AM66" s="19">
        <f t="shared" si="16"/>
        <v>0.15075360462207696</v>
      </c>
    </row>
    <row r="67" spans="1:39" ht="12.75">
      <c r="A67" s="13" t="s">
        <v>20</v>
      </c>
      <c r="B67" s="13">
        <v>-10.8</v>
      </c>
      <c r="C67" s="13">
        <v>1.833</v>
      </c>
      <c r="D67" s="13">
        <v>-0.283</v>
      </c>
      <c r="E67" s="13">
        <v>74</v>
      </c>
      <c r="F67" s="13">
        <f t="shared" si="22"/>
        <v>74</v>
      </c>
      <c r="G67" s="13">
        <f t="shared" si="23"/>
        <v>0</v>
      </c>
      <c r="H67" s="13">
        <v>2</v>
      </c>
      <c r="I67" s="13">
        <v>1.31</v>
      </c>
      <c r="J67" s="14">
        <v>1.2</v>
      </c>
      <c r="K67" s="18">
        <v>129.1133</v>
      </c>
      <c r="L67" s="18">
        <v>96.8998</v>
      </c>
      <c r="M67" s="19">
        <v>15.8</v>
      </c>
      <c r="N67" s="19">
        <v>-17.769</v>
      </c>
      <c r="O67" s="19">
        <v>15.993</v>
      </c>
      <c r="P67" s="19">
        <v>0.595</v>
      </c>
      <c r="Q67" s="19">
        <v>0.325</v>
      </c>
      <c r="R67" s="18">
        <f t="shared" si="17"/>
        <v>2.0281069738036757</v>
      </c>
      <c r="S67" s="18">
        <f t="shared" si="18"/>
        <v>0.04869782772329523</v>
      </c>
      <c r="T67" s="20">
        <f t="shared" si="19"/>
        <v>-17.839674147225786</v>
      </c>
      <c r="U67" s="20">
        <f t="shared" si="20"/>
        <v>16.13826531114857</v>
      </c>
      <c r="V67" s="20">
        <f aca="true" t="shared" si="24" ref="V67:V72">SIN(S67)*(M67+Q67/2)+(I67-J67)+D67-0.1</f>
        <v>0.5040318709875301</v>
      </c>
      <c r="AB67" s="21"/>
      <c r="AC67" s="13" t="s">
        <v>113</v>
      </c>
      <c r="AD67" s="19">
        <f t="shared" si="7"/>
        <v>-17.839674147225786</v>
      </c>
      <c r="AE67" s="19">
        <f t="shared" si="8"/>
        <v>16.13826531114857</v>
      </c>
      <c r="AF67" s="19">
        <f t="shared" si="9"/>
        <v>0.5040318709875301</v>
      </c>
      <c r="AG67" s="13">
        <f t="shared" si="10"/>
        <v>74</v>
      </c>
      <c r="AH67" s="13">
        <f t="shared" si="11"/>
        <v>2</v>
      </c>
      <c r="AI67" s="13">
        <f t="shared" si="12"/>
        <v>0</v>
      </c>
      <c r="AJ67" s="19">
        <f t="shared" si="13"/>
        <v>-0.07067414722578746</v>
      </c>
      <c r="AK67" s="19">
        <f t="shared" si="14"/>
        <v>0.14526531114856844</v>
      </c>
      <c r="AL67" s="19">
        <f t="shared" si="15"/>
        <v>-0.09096812901246987</v>
      </c>
      <c r="AM67" s="19">
        <f t="shared" si="16"/>
        <v>0.1853969962141028</v>
      </c>
    </row>
    <row r="68" spans="1:39" ht="12.75">
      <c r="A68" s="13" t="s">
        <v>20</v>
      </c>
      <c r="B68" s="13">
        <v>-10.8</v>
      </c>
      <c r="C68" s="13">
        <v>1.833</v>
      </c>
      <c r="D68" s="13">
        <v>-0.283</v>
      </c>
      <c r="E68" s="13">
        <v>73</v>
      </c>
      <c r="F68" s="13">
        <f t="shared" si="22"/>
        <v>73</v>
      </c>
      <c r="G68" s="13">
        <f t="shared" si="23"/>
        <v>0</v>
      </c>
      <c r="H68" s="13">
        <v>2</v>
      </c>
      <c r="I68" s="13">
        <v>1.31</v>
      </c>
      <c r="J68" s="14">
        <v>1.2</v>
      </c>
      <c r="K68" s="18">
        <v>135.3584</v>
      </c>
      <c r="L68" s="18">
        <v>97.4724</v>
      </c>
      <c r="M68" s="19">
        <v>16.54</v>
      </c>
      <c r="N68" s="19">
        <v>-19.515</v>
      </c>
      <c r="O68" s="19">
        <v>15.877</v>
      </c>
      <c r="P68" s="19">
        <v>0.482</v>
      </c>
      <c r="Q68" s="19">
        <v>0.24600000000000002</v>
      </c>
      <c r="R68" s="18">
        <f t="shared" si="17"/>
        <v>2.1262047752083433</v>
      </c>
      <c r="S68" s="18">
        <f t="shared" si="18"/>
        <v>0.03970344795606784</v>
      </c>
      <c r="T68" s="20">
        <f t="shared" si="19"/>
        <v>-19.57931563514221</v>
      </c>
      <c r="U68" s="20">
        <f t="shared" si="20"/>
        <v>15.98014563904159</v>
      </c>
      <c r="V68" s="20">
        <f t="shared" si="24"/>
        <v>0.3884047522464127</v>
      </c>
      <c r="AB68" s="21"/>
      <c r="AC68" s="13" t="s">
        <v>113</v>
      </c>
      <c r="AD68" s="19">
        <f t="shared" si="7"/>
        <v>-19.57931563514221</v>
      </c>
      <c r="AE68" s="19">
        <f t="shared" si="8"/>
        <v>15.98014563904159</v>
      </c>
      <c r="AF68" s="19">
        <f t="shared" si="9"/>
        <v>0.3884047522464127</v>
      </c>
      <c r="AG68" s="13">
        <f t="shared" si="10"/>
        <v>73</v>
      </c>
      <c r="AH68" s="13">
        <f t="shared" si="11"/>
        <v>2</v>
      </c>
      <c r="AI68" s="13">
        <f t="shared" si="12"/>
        <v>0</v>
      </c>
      <c r="AJ68" s="19">
        <f t="shared" si="13"/>
        <v>-0.06431563514220784</v>
      </c>
      <c r="AK68" s="19">
        <f t="shared" si="14"/>
        <v>0.10314563904158902</v>
      </c>
      <c r="AL68" s="19">
        <f t="shared" si="15"/>
        <v>-0.0935952477535873</v>
      </c>
      <c r="AM68" s="19">
        <f t="shared" si="16"/>
        <v>0.15341314865127684</v>
      </c>
    </row>
    <row r="69" spans="1:39" ht="12.75">
      <c r="A69" s="13" t="s">
        <v>20</v>
      </c>
      <c r="B69" s="13">
        <v>-10.8</v>
      </c>
      <c r="C69" s="13">
        <v>1.833</v>
      </c>
      <c r="D69" s="13">
        <v>-0.283</v>
      </c>
      <c r="E69" s="13">
        <v>187</v>
      </c>
      <c r="F69" s="13">
        <f t="shared" si="22"/>
        <v>187</v>
      </c>
      <c r="G69" s="13">
        <f t="shared" si="23"/>
        <v>0</v>
      </c>
      <c r="H69" s="13">
        <v>2</v>
      </c>
      <c r="I69" s="13">
        <v>1.31</v>
      </c>
      <c r="J69" s="14">
        <v>1.2</v>
      </c>
      <c r="K69" s="18">
        <v>130.1662</v>
      </c>
      <c r="L69" s="18">
        <v>97.6286</v>
      </c>
      <c r="M69" s="19">
        <v>18.643</v>
      </c>
      <c r="N69" s="19">
        <v>-19.302</v>
      </c>
      <c r="O69" s="19">
        <v>18.411</v>
      </c>
      <c r="P69" s="19">
        <v>0.52</v>
      </c>
      <c r="Q69" s="19">
        <v>0.24</v>
      </c>
      <c r="R69" s="18">
        <f t="shared" si="17"/>
        <v>2.044645888328499</v>
      </c>
      <c r="S69" s="18">
        <f t="shared" si="18"/>
        <v>0.03724986409361386</v>
      </c>
      <c r="T69" s="20">
        <f t="shared" si="19"/>
        <v>-19.35590031106787</v>
      </c>
      <c r="U69" s="20">
        <f t="shared" si="20"/>
        <v>18.517078539476234</v>
      </c>
      <c r="V69" s="20">
        <f t="shared" si="24"/>
        <v>0.4257575800357133</v>
      </c>
      <c r="AB69" s="21"/>
      <c r="AC69" s="13" t="s">
        <v>113</v>
      </c>
      <c r="AD69" s="19">
        <f t="shared" si="7"/>
        <v>-19.35590031106787</v>
      </c>
      <c r="AE69" s="19">
        <f t="shared" si="8"/>
        <v>18.517078539476234</v>
      </c>
      <c r="AF69" s="19">
        <f t="shared" si="9"/>
        <v>0.4257575800357133</v>
      </c>
      <c r="AG69" s="13">
        <f t="shared" si="10"/>
        <v>187</v>
      </c>
      <c r="AH69" s="13">
        <f t="shared" si="11"/>
        <v>2</v>
      </c>
      <c r="AI69" s="13">
        <f t="shared" si="12"/>
        <v>0</v>
      </c>
      <c r="AJ69" s="19">
        <f t="shared" si="13"/>
        <v>-0.05390031106787063</v>
      </c>
      <c r="AK69" s="19">
        <f t="shared" si="14"/>
        <v>0.10607853947623269</v>
      </c>
      <c r="AL69" s="19">
        <f t="shared" si="15"/>
        <v>-0.09424241996428673</v>
      </c>
      <c r="AM69" s="19">
        <f t="shared" si="16"/>
        <v>0.15178779197072756</v>
      </c>
    </row>
    <row r="70" spans="1:39" ht="12.75">
      <c r="A70" s="13" t="s">
        <v>20</v>
      </c>
      <c r="B70" s="13">
        <v>-10.8</v>
      </c>
      <c r="C70" s="13">
        <v>1.833</v>
      </c>
      <c r="D70" s="13">
        <v>-0.283</v>
      </c>
      <c r="E70" s="13">
        <v>184</v>
      </c>
      <c r="F70" s="13">
        <f t="shared" si="22"/>
        <v>184</v>
      </c>
      <c r="G70" s="13">
        <f t="shared" si="23"/>
        <v>0</v>
      </c>
      <c r="H70" s="13">
        <v>2</v>
      </c>
      <c r="I70" s="13">
        <v>1.31</v>
      </c>
      <c r="J70" s="14">
        <v>1.2</v>
      </c>
      <c r="K70" s="18">
        <v>137.5013</v>
      </c>
      <c r="L70" s="18">
        <v>98.5824</v>
      </c>
      <c r="M70" s="19">
        <v>21.622</v>
      </c>
      <c r="N70" s="19">
        <v>-22.811</v>
      </c>
      <c r="O70" s="19">
        <v>19.807</v>
      </c>
      <c r="P70" s="19">
        <v>0.307</v>
      </c>
      <c r="Q70" s="19">
        <v>0.264</v>
      </c>
      <c r="R70" s="18">
        <f t="shared" si="17"/>
        <v>2.1598653696952312</v>
      </c>
      <c r="S70" s="18">
        <f t="shared" si="18"/>
        <v>0.022267608728644195</v>
      </c>
      <c r="T70" s="20">
        <f t="shared" si="19"/>
        <v>-22.88324786911361</v>
      </c>
      <c r="U70" s="20">
        <f t="shared" si="20"/>
        <v>19.916059008165345</v>
      </c>
      <c r="V70" s="20">
        <f t="shared" si="24"/>
        <v>0.2113695291527599</v>
      </c>
      <c r="AB70" s="21"/>
      <c r="AC70" s="13" t="s">
        <v>113</v>
      </c>
      <c r="AD70" s="19">
        <f t="shared" si="7"/>
        <v>-22.88324786911361</v>
      </c>
      <c r="AE70" s="19">
        <f t="shared" si="8"/>
        <v>19.916059008165345</v>
      </c>
      <c r="AF70" s="19">
        <f t="shared" si="9"/>
        <v>0.2113695291527599</v>
      </c>
      <c r="AG70" s="13">
        <f t="shared" si="10"/>
        <v>184</v>
      </c>
      <c r="AH70" s="13">
        <f t="shared" si="11"/>
        <v>2</v>
      </c>
      <c r="AI70" s="13">
        <f t="shared" si="12"/>
        <v>0</v>
      </c>
      <c r="AJ70" s="19">
        <f t="shared" si="13"/>
        <v>-0.07224786911361036</v>
      </c>
      <c r="AK70" s="19">
        <f t="shared" si="14"/>
        <v>0.10905900816534597</v>
      </c>
      <c r="AL70" s="19">
        <f t="shared" si="15"/>
        <v>-0.0956304708472401</v>
      </c>
      <c r="AM70" s="19">
        <f t="shared" si="16"/>
        <v>0.1620456997514319</v>
      </c>
    </row>
    <row r="71" spans="1:39" ht="12.75">
      <c r="A71" s="13" t="s">
        <v>20</v>
      </c>
      <c r="B71" s="13">
        <v>-10.8</v>
      </c>
      <c r="C71" s="13">
        <v>1.833</v>
      </c>
      <c r="D71" s="13">
        <v>-0.283</v>
      </c>
      <c r="E71" s="13">
        <v>183</v>
      </c>
      <c r="F71" s="13">
        <f t="shared" si="22"/>
        <v>183</v>
      </c>
      <c r="G71" s="13">
        <f t="shared" si="23"/>
        <v>0</v>
      </c>
      <c r="H71" s="13">
        <v>2</v>
      </c>
      <c r="I71" s="13">
        <v>1.31</v>
      </c>
      <c r="J71" s="14">
        <v>1.2</v>
      </c>
      <c r="K71" s="18">
        <v>145.2514</v>
      </c>
      <c r="L71" s="18">
        <v>98.7193</v>
      </c>
      <c r="M71" s="19">
        <v>21.496</v>
      </c>
      <c r="N71" s="19">
        <v>-24.823</v>
      </c>
      <c r="O71" s="19">
        <v>18.121</v>
      </c>
      <c r="P71" s="19">
        <v>0.258</v>
      </c>
      <c r="Q71" s="19">
        <v>0.243</v>
      </c>
      <c r="R71" s="18">
        <f t="shared" si="17"/>
        <v>2.2816036558181625</v>
      </c>
      <c r="S71" s="18">
        <f t="shared" si="18"/>
        <v>0.020117188557261967</v>
      </c>
      <c r="T71" s="20">
        <f t="shared" si="19"/>
        <v>-24.90139330579911</v>
      </c>
      <c r="U71" s="20">
        <f t="shared" si="20"/>
        <v>18.21219152740609</v>
      </c>
      <c r="V71" s="20">
        <f t="shared" si="24"/>
        <v>0.161853991257535</v>
      </c>
      <c r="AB71" s="21"/>
      <c r="AC71" s="13" t="s">
        <v>113</v>
      </c>
      <c r="AD71" s="19">
        <f t="shared" si="7"/>
        <v>-24.90139330579911</v>
      </c>
      <c r="AE71" s="19">
        <f t="shared" si="8"/>
        <v>18.21219152740609</v>
      </c>
      <c r="AF71" s="19">
        <f t="shared" si="9"/>
        <v>0.161853991257535</v>
      </c>
      <c r="AG71" s="13">
        <f t="shared" si="10"/>
        <v>183</v>
      </c>
      <c r="AH71" s="13">
        <f t="shared" si="11"/>
        <v>2</v>
      </c>
      <c r="AI71" s="13">
        <f t="shared" si="12"/>
        <v>0</v>
      </c>
      <c r="AJ71" s="19">
        <f t="shared" si="13"/>
        <v>-0.07839330579911064</v>
      </c>
      <c r="AK71" s="19">
        <f t="shared" si="14"/>
        <v>0.09119152740609238</v>
      </c>
      <c r="AL71" s="19">
        <f t="shared" si="15"/>
        <v>-0.09614600874246501</v>
      </c>
      <c r="AM71" s="19">
        <f t="shared" si="16"/>
        <v>0.15396577561872354</v>
      </c>
    </row>
    <row r="72" spans="1:39" ht="12.75">
      <c r="A72" s="13" t="s">
        <v>20</v>
      </c>
      <c r="B72" s="13">
        <v>-10.8</v>
      </c>
      <c r="C72" s="13">
        <v>1.833</v>
      </c>
      <c r="D72" s="13">
        <v>-0.283</v>
      </c>
      <c r="E72" s="13">
        <v>182</v>
      </c>
      <c r="F72" s="13">
        <f t="shared" si="22"/>
        <v>182</v>
      </c>
      <c r="G72" s="13">
        <f t="shared" si="23"/>
        <v>0</v>
      </c>
      <c r="H72" s="13">
        <v>2</v>
      </c>
      <c r="I72" s="13">
        <v>1.31</v>
      </c>
      <c r="J72" s="14">
        <v>1.2</v>
      </c>
      <c r="K72" s="18">
        <v>140.5781</v>
      </c>
      <c r="L72" s="18">
        <v>98.9182</v>
      </c>
      <c r="M72" s="19">
        <v>23.787</v>
      </c>
      <c r="N72" s="19">
        <v>-24.954</v>
      </c>
      <c r="O72" s="19">
        <v>20.947</v>
      </c>
      <c r="P72" s="19">
        <v>0.23</v>
      </c>
      <c r="Q72" s="19">
        <v>0.303</v>
      </c>
      <c r="R72" s="18">
        <f t="shared" si="17"/>
        <v>2.208195631078057</v>
      </c>
      <c r="S72" s="18">
        <f t="shared" si="18"/>
        <v>0.016992874663267044</v>
      </c>
      <c r="T72" s="20">
        <f t="shared" si="19"/>
        <v>-25.043922135341447</v>
      </c>
      <c r="U72" s="20">
        <f t="shared" si="20"/>
        <v>21.068306267723663</v>
      </c>
      <c r="V72" s="20">
        <f t="shared" si="24"/>
        <v>0.13376435340453433</v>
      </c>
      <c r="AB72" s="21"/>
      <c r="AC72" s="13" t="s">
        <v>113</v>
      </c>
      <c r="AD72" s="19">
        <f aca="true" t="shared" si="25" ref="AD72:AD135">IF(Z72&lt;&gt;"",Z72,T72)</f>
        <v>-25.043922135341447</v>
      </c>
      <c r="AE72" s="19">
        <f aca="true" t="shared" si="26" ref="AE72:AE135">IF(AA72&lt;&gt;"",AA72,U72)</f>
        <v>21.068306267723663</v>
      </c>
      <c r="AF72" s="19">
        <f aca="true" t="shared" si="27" ref="AF72:AF135">IF(AB72&lt;&gt;"",AB72,V72)</f>
        <v>0.13376435340453433</v>
      </c>
      <c r="AG72" s="13">
        <f aca="true" t="shared" si="28" ref="AG72:AG135">F72</f>
        <v>182</v>
      </c>
      <c r="AH72" s="13">
        <f aca="true" t="shared" si="29" ref="AH72:AH135">H72</f>
        <v>2</v>
      </c>
      <c r="AI72" s="13">
        <f aca="true" t="shared" si="30" ref="AI72:AI135">G72</f>
        <v>0</v>
      </c>
      <c r="AJ72" s="19">
        <f aca="true" t="shared" si="31" ref="AJ72:AJ135">T72-N72</f>
        <v>-0.08992213534144611</v>
      </c>
      <c r="AK72" s="19">
        <f aca="true" t="shared" si="32" ref="AK72:AK135">U72-O72</f>
        <v>0.12130626772366426</v>
      </c>
      <c r="AL72" s="19">
        <f aca="true" t="shared" si="33" ref="AL72:AL135">V72-P72</f>
        <v>-0.09623564659546568</v>
      </c>
      <c r="AM72" s="19">
        <f aca="true" t="shared" si="34" ref="AM72:AM135">SQRT(AJ72^2+AK72^2+AL72^2)</f>
        <v>0.17906004771879747</v>
      </c>
    </row>
    <row r="73" spans="1:39" ht="12.75">
      <c r="A73" s="13" t="s">
        <v>20</v>
      </c>
      <c r="B73" s="13">
        <v>-10.8</v>
      </c>
      <c r="C73" s="13">
        <v>1.833</v>
      </c>
      <c r="D73" s="13">
        <v>-0.283</v>
      </c>
      <c r="E73" s="14" t="s">
        <v>18</v>
      </c>
      <c r="F73" s="13">
        <f t="shared" si="22"/>
        <v>185</v>
      </c>
      <c r="G73" s="13">
        <f t="shared" si="23"/>
        <v>1</v>
      </c>
      <c r="H73" s="14">
        <v>2</v>
      </c>
      <c r="I73" s="14">
        <v>1.31</v>
      </c>
      <c r="J73" s="14">
        <v>1.2</v>
      </c>
      <c r="K73" s="22">
        <v>150.5245</v>
      </c>
      <c r="L73" s="22">
        <v>100.068</v>
      </c>
      <c r="M73" s="23">
        <v>18.808</v>
      </c>
      <c r="N73" s="23">
        <v>-24.209</v>
      </c>
      <c r="O73" s="23">
        <v>15.022</v>
      </c>
      <c r="P73" s="23">
        <v>-0.193</v>
      </c>
      <c r="Q73" s="19">
        <v>0.23800000000000002</v>
      </c>
      <c r="R73" s="22">
        <f t="shared" si="17"/>
        <v>2.3644333169263843</v>
      </c>
      <c r="S73" s="22">
        <f t="shared" si="18"/>
        <v>-0.0010681415022206764</v>
      </c>
      <c r="T73" s="24">
        <f t="shared" si="19"/>
        <v>-24.293210480450384</v>
      </c>
      <c r="U73" s="24">
        <f t="shared" si="20"/>
        <v>15.105685908092823</v>
      </c>
      <c r="V73" s="24">
        <f t="shared" si="21"/>
        <v>-0.19321671036823412</v>
      </c>
      <c r="W73" s="19">
        <f>T73-T74</f>
        <v>-2.355972683480779</v>
      </c>
      <c r="X73" s="19">
        <f>U73-U74</f>
        <v>-0.8119167062092689</v>
      </c>
      <c r="Y73" s="19">
        <f>V73-V74</f>
        <v>-0.29529388307849386</v>
      </c>
      <c r="Z73" s="25">
        <f>W73/2+T74</f>
        <v>-23.115224138709994</v>
      </c>
      <c r="AA73" s="25">
        <f>X73/2+U74</f>
        <v>15.511644261197457</v>
      </c>
      <c r="AB73" s="26">
        <f>Y73/2+V74</f>
        <v>-0.045569768828987195</v>
      </c>
      <c r="AD73" s="19">
        <f t="shared" si="25"/>
        <v>-23.115224138709994</v>
      </c>
      <c r="AE73" s="19">
        <f t="shared" si="26"/>
        <v>15.511644261197457</v>
      </c>
      <c r="AF73" s="19">
        <f t="shared" si="27"/>
        <v>-0.045569768828987195</v>
      </c>
      <c r="AG73" s="13">
        <f t="shared" si="28"/>
        <v>185</v>
      </c>
      <c r="AH73" s="13">
        <f t="shared" si="29"/>
        <v>2</v>
      </c>
      <c r="AI73" s="13">
        <f t="shared" si="30"/>
        <v>1</v>
      </c>
      <c r="AJ73" s="19">
        <f t="shared" si="31"/>
        <v>-0.08421048045038404</v>
      </c>
      <c r="AK73" s="19">
        <f t="shared" si="32"/>
        <v>0.08368590809282317</v>
      </c>
      <c r="AL73" s="19">
        <f t="shared" si="33"/>
        <v>-0.0002167103682341187</v>
      </c>
      <c r="AM73" s="19">
        <f t="shared" si="34"/>
        <v>0.11872145212382074</v>
      </c>
    </row>
    <row r="74" spans="1:39" ht="12.75">
      <c r="A74" s="13" t="s">
        <v>20</v>
      </c>
      <c r="B74" s="13">
        <v>-10.8</v>
      </c>
      <c r="C74" s="13">
        <v>1.833</v>
      </c>
      <c r="D74" s="13">
        <v>-0.283</v>
      </c>
      <c r="E74" s="14" t="s">
        <v>19</v>
      </c>
      <c r="F74" s="13">
        <f t="shared" si="22"/>
        <v>185</v>
      </c>
      <c r="G74" s="13">
        <f t="shared" si="23"/>
        <v>2</v>
      </c>
      <c r="H74" s="14">
        <v>2</v>
      </c>
      <c r="I74" s="14">
        <v>1.31</v>
      </c>
      <c r="J74" s="14">
        <v>1.2</v>
      </c>
      <c r="K74" s="22">
        <v>142.5942</v>
      </c>
      <c r="L74" s="22">
        <v>99.0248</v>
      </c>
      <c r="M74" s="23">
        <v>17.839</v>
      </c>
      <c r="N74" s="23">
        <v>-21.864</v>
      </c>
      <c r="O74" s="23">
        <v>15.825</v>
      </c>
      <c r="P74" s="23">
        <v>0.099</v>
      </c>
      <c r="Q74" s="19">
        <v>0.23800000000000002</v>
      </c>
      <c r="R74" s="22">
        <f t="shared" si="17"/>
        <v>2.2398644558225684</v>
      </c>
      <c r="S74" s="22">
        <f t="shared" si="18"/>
        <v>0.015318405778903754</v>
      </c>
      <c r="T74" s="24">
        <f t="shared" si="19"/>
        <v>-21.937237796969605</v>
      </c>
      <c r="U74" s="24">
        <f t="shared" si="20"/>
        <v>15.917602614302092</v>
      </c>
      <c r="V74" s="24">
        <f t="shared" si="21"/>
        <v>0.10207717271025973</v>
      </c>
      <c r="AB74" s="21"/>
      <c r="AD74" s="19">
        <f t="shared" si="25"/>
        <v>-21.937237796969605</v>
      </c>
      <c r="AE74" s="19">
        <f t="shared" si="26"/>
        <v>15.917602614302092</v>
      </c>
      <c r="AF74" s="19">
        <f t="shared" si="27"/>
        <v>0.10207717271025973</v>
      </c>
      <c r="AG74" s="13">
        <f t="shared" si="28"/>
        <v>185</v>
      </c>
      <c r="AH74" s="13">
        <f t="shared" si="29"/>
        <v>2</v>
      </c>
      <c r="AI74" s="13">
        <f t="shared" si="30"/>
        <v>2</v>
      </c>
      <c r="AJ74" s="19">
        <f t="shared" si="31"/>
        <v>-0.07323779696960386</v>
      </c>
      <c r="AK74" s="19">
        <f t="shared" si="32"/>
        <v>0.09260261430209304</v>
      </c>
      <c r="AL74" s="19">
        <f t="shared" si="33"/>
        <v>0.003077172710259729</v>
      </c>
      <c r="AM74" s="19">
        <f t="shared" si="34"/>
        <v>0.11810371743697103</v>
      </c>
    </row>
    <row r="75" spans="1:39" ht="12.75">
      <c r="A75" s="13" t="s">
        <v>26</v>
      </c>
      <c r="B75" s="13">
        <v>-10.784</v>
      </c>
      <c r="C75" s="13">
        <v>1.86</v>
      </c>
      <c r="D75" s="13">
        <v>-0.27</v>
      </c>
      <c r="E75" s="13">
        <v>106</v>
      </c>
      <c r="F75" s="13">
        <f t="shared" si="22"/>
        <v>106</v>
      </c>
      <c r="G75" s="13">
        <f t="shared" si="23"/>
        <v>0</v>
      </c>
      <c r="H75" s="13">
        <v>2</v>
      </c>
      <c r="I75" s="13">
        <v>1.31</v>
      </c>
      <c r="J75" s="13">
        <v>1.3</v>
      </c>
      <c r="K75" s="18">
        <v>238.1555</v>
      </c>
      <c r="L75" s="18">
        <v>104.7442</v>
      </c>
      <c r="M75" s="19">
        <v>16.449</v>
      </c>
      <c r="N75" s="19">
        <v>-24.293</v>
      </c>
      <c r="O75" s="19">
        <v>-7.392</v>
      </c>
      <c r="P75" s="19">
        <v>-1.485</v>
      </c>
      <c r="Q75" s="19">
        <v>0.304</v>
      </c>
      <c r="R75" s="27">
        <f aca="true" t="shared" si="35" ref="R75:R133">PI()/200*K75</f>
        <v>3.74093784606002</v>
      </c>
      <c r="S75" s="27">
        <f aca="true" t="shared" si="36" ref="S75:S133">PI()/2-PI()/200*L75</f>
        <v>-0.07452171933580365</v>
      </c>
      <c r="T75" s="28">
        <f aca="true" t="shared" si="37" ref="T75:T133">COS(R75)*COS(S75)*(M75+Q75/2)+B75</f>
        <v>-24.453486843510408</v>
      </c>
      <c r="U75" s="28">
        <f aca="true" t="shared" si="38" ref="U75:U133">SIN(R75)*COS(S75)*(M75+Q75/2)+C75</f>
        <v>-7.478664700283415</v>
      </c>
      <c r="V75" s="28">
        <f aca="true" t="shared" si="39" ref="V75:V133">SIN(S75)*(M75+Q75/2)+(I75-J75)+D75</f>
        <v>-1.4959903117648086</v>
      </c>
      <c r="AD75" s="19">
        <f t="shared" si="25"/>
        <v>-24.453486843510408</v>
      </c>
      <c r="AE75" s="19">
        <f t="shared" si="26"/>
        <v>-7.478664700283415</v>
      </c>
      <c r="AF75" s="19">
        <f t="shared" si="27"/>
        <v>-1.4959903117648086</v>
      </c>
      <c r="AG75" s="13">
        <f t="shared" si="28"/>
        <v>106</v>
      </c>
      <c r="AH75" s="13">
        <f t="shared" si="29"/>
        <v>2</v>
      </c>
      <c r="AI75" s="13">
        <f t="shared" si="30"/>
        <v>0</v>
      </c>
      <c r="AJ75" s="19">
        <f t="shared" si="31"/>
        <v>-0.16048684351040876</v>
      </c>
      <c r="AK75" s="19">
        <f t="shared" si="32"/>
        <v>-0.08666470028341422</v>
      </c>
      <c r="AL75" s="19">
        <f t="shared" si="33"/>
        <v>-0.01099031176480847</v>
      </c>
      <c r="AM75" s="19">
        <f t="shared" si="34"/>
        <v>0.1827226974621274</v>
      </c>
    </row>
    <row r="76" spans="1:39" ht="12.75">
      <c r="A76" s="13" t="s">
        <v>26</v>
      </c>
      <c r="B76" s="13">
        <v>-10.784</v>
      </c>
      <c r="C76" s="13">
        <v>1.86</v>
      </c>
      <c r="D76" s="13">
        <v>-0.27</v>
      </c>
      <c r="E76" s="13">
        <v>105</v>
      </c>
      <c r="F76" s="13">
        <f t="shared" si="22"/>
        <v>105</v>
      </c>
      <c r="G76" s="13">
        <f t="shared" si="23"/>
        <v>0</v>
      </c>
      <c r="H76" s="13">
        <v>2</v>
      </c>
      <c r="I76" s="13">
        <v>1.31</v>
      </c>
      <c r="J76" s="13">
        <v>1.3</v>
      </c>
      <c r="K76" s="18">
        <v>223.2169</v>
      </c>
      <c r="L76" s="18">
        <v>104.6217</v>
      </c>
      <c r="M76" s="19">
        <v>14.19</v>
      </c>
      <c r="N76" s="19">
        <v>-23.971</v>
      </c>
      <c r="O76" s="19">
        <v>-3.187</v>
      </c>
      <c r="P76" s="19">
        <v>-1.289</v>
      </c>
      <c r="Q76" s="19">
        <v>0.264</v>
      </c>
      <c r="R76" s="27">
        <f t="shared" si="35"/>
        <v>3.5062828659854377</v>
      </c>
      <c r="S76" s="27">
        <f t="shared" si="36"/>
        <v>-0.07259749383547986</v>
      </c>
      <c r="T76" s="28">
        <f t="shared" si="37"/>
        <v>-24.128859830426535</v>
      </c>
      <c r="U76" s="28">
        <f t="shared" si="38"/>
        <v>-3.2346281508635037</v>
      </c>
      <c r="V76" s="28">
        <f t="shared" si="39"/>
        <v>-1.2988282392663906</v>
      </c>
      <c r="AD76" s="19">
        <f t="shared" si="25"/>
        <v>-24.128859830426535</v>
      </c>
      <c r="AE76" s="19">
        <f t="shared" si="26"/>
        <v>-3.2346281508635037</v>
      </c>
      <c r="AF76" s="19">
        <f t="shared" si="27"/>
        <v>-1.2988282392663906</v>
      </c>
      <c r="AG76" s="13">
        <f t="shared" si="28"/>
        <v>105</v>
      </c>
      <c r="AH76" s="13">
        <f t="shared" si="29"/>
        <v>2</v>
      </c>
      <c r="AI76" s="13">
        <f t="shared" si="30"/>
        <v>0</v>
      </c>
      <c r="AJ76" s="19">
        <f t="shared" si="31"/>
        <v>-0.15785983042653484</v>
      </c>
      <c r="AK76" s="19">
        <f t="shared" si="32"/>
        <v>-0.047628150863503915</v>
      </c>
      <c r="AL76" s="19">
        <f t="shared" si="33"/>
        <v>-0.009828239266390648</v>
      </c>
      <c r="AM76" s="19">
        <f t="shared" si="34"/>
        <v>0.16518099498443653</v>
      </c>
    </row>
    <row r="77" spans="1:39" ht="12.75">
      <c r="A77" s="13" t="s">
        <v>26</v>
      </c>
      <c r="B77" s="13">
        <v>-10.784</v>
      </c>
      <c r="C77" s="13">
        <v>1.86</v>
      </c>
      <c r="D77" s="13">
        <v>-0.27</v>
      </c>
      <c r="E77" s="13">
        <v>104</v>
      </c>
      <c r="F77" s="13">
        <f t="shared" si="22"/>
        <v>104</v>
      </c>
      <c r="G77" s="13">
        <f t="shared" si="23"/>
        <v>0</v>
      </c>
      <c r="H77" s="13">
        <v>2</v>
      </c>
      <c r="I77" s="13">
        <v>1.31</v>
      </c>
      <c r="J77" s="13">
        <v>1.3</v>
      </c>
      <c r="K77" s="18">
        <v>212.8329</v>
      </c>
      <c r="L77" s="18">
        <v>103.8589</v>
      </c>
      <c r="M77" s="19">
        <v>13.215</v>
      </c>
      <c r="N77" s="19">
        <v>-23.672</v>
      </c>
      <c r="O77" s="19">
        <v>-0.78</v>
      </c>
      <c r="P77" s="19">
        <v>-1.06</v>
      </c>
      <c r="Q77" s="19">
        <v>0.32</v>
      </c>
      <c r="R77" s="27">
        <f t="shared" si="35"/>
        <v>3.3431713754110555</v>
      </c>
      <c r="S77" s="27">
        <f t="shared" si="36"/>
        <v>-0.0606154594546886</v>
      </c>
      <c r="T77" s="28">
        <f t="shared" si="37"/>
        <v>-23.864112622066372</v>
      </c>
      <c r="U77" s="28">
        <f t="shared" si="38"/>
        <v>-0.8129753841141996</v>
      </c>
      <c r="V77" s="28">
        <f t="shared" si="39"/>
        <v>-1.07023539171009</v>
      </c>
      <c r="AD77" s="19">
        <f t="shared" si="25"/>
        <v>-23.864112622066372</v>
      </c>
      <c r="AE77" s="19">
        <f t="shared" si="26"/>
        <v>-0.8129753841141996</v>
      </c>
      <c r="AF77" s="19">
        <f t="shared" si="27"/>
        <v>-1.07023539171009</v>
      </c>
      <c r="AG77" s="13">
        <f t="shared" si="28"/>
        <v>104</v>
      </c>
      <c r="AH77" s="13">
        <f t="shared" si="29"/>
        <v>2</v>
      </c>
      <c r="AI77" s="13">
        <f t="shared" si="30"/>
        <v>0</v>
      </c>
      <c r="AJ77" s="19">
        <f t="shared" si="31"/>
        <v>-0.19211262206637159</v>
      </c>
      <c r="AK77" s="19">
        <f t="shared" si="32"/>
        <v>-0.032975384114199535</v>
      </c>
      <c r="AL77" s="19">
        <f t="shared" si="33"/>
        <v>-0.010235391710089914</v>
      </c>
      <c r="AM77" s="19">
        <f t="shared" si="34"/>
        <v>0.1951906728257129</v>
      </c>
    </row>
    <row r="78" spans="1:39" ht="12.75">
      <c r="A78" s="13" t="s">
        <v>26</v>
      </c>
      <c r="B78" s="13">
        <v>-10.784</v>
      </c>
      <c r="C78" s="13">
        <v>1.86</v>
      </c>
      <c r="D78" s="13">
        <v>-0.27</v>
      </c>
      <c r="E78" s="13">
        <v>103</v>
      </c>
      <c r="F78" s="13">
        <f t="shared" si="22"/>
        <v>103</v>
      </c>
      <c r="G78" s="13">
        <f t="shared" si="23"/>
        <v>0</v>
      </c>
      <c r="H78" s="13">
        <v>2</v>
      </c>
      <c r="I78" s="13">
        <v>1.31</v>
      </c>
      <c r="J78" s="13">
        <v>1.3</v>
      </c>
      <c r="K78" s="18">
        <v>179.3328</v>
      </c>
      <c r="L78" s="18">
        <v>100.9695</v>
      </c>
      <c r="M78" s="19">
        <v>15.069</v>
      </c>
      <c r="N78" s="19">
        <v>-25.029</v>
      </c>
      <c r="O78" s="19">
        <v>6.667</v>
      </c>
      <c r="P78" s="19">
        <v>-0.489</v>
      </c>
      <c r="Q78" s="19">
        <v>0.252</v>
      </c>
      <c r="R78" s="27">
        <f t="shared" si="35"/>
        <v>2.816953035138438</v>
      </c>
      <c r="S78" s="27">
        <f t="shared" si="36"/>
        <v>-0.015228870388276583</v>
      </c>
      <c r="T78" s="28">
        <f t="shared" si="37"/>
        <v>-25.183630455251162</v>
      </c>
      <c r="U78" s="28">
        <f t="shared" si="38"/>
        <v>6.706145343334682</v>
      </c>
      <c r="V78" s="28">
        <f t="shared" si="39"/>
        <v>-0.4913937412265512</v>
      </c>
      <c r="AD78" s="19">
        <f t="shared" si="25"/>
        <v>-25.183630455251162</v>
      </c>
      <c r="AE78" s="19">
        <f t="shared" si="26"/>
        <v>6.706145343334682</v>
      </c>
      <c r="AF78" s="19">
        <f t="shared" si="27"/>
        <v>-0.4913937412265512</v>
      </c>
      <c r="AG78" s="13">
        <f t="shared" si="28"/>
        <v>103</v>
      </c>
      <c r="AH78" s="13">
        <f t="shared" si="29"/>
        <v>2</v>
      </c>
      <c r="AI78" s="13">
        <f t="shared" si="30"/>
        <v>0</v>
      </c>
      <c r="AJ78" s="19">
        <f t="shared" si="31"/>
        <v>-0.15463045525116215</v>
      </c>
      <c r="AK78" s="19">
        <f t="shared" si="32"/>
        <v>0.039145343334682</v>
      </c>
      <c r="AL78" s="19">
        <f t="shared" si="33"/>
        <v>-0.002393741226551227</v>
      </c>
      <c r="AM78" s="19">
        <f t="shared" si="34"/>
        <v>0.15952637898802657</v>
      </c>
    </row>
    <row r="79" spans="1:39" ht="12.75">
      <c r="A79" s="13" t="s">
        <v>26</v>
      </c>
      <c r="B79" s="13">
        <v>-10.784</v>
      </c>
      <c r="C79" s="13">
        <v>1.86</v>
      </c>
      <c r="D79" s="13">
        <v>-0.27</v>
      </c>
      <c r="E79" s="13">
        <v>101</v>
      </c>
      <c r="F79" s="13">
        <f t="shared" si="22"/>
        <v>101</v>
      </c>
      <c r="G79" s="13">
        <f t="shared" si="23"/>
        <v>0</v>
      </c>
      <c r="H79" s="13">
        <v>2</v>
      </c>
      <c r="I79" s="13">
        <v>1.31</v>
      </c>
      <c r="J79" s="13">
        <v>1.3</v>
      </c>
      <c r="K79" s="18">
        <v>168.5876</v>
      </c>
      <c r="L79" s="18">
        <v>100.3871</v>
      </c>
      <c r="M79" s="19">
        <v>18.013</v>
      </c>
      <c r="N79" s="19">
        <v>-26.612</v>
      </c>
      <c r="O79" s="19">
        <v>10.392</v>
      </c>
      <c r="P79" s="19">
        <v>-0.369</v>
      </c>
      <c r="Q79" s="19">
        <v>0.253</v>
      </c>
      <c r="R79" s="27">
        <f t="shared" si="35"/>
        <v>2.6481678282316734</v>
      </c>
      <c r="S79" s="27">
        <f t="shared" si="36"/>
        <v>-0.006080552581023246</v>
      </c>
      <c r="T79" s="28">
        <f t="shared" si="37"/>
        <v>-26.759450290865612</v>
      </c>
      <c r="U79" s="28">
        <f t="shared" si="38"/>
        <v>10.45152388780493</v>
      </c>
      <c r="V79" s="28">
        <f t="shared" si="39"/>
        <v>-0.3702975038667374</v>
      </c>
      <c r="AD79" s="19">
        <f t="shared" si="25"/>
        <v>-26.759450290865612</v>
      </c>
      <c r="AE79" s="19">
        <f t="shared" si="26"/>
        <v>10.45152388780493</v>
      </c>
      <c r="AF79" s="19">
        <f t="shared" si="27"/>
        <v>-0.3702975038667374</v>
      </c>
      <c r="AG79" s="13">
        <f t="shared" si="28"/>
        <v>101</v>
      </c>
      <c r="AH79" s="13">
        <f t="shared" si="29"/>
        <v>2</v>
      </c>
      <c r="AI79" s="13">
        <f t="shared" si="30"/>
        <v>0</v>
      </c>
      <c r="AJ79" s="19">
        <f t="shared" si="31"/>
        <v>-0.14745029086561345</v>
      </c>
      <c r="AK79" s="19">
        <f t="shared" si="32"/>
        <v>0.05952388780493045</v>
      </c>
      <c r="AL79" s="19">
        <f t="shared" si="33"/>
        <v>-0.0012975038667373817</v>
      </c>
      <c r="AM79" s="19">
        <f t="shared" si="34"/>
        <v>0.15901687021210095</v>
      </c>
    </row>
    <row r="80" spans="1:39" ht="12.75">
      <c r="A80" s="13" t="s">
        <v>26</v>
      </c>
      <c r="B80" s="13">
        <v>-10.784</v>
      </c>
      <c r="C80" s="13">
        <v>1.86</v>
      </c>
      <c r="D80" s="13">
        <v>-0.27</v>
      </c>
      <c r="E80" s="13">
        <v>102</v>
      </c>
      <c r="F80" s="13">
        <f t="shared" si="22"/>
        <v>102</v>
      </c>
      <c r="G80" s="13">
        <f t="shared" si="23"/>
        <v>0</v>
      </c>
      <c r="H80" s="13">
        <v>2</v>
      </c>
      <c r="I80" s="13">
        <v>1.31</v>
      </c>
      <c r="J80" s="13">
        <v>1.3</v>
      </c>
      <c r="K80" s="18">
        <v>174.261</v>
      </c>
      <c r="L80" s="18">
        <v>100.5599</v>
      </c>
      <c r="M80" s="19">
        <v>17.276</v>
      </c>
      <c r="N80" s="19">
        <v>-26.631</v>
      </c>
      <c r="O80" s="19">
        <v>8.656</v>
      </c>
      <c r="P80" s="19">
        <v>-0.412</v>
      </c>
      <c r="Q80" s="19">
        <v>0.257</v>
      </c>
      <c r="R80" s="27">
        <f t="shared" si="35"/>
        <v>2.7372853870360547</v>
      </c>
      <c r="S80" s="27">
        <f t="shared" si="36"/>
        <v>-0.008794888633724796</v>
      </c>
      <c r="T80" s="28">
        <f t="shared" si="37"/>
        <v>-26.78464554526883</v>
      </c>
      <c r="U80" s="28">
        <f t="shared" si="38"/>
        <v>8.706351756095335</v>
      </c>
      <c r="V80" s="28">
        <f t="shared" si="39"/>
        <v>-0.4130686658959519</v>
      </c>
      <c r="AD80" s="19">
        <f t="shared" si="25"/>
        <v>-26.78464554526883</v>
      </c>
      <c r="AE80" s="19">
        <f t="shared" si="26"/>
        <v>8.706351756095335</v>
      </c>
      <c r="AF80" s="19">
        <f t="shared" si="27"/>
        <v>-0.4130686658959519</v>
      </c>
      <c r="AG80" s="13">
        <f t="shared" si="28"/>
        <v>102</v>
      </c>
      <c r="AH80" s="13">
        <f t="shared" si="29"/>
        <v>2</v>
      </c>
      <c r="AI80" s="13">
        <f t="shared" si="30"/>
        <v>0</v>
      </c>
      <c r="AJ80" s="19">
        <f t="shared" si="31"/>
        <v>-0.15364554526883012</v>
      </c>
      <c r="AK80" s="19">
        <f t="shared" si="32"/>
        <v>0.05035175609533482</v>
      </c>
      <c r="AL80" s="19">
        <f t="shared" si="33"/>
        <v>-0.001068665895951948</v>
      </c>
      <c r="AM80" s="19">
        <f t="shared" si="34"/>
        <v>0.16168919249485225</v>
      </c>
    </row>
    <row r="81" spans="1:39" ht="12.75">
      <c r="A81" s="13" t="s">
        <v>26</v>
      </c>
      <c r="B81" s="13">
        <v>-10.784</v>
      </c>
      <c r="C81" s="13">
        <v>1.86</v>
      </c>
      <c r="D81" s="13">
        <v>-0.27</v>
      </c>
      <c r="E81" s="13">
        <v>112</v>
      </c>
      <c r="F81" s="13">
        <f t="shared" si="22"/>
        <v>112</v>
      </c>
      <c r="G81" s="13">
        <f t="shared" si="23"/>
        <v>0</v>
      </c>
      <c r="H81" s="13">
        <v>2</v>
      </c>
      <c r="I81" s="13">
        <v>1.31</v>
      </c>
      <c r="J81" s="13">
        <v>1.3</v>
      </c>
      <c r="K81" s="18">
        <v>172.8463</v>
      </c>
      <c r="L81" s="18">
        <v>101.5452</v>
      </c>
      <c r="M81" s="19">
        <v>21.314</v>
      </c>
      <c r="N81" s="19">
        <v>-30.147</v>
      </c>
      <c r="O81" s="19">
        <v>10.676</v>
      </c>
      <c r="P81" s="19">
        <v>-0.777</v>
      </c>
      <c r="Q81" s="19">
        <v>0.315</v>
      </c>
      <c r="R81" s="27">
        <f t="shared" si="35"/>
        <v>2.715063331400888</v>
      </c>
      <c r="S81" s="27">
        <f t="shared" si="36"/>
        <v>-0.024271944841634863</v>
      </c>
      <c r="T81" s="28">
        <f t="shared" si="37"/>
        <v>-30.32604818201726</v>
      </c>
      <c r="U81" s="28">
        <f t="shared" si="38"/>
        <v>10.740434439446643</v>
      </c>
      <c r="V81" s="28">
        <f t="shared" si="39"/>
        <v>-0.7811038940613114</v>
      </c>
      <c r="AD81" s="19">
        <f t="shared" si="25"/>
        <v>-30.32604818201726</v>
      </c>
      <c r="AE81" s="19">
        <f t="shared" si="26"/>
        <v>10.740434439446643</v>
      </c>
      <c r="AF81" s="19">
        <f t="shared" si="27"/>
        <v>-0.7811038940613114</v>
      </c>
      <c r="AG81" s="13">
        <f t="shared" si="28"/>
        <v>112</v>
      </c>
      <c r="AH81" s="13">
        <f t="shared" si="29"/>
        <v>2</v>
      </c>
      <c r="AI81" s="13">
        <f t="shared" si="30"/>
        <v>0</v>
      </c>
      <c r="AJ81" s="19">
        <f t="shared" si="31"/>
        <v>-0.17904818201726158</v>
      </c>
      <c r="AK81" s="19">
        <f t="shared" si="32"/>
        <v>0.06443443944664295</v>
      </c>
      <c r="AL81" s="19">
        <f t="shared" si="33"/>
        <v>-0.004103894061311397</v>
      </c>
      <c r="AM81" s="19">
        <f t="shared" si="34"/>
        <v>0.19033362923287098</v>
      </c>
    </row>
    <row r="82" spans="1:39" ht="12.75">
      <c r="A82" s="13" t="s">
        <v>26</v>
      </c>
      <c r="B82" s="13">
        <v>-10.784</v>
      </c>
      <c r="C82" s="13">
        <v>1.86</v>
      </c>
      <c r="D82" s="13">
        <v>-0.27</v>
      </c>
      <c r="E82" s="13">
        <v>127</v>
      </c>
      <c r="F82" s="13">
        <f t="shared" si="22"/>
        <v>127</v>
      </c>
      <c r="G82" s="13">
        <f t="shared" si="23"/>
        <v>0</v>
      </c>
      <c r="H82" s="13">
        <v>2</v>
      </c>
      <c r="I82" s="13">
        <v>1.31</v>
      </c>
      <c r="J82" s="13">
        <v>1.3</v>
      </c>
      <c r="K82" s="18">
        <v>185.4646</v>
      </c>
      <c r="L82" s="18">
        <v>103.56</v>
      </c>
      <c r="M82" s="19">
        <v>23.412</v>
      </c>
      <c r="N82" s="19">
        <v>-33.518</v>
      </c>
      <c r="O82" s="19">
        <v>7.151</v>
      </c>
      <c r="P82" s="19">
        <v>-1.568</v>
      </c>
      <c r="Q82" s="19">
        <v>0.27399999999999997</v>
      </c>
      <c r="R82" s="27">
        <f t="shared" si="35"/>
        <v>2.9132711243048477</v>
      </c>
      <c r="S82" s="27">
        <f t="shared" si="36"/>
        <v>-0.055920349233898436</v>
      </c>
      <c r="T82" s="28">
        <f t="shared" si="37"/>
        <v>-33.68599378126906</v>
      </c>
      <c r="U82" s="28">
        <f t="shared" si="38"/>
        <v>7.1818179753153935</v>
      </c>
      <c r="V82" s="28">
        <f t="shared" si="39"/>
        <v>-1.576182084790441</v>
      </c>
      <c r="AD82" s="19">
        <f t="shared" si="25"/>
        <v>-33.68599378126906</v>
      </c>
      <c r="AE82" s="19">
        <f t="shared" si="26"/>
        <v>7.1818179753153935</v>
      </c>
      <c r="AF82" s="19">
        <f t="shared" si="27"/>
        <v>-1.576182084790441</v>
      </c>
      <c r="AG82" s="13">
        <f t="shared" si="28"/>
        <v>127</v>
      </c>
      <c r="AH82" s="13">
        <f t="shared" si="29"/>
        <v>2</v>
      </c>
      <c r="AI82" s="13">
        <f t="shared" si="30"/>
        <v>0</v>
      </c>
      <c r="AJ82" s="19">
        <f t="shared" si="31"/>
        <v>-0.16799378126906106</v>
      </c>
      <c r="AK82" s="19">
        <f t="shared" si="32"/>
        <v>0.030817975315393653</v>
      </c>
      <c r="AL82" s="19">
        <f t="shared" si="33"/>
        <v>-0.008182084790441024</v>
      </c>
      <c r="AM82" s="19">
        <f t="shared" si="34"/>
        <v>0.17099299593590175</v>
      </c>
    </row>
    <row r="83" spans="1:39" ht="12.75">
      <c r="A83" s="13" t="s">
        <v>26</v>
      </c>
      <c r="B83" s="13">
        <v>-10.784</v>
      </c>
      <c r="C83" s="13">
        <v>1.86</v>
      </c>
      <c r="D83" s="13">
        <v>-0.27</v>
      </c>
      <c r="E83" s="13">
        <v>113</v>
      </c>
      <c r="F83" s="13">
        <f t="shared" si="22"/>
        <v>113</v>
      </c>
      <c r="G83" s="13">
        <f t="shared" si="23"/>
        <v>0</v>
      </c>
      <c r="H83" s="13">
        <v>2</v>
      </c>
      <c r="I83" s="13">
        <v>1.31</v>
      </c>
      <c r="J83" s="13">
        <v>1.3</v>
      </c>
      <c r="K83" s="18">
        <v>190.4637</v>
      </c>
      <c r="L83" s="18">
        <v>103.7847</v>
      </c>
      <c r="M83" s="19">
        <v>20.045</v>
      </c>
      <c r="N83" s="19">
        <v>-30.534</v>
      </c>
      <c r="O83" s="19">
        <v>4.846</v>
      </c>
      <c r="P83" s="19">
        <v>-1.451</v>
      </c>
      <c r="Q83" s="19">
        <v>0.285</v>
      </c>
      <c r="R83" s="27">
        <f t="shared" si="35"/>
        <v>2.9917968034776514</v>
      </c>
      <c r="S83" s="27">
        <f t="shared" si="36"/>
        <v>-0.05944992858020659</v>
      </c>
      <c r="T83" s="28">
        <f t="shared" si="37"/>
        <v>-30.710167199665015</v>
      </c>
      <c r="U83" s="28">
        <f t="shared" si="38"/>
        <v>4.867384909361157</v>
      </c>
      <c r="V83" s="28">
        <f t="shared" si="39"/>
        <v>-1.4594386136609612</v>
      </c>
      <c r="AD83" s="19">
        <f t="shared" si="25"/>
        <v>-30.710167199665015</v>
      </c>
      <c r="AE83" s="19">
        <f t="shared" si="26"/>
        <v>4.867384909361157</v>
      </c>
      <c r="AF83" s="19">
        <f t="shared" si="27"/>
        <v>-1.4594386136609612</v>
      </c>
      <c r="AG83" s="13">
        <f t="shared" si="28"/>
        <v>113</v>
      </c>
      <c r="AH83" s="13">
        <f t="shared" si="29"/>
        <v>2</v>
      </c>
      <c r="AI83" s="13">
        <f t="shared" si="30"/>
        <v>0</v>
      </c>
      <c r="AJ83" s="19">
        <f t="shared" si="31"/>
        <v>-0.17616719966501648</v>
      </c>
      <c r="AK83" s="19">
        <f t="shared" si="32"/>
        <v>0.021384909361157334</v>
      </c>
      <c r="AL83" s="19">
        <f t="shared" si="33"/>
        <v>-0.008438613660961103</v>
      </c>
      <c r="AM83" s="19">
        <f t="shared" si="34"/>
        <v>0.17766093207770145</v>
      </c>
    </row>
    <row r="84" spans="1:39" ht="12.75">
      <c r="A84" s="13" t="s">
        <v>26</v>
      </c>
      <c r="B84" s="13">
        <v>-10.784</v>
      </c>
      <c r="C84" s="13">
        <v>1.86</v>
      </c>
      <c r="D84" s="13">
        <v>-0.27</v>
      </c>
      <c r="E84" s="13">
        <v>126</v>
      </c>
      <c r="F84" s="13">
        <f t="shared" si="22"/>
        <v>126</v>
      </c>
      <c r="G84" s="13">
        <f t="shared" si="23"/>
        <v>0</v>
      </c>
      <c r="H84" s="13">
        <v>2</v>
      </c>
      <c r="I84" s="13">
        <v>1.31</v>
      </c>
      <c r="J84" s="13">
        <v>1.3</v>
      </c>
      <c r="K84" s="18">
        <v>195.4811</v>
      </c>
      <c r="L84" s="18">
        <v>104.5519</v>
      </c>
      <c r="M84" s="19">
        <v>23.043</v>
      </c>
      <c r="N84" s="19">
        <v>-33.675</v>
      </c>
      <c r="O84" s="19">
        <v>3.491</v>
      </c>
      <c r="P84" s="19">
        <v>-1.906</v>
      </c>
      <c r="Q84" s="19">
        <v>0.34600000000000003</v>
      </c>
      <c r="R84" s="27">
        <f t="shared" si="35"/>
        <v>3.070609938378259</v>
      </c>
      <c r="S84" s="27">
        <f t="shared" si="36"/>
        <v>-0.071501077999377</v>
      </c>
      <c r="T84" s="28">
        <f t="shared" si="37"/>
        <v>-33.8823669836182</v>
      </c>
      <c r="U84" s="28">
        <f t="shared" si="38"/>
        <v>3.5023440744082963</v>
      </c>
      <c r="V84" s="28">
        <f t="shared" si="39"/>
        <v>-1.9185549829151256</v>
      </c>
      <c r="AD84" s="19">
        <f t="shared" si="25"/>
        <v>-33.8823669836182</v>
      </c>
      <c r="AE84" s="19">
        <f t="shared" si="26"/>
        <v>3.5023440744082963</v>
      </c>
      <c r="AF84" s="19">
        <f t="shared" si="27"/>
        <v>-1.9185549829151256</v>
      </c>
      <c r="AG84" s="13">
        <f t="shared" si="28"/>
        <v>126</v>
      </c>
      <c r="AH84" s="13">
        <f t="shared" si="29"/>
        <v>2</v>
      </c>
      <c r="AI84" s="13">
        <f t="shared" si="30"/>
        <v>0</v>
      </c>
      <c r="AJ84" s="19">
        <f t="shared" si="31"/>
        <v>-0.2073669836182006</v>
      </c>
      <c r="AK84" s="19">
        <f t="shared" si="32"/>
        <v>0.011344074408296212</v>
      </c>
      <c r="AL84" s="19">
        <f t="shared" si="33"/>
        <v>-0.01255498291512569</v>
      </c>
      <c r="AM84" s="19">
        <f t="shared" si="34"/>
        <v>0.2080561979732667</v>
      </c>
    </row>
    <row r="85" spans="1:39" ht="12.75">
      <c r="A85" s="13" t="s">
        <v>26</v>
      </c>
      <c r="B85" s="13">
        <v>-10.784</v>
      </c>
      <c r="C85" s="13">
        <v>1.86</v>
      </c>
      <c r="D85" s="13">
        <v>-0.27</v>
      </c>
      <c r="E85" s="13">
        <v>125</v>
      </c>
      <c r="F85" s="13">
        <f t="shared" si="22"/>
        <v>125</v>
      </c>
      <c r="G85" s="13">
        <f t="shared" si="23"/>
        <v>0</v>
      </c>
      <c r="H85" s="13">
        <v>2</v>
      </c>
      <c r="I85" s="13">
        <v>1.31</v>
      </c>
      <c r="J85" s="13">
        <v>1.3</v>
      </c>
      <c r="K85" s="18">
        <v>202.6352</v>
      </c>
      <c r="L85" s="18">
        <v>104.5496</v>
      </c>
      <c r="M85" s="19">
        <v>23.243</v>
      </c>
      <c r="N85" s="19">
        <v>-33.913</v>
      </c>
      <c r="O85" s="19">
        <v>0.901</v>
      </c>
      <c r="P85" s="19">
        <v>-1.919</v>
      </c>
      <c r="Q85" s="19">
        <v>0.332</v>
      </c>
      <c r="R85" s="27">
        <f t="shared" si="35"/>
        <v>3.1829862783934924</v>
      </c>
      <c r="S85" s="27">
        <f t="shared" si="36"/>
        <v>-0.07146494968386063</v>
      </c>
      <c r="T85" s="28">
        <f t="shared" si="37"/>
        <v>-34.11324693788239</v>
      </c>
      <c r="U85" s="28">
        <f t="shared" si="38"/>
        <v>0.8937659834346606</v>
      </c>
      <c r="V85" s="28">
        <f t="shared" si="39"/>
        <v>-1.9314993677944752</v>
      </c>
      <c r="AD85" s="19">
        <f t="shared" si="25"/>
        <v>-34.11324693788239</v>
      </c>
      <c r="AE85" s="19">
        <f t="shared" si="26"/>
        <v>0.8937659834346606</v>
      </c>
      <c r="AF85" s="19">
        <f t="shared" si="27"/>
        <v>-1.9314993677944752</v>
      </c>
      <c r="AG85" s="13">
        <f t="shared" si="28"/>
        <v>125</v>
      </c>
      <c r="AH85" s="13">
        <f t="shared" si="29"/>
        <v>2</v>
      </c>
      <c r="AI85" s="13">
        <f t="shared" si="30"/>
        <v>0</v>
      </c>
      <c r="AJ85" s="19">
        <f t="shared" si="31"/>
        <v>-0.20024693788239034</v>
      </c>
      <c r="AK85" s="19">
        <f t="shared" si="32"/>
        <v>-0.007234016565339396</v>
      </c>
      <c r="AL85" s="19">
        <f t="shared" si="33"/>
        <v>-0.012499367794475136</v>
      </c>
      <c r="AM85" s="19">
        <f t="shared" si="34"/>
        <v>0.20076703245852656</v>
      </c>
    </row>
    <row r="86" spans="1:39" ht="12.75">
      <c r="A86" s="13" t="s">
        <v>26</v>
      </c>
      <c r="B86" s="13">
        <v>-10.784</v>
      </c>
      <c r="C86" s="13">
        <v>1.86</v>
      </c>
      <c r="D86" s="13">
        <v>-0.27</v>
      </c>
      <c r="E86" s="13">
        <v>114</v>
      </c>
      <c r="F86" s="13">
        <f t="shared" si="22"/>
        <v>114</v>
      </c>
      <c r="G86" s="13">
        <f t="shared" si="23"/>
        <v>0</v>
      </c>
      <c r="H86" s="13">
        <v>2</v>
      </c>
      <c r="I86" s="13">
        <v>1.31</v>
      </c>
      <c r="J86" s="13">
        <v>1.3</v>
      </c>
      <c r="K86" s="18">
        <v>208.4007</v>
      </c>
      <c r="L86" s="18">
        <v>104.1125</v>
      </c>
      <c r="M86" s="19">
        <v>20.33</v>
      </c>
      <c r="N86" s="19">
        <v>-30.86</v>
      </c>
      <c r="O86" s="19">
        <v>-0.808</v>
      </c>
      <c r="P86" s="19">
        <v>-1.572</v>
      </c>
      <c r="Q86" s="19">
        <v>0.28300000000000003</v>
      </c>
      <c r="R86" s="27">
        <f t="shared" si="35"/>
        <v>3.273550540614852</v>
      </c>
      <c r="S86" s="27">
        <f t="shared" si="36"/>
        <v>-0.06459899893944021</v>
      </c>
      <c r="T86" s="28">
        <f t="shared" si="37"/>
        <v>-31.0351965262452</v>
      </c>
      <c r="U86" s="28">
        <f t="shared" si="38"/>
        <v>-0.8279247518238508</v>
      </c>
      <c r="V86" s="28">
        <f t="shared" si="39"/>
        <v>-1.5815188360091164</v>
      </c>
      <c r="AD86" s="19">
        <f t="shared" si="25"/>
        <v>-31.0351965262452</v>
      </c>
      <c r="AE86" s="19">
        <f t="shared" si="26"/>
        <v>-0.8279247518238508</v>
      </c>
      <c r="AF86" s="19">
        <f t="shared" si="27"/>
        <v>-1.5815188360091164</v>
      </c>
      <c r="AG86" s="13">
        <f t="shared" si="28"/>
        <v>114</v>
      </c>
      <c r="AH86" s="13">
        <f t="shared" si="29"/>
        <v>2</v>
      </c>
      <c r="AI86" s="13">
        <f t="shared" si="30"/>
        <v>0</v>
      </c>
      <c r="AJ86" s="19">
        <f t="shared" si="31"/>
        <v>-0.17519652624520177</v>
      </c>
      <c r="AK86" s="19">
        <f t="shared" si="32"/>
        <v>-0.019924751823850784</v>
      </c>
      <c r="AL86" s="19">
        <f t="shared" si="33"/>
        <v>-0.009518836009116294</v>
      </c>
      <c r="AM86" s="19">
        <f t="shared" si="34"/>
        <v>0.17658263443101127</v>
      </c>
    </row>
    <row r="87" spans="1:39" ht="12.75">
      <c r="A87" s="13" t="s">
        <v>26</v>
      </c>
      <c r="B87" s="13">
        <v>-10.784</v>
      </c>
      <c r="C87" s="13">
        <v>1.86</v>
      </c>
      <c r="D87" s="13">
        <v>-0.27</v>
      </c>
      <c r="E87" s="13">
        <v>111</v>
      </c>
      <c r="F87" s="13">
        <f t="shared" si="22"/>
        <v>111</v>
      </c>
      <c r="G87" s="13">
        <f t="shared" si="23"/>
        <v>0</v>
      </c>
      <c r="H87" s="13">
        <v>2</v>
      </c>
      <c r="I87" s="13">
        <v>1.31</v>
      </c>
      <c r="J87" s="13">
        <v>1.3</v>
      </c>
      <c r="K87" s="18">
        <v>204.2408</v>
      </c>
      <c r="L87" s="18">
        <v>104.3152</v>
      </c>
      <c r="M87" s="19">
        <v>18.242</v>
      </c>
      <c r="N87" s="19">
        <v>-28.908</v>
      </c>
      <c r="O87" s="19">
        <v>0.649</v>
      </c>
      <c r="P87" s="19">
        <v>-1.495</v>
      </c>
      <c r="Q87" s="19">
        <v>0.237</v>
      </c>
      <c r="R87" s="27">
        <f t="shared" si="35"/>
        <v>3.2082069842165115</v>
      </c>
      <c r="S87" s="27">
        <f t="shared" si="36"/>
        <v>-0.06778300309385354</v>
      </c>
      <c r="T87" s="28">
        <f t="shared" si="37"/>
        <v>-29.061708662583655</v>
      </c>
      <c r="U87" s="28">
        <f t="shared" si="38"/>
        <v>0.6406385119713027</v>
      </c>
      <c r="V87" s="28">
        <f t="shared" si="39"/>
        <v>-1.5035770411305247</v>
      </c>
      <c r="AD87" s="19">
        <f t="shared" si="25"/>
        <v>-29.061708662583655</v>
      </c>
      <c r="AE87" s="19">
        <f t="shared" si="26"/>
        <v>0.6406385119713027</v>
      </c>
      <c r="AF87" s="19">
        <f t="shared" si="27"/>
        <v>-1.5035770411305247</v>
      </c>
      <c r="AG87" s="13">
        <f t="shared" si="28"/>
        <v>111</v>
      </c>
      <c r="AH87" s="13">
        <f t="shared" si="29"/>
        <v>2</v>
      </c>
      <c r="AI87" s="13">
        <f t="shared" si="30"/>
        <v>0</v>
      </c>
      <c r="AJ87" s="19">
        <f t="shared" si="31"/>
        <v>-0.15370866258365368</v>
      </c>
      <c r="AK87" s="19">
        <f t="shared" si="32"/>
        <v>-0.008361488028697295</v>
      </c>
      <c r="AL87" s="19">
        <f t="shared" si="33"/>
        <v>-0.008577041130524599</v>
      </c>
      <c r="AM87" s="19">
        <f t="shared" si="34"/>
        <v>0.15417468362174205</v>
      </c>
    </row>
    <row r="88" spans="1:39" ht="12.75">
      <c r="A88" s="13" t="s">
        <v>26</v>
      </c>
      <c r="B88" s="13">
        <v>-10.784</v>
      </c>
      <c r="C88" s="13">
        <v>1.86</v>
      </c>
      <c r="D88" s="13">
        <v>-0.27</v>
      </c>
      <c r="E88" s="13">
        <v>115</v>
      </c>
      <c r="F88" s="13">
        <f t="shared" si="22"/>
        <v>115</v>
      </c>
      <c r="G88" s="13">
        <f t="shared" si="23"/>
        <v>0</v>
      </c>
      <c r="H88" s="13">
        <v>2</v>
      </c>
      <c r="I88" s="13">
        <v>1.31</v>
      </c>
      <c r="J88" s="13">
        <v>1.3</v>
      </c>
      <c r="K88" s="18">
        <v>221.0193</v>
      </c>
      <c r="L88" s="18">
        <v>105.1251</v>
      </c>
      <c r="M88" s="19">
        <v>21.159</v>
      </c>
      <c r="N88" s="19">
        <v>-30.7</v>
      </c>
      <c r="O88" s="19">
        <v>-4.976</v>
      </c>
      <c r="P88" s="19">
        <v>-1.961</v>
      </c>
      <c r="Q88" s="19">
        <v>0.341</v>
      </c>
      <c r="R88" s="27">
        <f t="shared" si="35"/>
        <v>3.471763045907793</v>
      </c>
      <c r="S88" s="27">
        <f t="shared" si="36"/>
        <v>-0.08050488254456534</v>
      </c>
      <c r="T88" s="28">
        <f t="shared" si="37"/>
        <v>-30.89608214969892</v>
      </c>
      <c r="U88" s="28">
        <f t="shared" si="38"/>
        <v>-5.032717502262838</v>
      </c>
      <c r="V88" s="28">
        <f t="shared" si="39"/>
        <v>-1.9752746974644495</v>
      </c>
      <c r="AD88" s="19">
        <f t="shared" si="25"/>
        <v>-30.89608214969892</v>
      </c>
      <c r="AE88" s="19">
        <f t="shared" si="26"/>
        <v>-5.032717502262838</v>
      </c>
      <c r="AF88" s="19">
        <f t="shared" si="27"/>
        <v>-1.9752746974644495</v>
      </c>
      <c r="AG88" s="13">
        <f t="shared" si="28"/>
        <v>115</v>
      </c>
      <c r="AH88" s="13">
        <f t="shared" si="29"/>
        <v>2</v>
      </c>
      <c r="AI88" s="13">
        <f t="shared" si="30"/>
        <v>0</v>
      </c>
      <c r="AJ88" s="19">
        <f t="shared" si="31"/>
        <v>-0.19608214969892046</v>
      </c>
      <c r="AK88" s="19">
        <f t="shared" si="32"/>
        <v>-0.05671750226283834</v>
      </c>
      <c r="AL88" s="19">
        <f t="shared" si="33"/>
        <v>-0.014274697464449426</v>
      </c>
      <c r="AM88" s="19">
        <f t="shared" si="34"/>
        <v>0.20461879552276346</v>
      </c>
    </row>
    <row r="89" spans="1:39" ht="12.75">
      <c r="A89" s="13" t="s">
        <v>26</v>
      </c>
      <c r="B89" s="13">
        <v>-10.784</v>
      </c>
      <c r="C89" s="13">
        <v>1.86</v>
      </c>
      <c r="D89" s="13">
        <v>-0.27</v>
      </c>
      <c r="E89" s="13">
        <v>110</v>
      </c>
      <c r="F89" s="13">
        <f t="shared" si="22"/>
        <v>110</v>
      </c>
      <c r="G89" s="13">
        <f t="shared" si="23"/>
        <v>0</v>
      </c>
      <c r="H89" s="13">
        <v>2</v>
      </c>
      <c r="I89" s="13">
        <v>1.31</v>
      </c>
      <c r="J89" s="13">
        <v>1.3</v>
      </c>
      <c r="K89" s="18">
        <v>226.57</v>
      </c>
      <c r="L89" s="18">
        <v>104.2782</v>
      </c>
      <c r="M89" s="19">
        <v>18.239</v>
      </c>
      <c r="N89" s="19">
        <v>-27.384</v>
      </c>
      <c r="O89" s="19">
        <v>-5.515</v>
      </c>
      <c r="P89" s="19">
        <v>-1.485</v>
      </c>
      <c r="Q89" s="19">
        <v>0.293</v>
      </c>
      <c r="R89" s="27">
        <f t="shared" si="35"/>
        <v>3.5589532376191975</v>
      </c>
      <c r="S89" s="27">
        <f t="shared" si="36"/>
        <v>-0.06720180845293933</v>
      </c>
      <c r="T89" s="28">
        <f t="shared" si="37"/>
        <v>-27.553388239311147</v>
      </c>
      <c r="U89" s="28">
        <f t="shared" si="38"/>
        <v>-5.575722474384912</v>
      </c>
      <c r="V89" s="28">
        <f t="shared" si="39"/>
        <v>-1.4946090932680356</v>
      </c>
      <c r="AD89" s="19">
        <f t="shared" si="25"/>
        <v>-27.553388239311147</v>
      </c>
      <c r="AE89" s="19">
        <f t="shared" si="26"/>
        <v>-5.575722474384912</v>
      </c>
      <c r="AF89" s="19">
        <f t="shared" si="27"/>
        <v>-1.4946090932680356</v>
      </c>
      <c r="AG89" s="13">
        <f t="shared" si="28"/>
        <v>110</v>
      </c>
      <c r="AH89" s="13">
        <f t="shared" si="29"/>
        <v>2</v>
      </c>
      <c r="AI89" s="13">
        <f t="shared" si="30"/>
        <v>0</v>
      </c>
      <c r="AJ89" s="19">
        <f t="shared" si="31"/>
        <v>-0.16938823931114655</v>
      </c>
      <c r="AK89" s="19">
        <f t="shared" si="32"/>
        <v>-0.06072247438491196</v>
      </c>
      <c r="AL89" s="19">
        <f t="shared" si="33"/>
        <v>-0.009609093268035496</v>
      </c>
      <c r="AM89" s="19">
        <f t="shared" si="34"/>
        <v>0.1801996925241282</v>
      </c>
    </row>
    <row r="90" spans="1:39" ht="12.75">
      <c r="A90" s="13" t="s">
        <v>26</v>
      </c>
      <c r="B90" s="13">
        <v>-10.784</v>
      </c>
      <c r="C90" s="13">
        <v>1.86</v>
      </c>
      <c r="D90" s="13">
        <v>-0.27</v>
      </c>
      <c r="E90" s="13">
        <v>109</v>
      </c>
      <c r="F90" s="13">
        <f t="shared" si="22"/>
        <v>109</v>
      </c>
      <c r="G90" s="13">
        <f t="shared" si="23"/>
        <v>0</v>
      </c>
      <c r="H90" s="13">
        <v>2</v>
      </c>
      <c r="I90" s="13">
        <v>1.31</v>
      </c>
      <c r="J90" s="13">
        <v>1.3</v>
      </c>
      <c r="K90" s="18">
        <v>237.0312</v>
      </c>
      <c r="L90" s="18">
        <v>105.1978</v>
      </c>
      <c r="M90" s="19">
        <v>20.075</v>
      </c>
      <c r="N90" s="19">
        <v>-27.466</v>
      </c>
      <c r="O90" s="19">
        <v>-9.132</v>
      </c>
      <c r="P90" s="19">
        <v>-1.897</v>
      </c>
      <c r="Q90" s="19">
        <v>0.312</v>
      </c>
      <c r="R90" s="27">
        <f t="shared" si="35"/>
        <v>3.7232773829578654</v>
      </c>
      <c r="S90" s="27">
        <f t="shared" si="36"/>
        <v>-0.0816468514741453</v>
      </c>
      <c r="T90" s="28">
        <f t="shared" si="37"/>
        <v>-27.631462402509918</v>
      </c>
      <c r="U90" s="28">
        <f t="shared" si="38"/>
        <v>-9.218537546015938</v>
      </c>
      <c r="V90" s="28">
        <f t="shared" si="39"/>
        <v>-1.9099628594394926</v>
      </c>
      <c r="AD90" s="19">
        <f t="shared" si="25"/>
        <v>-27.631462402509918</v>
      </c>
      <c r="AE90" s="19">
        <f t="shared" si="26"/>
        <v>-9.218537546015938</v>
      </c>
      <c r="AF90" s="19">
        <f t="shared" si="27"/>
        <v>-1.9099628594394926</v>
      </c>
      <c r="AG90" s="13">
        <f t="shared" si="28"/>
        <v>109</v>
      </c>
      <c r="AH90" s="13">
        <f t="shared" si="29"/>
        <v>2</v>
      </c>
      <c r="AI90" s="13">
        <f t="shared" si="30"/>
        <v>0</v>
      </c>
      <c r="AJ90" s="19">
        <f t="shared" si="31"/>
        <v>-0.16546240250991673</v>
      </c>
      <c r="AK90" s="19">
        <f t="shared" si="32"/>
        <v>-0.0865375460159381</v>
      </c>
      <c r="AL90" s="19">
        <f t="shared" si="33"/>
        <v>-0.012962859439492602</v>
      </c>
      <c r="AM90" s="19">
        <f t="shared" si="34"/>
        <v>0.18717529014178752</v>
      </c>
    </row>
    <row r="91" spans="1:39" ht="12.75">
      <c r="A91" s="13" t="s">
        <v>26</v>
      </c>
      <c r="B91" s="13">
        <v>-10.784</v>
      </c>
      <c r="C91" s="13">
        <v>1.86</v>
      </c>
      <c r="D91" s="13">
        <v>-0.27</v>
      </c>
      <c r="E91" s="13">
        <v>116</v>
      </c>
      <c r="F91" s="13">
        <f t="shared" si="22"/>
        <v>116</v>
      </c>
      <c r="G91" s="13">
        <f t="shared" si="23"/>
        <v>0</v>
      </c>
      <c r="H91" s="13">
        <v>2</v>
      </c>
      <c r="I91" s="13">
        <v>1.31</v>
      </c>
      <c r="J91" s="13">
        <v>1.3</v>
      </c>
      <c r="K91" s="18">
        <v>231.5701</v>
      </c>
      <c r="L91" s="18">
        <v>106.0933</v>
      </c>
      <c r="M91" s="19">
        <v>23.007</v>
      </c>
      <c r="N91" s="19">
        <v>-30.892</v>
      </c>
      <c r="O91" s="19">
        <v>-9.036</v>
      </c>
      <c r="P91" s="19">
        <v>-2.459</v>
      </c>
      <c r="Q91" s="19">
        <v>0.23</v>
      </c>
      <c r="R91" s="27">
        <f t="shared" si="35"/>
        <v>3.637494624755269</v>
      </c>
      <c r="S91" s="27">
        <f t="shared" si="36"/>
        <v>-0.09571333258059367</v>
      </c>
      <c r="T91" s="28">
        <f t="shared" si="37"/>
        <v>-31.027639583152272</v>
      </c>
      <c r="U91" s="28">
        <f t="shared" si="38"/>
        <v>-9.091672883457443</v>
      </c>
      <c r="V91" s="28">
        <f t="shared" si="39"/>
        <v>-2.469706197930757</v>
      </c>
      <c r="AD91" s="19">
        <f t="shared" si="25"/>
        <v>-31.027639583152272</v>
      </c>
      <c r="AE91" s="19">
        <f t="shared" si="26"/>
        <v>-9.091672883457443</v>
      </c>
      <c r="AF91" s="19">
        <f t="shared" si="27"/>
        <v>-2.469706197930757</v>
      </c>
      <c r="AG91" s="13">
        <f t="shared" si="28"/>
        <v>116</v>
      </c>
      <c r="AH91" s="13">
        <f t="shared" si="29"/>
        <v>2</v>
      </c>
      <c r="AI91" s="13">
        <f t="shared" si="30"/>
        <v>0</v>
      </c>
      <c r="AJ91" s="19">
        <f t="shared" si="31"/>
        <v>-0.13563958315227254</v>
      </c>
      <c r="AK91" s="19">
        <f t="shared" si="32"/>
        <v>-0.05567288345744359</v>
      </c>
      <c r="AL91" s="19">
        <f t="shared" si="33"/>
        <v>-0.010706197930757</v>
      </c>
      <c r="AM91" s="19">
        <f t="shared" si="34"/>
        <v>0.14701084702946549</v>
      </c>
    </row>
    <row r="92" spans="1:39" ht="12.75">
      <c r="A92" s="13" t="s">
        <v>26</v>
      </c>
      <c r="B92" s="13">
        <v>-10.784</v>
      </c>
      <c r="C92" s="13">
        <v>1.86</v>
      </c>
      <c r="D92" s="13">
        <v>-0.27</v>
      </c>
      <c r="E92" s="13">
        <v>120</v>
      </c>
      <c r="F92" s="13">
        <f t="shared" si="22"/>
        <v>120</v>
      </c>
      <c r="G92" s="13">
        <f t="shared" si="23"/>
        <v>0</v>
      </c>
      <c r="H92" s="13">
        <v>48</v>
      </c>
      <c r="I92" s="13">
        <v>1.31</v>
      </c>
      <c r="J92" s="13">
        <v>1.3</v>
      </c>
      <c r="K92" s="18">
        <v>232.8809</v>
      </c>
      <c r="L92" s="18">
        <v>107.1481</v>
      </c>
      <c r="M92" s="19">
        <v>28.091</v>
      </c>
      <c r="N92" s="19">
        <v>-35.022</v>
      </c>
      <c r="O92" s="19">
        <v>-11.924</v>
      </c>
      <c r="P92" s="19">
        <v>-3.407</v>
      </c>
      <c r="Q92" s="19">
        <v>0.31</v>
      </c>
      <c r="R92" s="27">
        <f t="shared" si="35"/>
        <v>3.6580846230068964</v>
      </c>
      <c r="S92" s="27">
        <f t="shared" si="36"/>
        <v>-0.11228209223562624</v>
      </c>
      <c r="T92" s="28">
        <f t="shared" si="37"/>
        <v>-35.19084025195575</v>
      </c>
      <c r="U92" s="28">
        <f t="shared" si="38"/>
        <v>-12.00096407870368</v>
      </c>
      <c r="V92" s="28">
        <f t="shared" si="39"/>
        <v>-3.424860142944531</v>
      </c>
      <c r="AD92" s="19">
        <f t="shared" si="25"/>
        <v>-35.19084025195575</v>
      </c>
      <c r="AE92" s="19">
        <f t="shared" si="26"/>
        <v>-12.00096407870368</v>
      </c>
      <c r="AF92" s="19">
        <f t="shared" si="27"/>
        <v>-3.424860142944531</v>
      </c>
      <c r="AG92" s="13">
        <f t="shared" si="28"/>
        <v>120</v>
      </c>
      <c r="AH92" s="13">
        <f t="shared" si="29"/>
        <v>48</v>
      </c>
      <c r="AI92" s="13">
        <f t="shared" si="30"/>
        <v>0</v>
      </c>
      <c r="AJ92" s="19">
        <f t="shared" si="31"/>
        <v>-0.16884025195574992</v>
      </c>
      <c r="AK92" s="19">
        <f t="shared" si="32"/>
        <v>-0.07696407870368027</v>
      </c>
      <c r="AL92" s="19">
        <f t="shared" si="33"/>
        <v>-0.017860142944531088</v>
      </c>
      <c r="AM92" s="19">
        <f t="shared" si="34"/>
        <v>0.1864121369363768</v>
      </c>
    </row>
    <row r="93" spans="1:39" ht="12.75">
      <c r="A93" s="13" t="s">
        <v>26</v>
      </c>
      <c r="B93" s="13">
        <v>-10.784</v>
      </c>
      <c r="C93" s="13">
        <v>1.86</v>
      </c>
      <c r="D93" s="13">
        <v>-0.27</v>
      </c>
      <c r="E93" s="13">
        <v>121</v>
      </c>
      <c r="F93" s="13">
        <f t="shared" si="22"/>
        <v>121</v>
      </c>
      <c r="G93" s="13">
        <f t="shared" si="23"/>
        <v>0</v>
      </c>
      <c r="H93" s="13">
        <v>48</v>
      </c>
      <c r="I93" s="13">
        <v>1.31</v>
      </c>
      <c r="J93" s="13">
        <v>1.3</v>
      </c>
      <c r="K93" s="18">
        <v>230.4501</v>
      </c>
      <c r="L93" s="18">
        <v>107.6099</v>
      </c>
      <c r="M93" s="19">
        <v>28.991</v>
      </c>
      <c r="N93" s="19">
        <v>-36.302</v>
      </c>
      <c r="O93" s="19">
        <v>-11.387</v>
      </c>
      <c r="P93" s="19">
        <v>-3.717</v>
      </c>
      <c r="Q93" s="19">
        <v>0.259</v>
      </c>
      <c r="R93" s="27">
        <f t="shared" si="35"/>
        <v>3.619901705895166</v>
      </c>
      <c r="S93" s="27">
        <f t="shared" si="36"/>
        <v>-0.119536029672765</v>
      </c>
      <c r="T93" s="28">
        <f t="shared" si="37"/>
        <v>-36.451956157101826</v>
      </c>
      <c r="U93" s="28">
        <f t="shared" si="38"/>
        <v>-11.4478978152398</v>
      </c>
      <c r="V93" s="28">
        <f t="shared" si="39"/>
        <v>-3.7326650725680754</v>
      </c>
      <c r="AD93" s="19">
        <f t="shared" si="25"/>
        <v>-36.451956157101826</v>
      </c>
      <c r="AE93" s="19">
        <f t="shared" si="26"/>
        <v>-11.4478978152398</v>
      </c>
      <c r="AF93" s="19">
        <f t="shared" si="27"/>
        <v>-3.7326650725680754</v>
      </c>
      <c r="AG93" s="13">
        <f t="shared" si="28"/>
        <v>121</v>
      </c>
      <c r="AH93" s="13">
        <f t="shared" si="29"/>
        <v>48</v>
      </c>
      <c r="AI93" s="13">
        <f t="shared" si="30"/>
        <v>0</v>
      </c>
      <c r="AJ93" s="19">
        <f t="shared" si="31"/>
        <v>-0.1499561571018262</v>
      </c>
      <c r="AK93" s="19">
        <f t="shared" si="32"/>
        <v>-0.06089781523979987</v>
      </c>
      <c r="AL93" s="19">
        <f t="shared" si="33"/>
        <v>-0.015665072568075367</v>
      </c>
      <c r="AM93" s="19">
        <f t="shared" si="34"/>
        <v>0.16260623435862306</v>
      </c>
    </row>
    <row r="94" spans="1:39" ht="12.75">
      <c r="A94" s="13" t="s">
        <v>26</v>
      </c>
      <c r="B94" s="13">
        <v>-10.784</v>
      </c>
      <c r="C94" s="13">
        <v>1.86</v>
      </c>
      <c r="D94" s="13">
        <v>-0.27</v>
      </c>
      <c r="E94" s="13">
        <v>117</v>
      </c>
      <c r="F94" s="13">
        <f t="shared" si="22"/>
        <v>117</v>
      </c>
      <c r="G94" s="13">
        <f t="shared" si="23"/>
        <v>0</v>
      </c>
      <c r="H94" s="13">
        <v>2</v>
      </c>
      <c r="I94" s="13">
        <v>1.31</v>
      </c>
      <c r="J94" s="13">
        <v>1.3</v>
      </c>
      <c r="K94" s="18">
        <v>239.8163</v>
      </c>
      <c r="L94" s="18">
        <v>106.6423</v>
      </c>
      <c r="M94" s="19">
        <v>25.327</v>
      </c>
      <c r="N94" s="19">
        <v>-31.17</v>
      </c>
      <c r="O94" s="19">
        <v>-12.886</v>
      </c>
      <c r="P94" s="19">
        <v>-2.898</v>
      </c>
      <c r="Q94" s="19">
        <v>0.424</v>
      </c>
      <c r="R94" s="27">
        <f t="shared" si="35"/>
        <v>3.76702563145543</v>
      </c>
      <c r="S94" s="27">
        <f t="shared" si="36"/>
        <v>-0.10433700441469762</v>
      </c>
      <c r="T94" s="28">
        <f t="shared" si="37"/>
        <v>-31.37611952299411</v>
      </c>
      <c r="U94" s="28">
        <f t="shared" si="38"/>
        <v>-13.010455109460048</v>
      </c>
      <c r="V94" s="28">
        <f t="shared" si="39"/>
        <v>-2.919830706691392</v>
      </c>
      <c r="AD94" s="19">
        <f t="shared" si="25"/>
        <v>-31.37611952299411</v>
      </c>
      <c r="AE94" s="19">
        <f t="shared" si="26"/>
        <v>-13.010455109460048</v>
      </c>
      <c r="AF94" s="19">
        <f t="shared" si="27"/>
        <v>-2.919830706691392</v>
      </c>
      <c r="AG94" s="13">
        <f t="shared" si="28"/>
        <v>117</v>
      </c>
      <c r="AH94" s="13">
        <f t="shared" si="29"/>
        <v>2</v>
      </c>
      <c r="AI94" s="13">
        <f t="shared" si="30"/>
        <v>0</v>
      </c>
      <c r="AJ94" s="19">
        <f t="shared" si="31"/>
        <v>-0.20611952299410774</v>
      </c>
      <c r="AK94" s="19">
        <f t="shared" si="32"/>
        <v>-0.12445510946004923</v>
      </c>
      <c r="AL94" s="19">
        <f t="shared" si="33"/>
        <v>-0.021830706691392088</v>
      </c>
      <c r="AM94" s="19">
        <f t="shared" si="34"/>
        <v>0.24176623375624012</v>
      </c>
    </row>
    <row r="95" spans="1:39" ht="12.75">
      <c r="A95" s="13" t="s">
        <v>26</v>
      </c>
      <c r="B95" s="13">
        <v>-10.784</v>
      </c>
      <c r="C95" s="13">
        <v>1.86</v>
      </c>
      <c r="D95" s="13">
        <v>-0.27</v>
      </c>
      <c r="E95" s="13">
        <v>118</v>
      </c>
      <c r="F95" s="13">
        <f t="shared" si="22"/>
        <v>118</v>
      </c>
      <c r="G95" s="13">
        <f t="shared" si="23"/>
        <v>0</v>
      </c>
      <c r="H95" s="13">
        <v>2</v>
      </c>
      <c r="I95" s="13">
        <v>1.31</v>
      </c>
      <c r="J95" s="13">
        <v>1.3</v>
      </c>
      <c r="K95" s="18">
        <v>246.4109</v>
      </c>
      <c r="L95" s="18">
        <v>107.2254</v>
      </c>
      <c r="M95" s="19">
        <v>25.717</v>
      </c>
      <c r="N95" s="19">
        <v>-29.806</v>
      </c>
      <c r="O95" s="19">
        <v>-15.16</v>
      </c>
      <c r="P95" s="19">
        <v>-3.172</v>
      </c>
      <c r="Q95" s="19">
        <v>0.368</v>
      </c>
      <c r="R95" s="27">
        <f t="shared" si="35"/>
        <v>3.870613366022246</v>
      </c>
      <c r="S95" s="27">
        <f t="shared" si="36"/>
        <v>-0.11349631779623848</v>
      </c>
      <c r="T95" s="28">
        <f t="shared" si="37"/>
        <v>-29.977381832074826</v>
      </c>
      <c r="U95" s="28">
        <f t="shared" si="38"/>
        <v>-15.282674471354333</v>
      </c>
      <c r="V95" s="28">
        <f t="shared" si="39"/>
        <v>-3.1933610104036476</v>
      </c>
      <c r="AD95" s="19">
        <f t="shared" si="25"/>
        <v>-29.977381832074826</v>
      </c>
      <c r="AE95" s="19">
        <f t="shared" si="26"/>
        <v>-15.282674471354333</v>
      </c>
      <c r="AF95" s="19">
        <f t="shared" si="27"/>
        <v>-3.1933610104036476</v>
      </c>
      <c r="AG95" s="13">
        <f t="shared" si="28"/>
        <v>118</v>
      </c>
      <c r="AH95" s="13">
        <f t="shared" si="29"/>
        <v>2</v>
      </c>
      <c r="AI95" s="13">
        <f t="shared" si="30"/>
        <v>0</v>
      </c>
      <c r="AJ95" s="19">
        <f t="shared" si="31"/>
        <v>-0.17138183207482527</v>
      </c>
      <c r="AK95" s="19">
        <f t="shared" si="32"/>
        <v>-0.12267447135433329</v>
      </c>
      <c r="AL95" s="19">
        <f t="shared" si="33"/>
        <v>-0.021361010403647462</v>
      </c>
      <c r="AM95" s="19">
        <f t="shared" si="34"/>
        <v>0.21184204269420526</v>
      </c>
    </row>
    <row r="96" spans="1:39" ht="12.75">
      <c r="A96" s="13" t="s">
        <v>26</v>
      </c>
      <c r="B96" s="13">
        <v>-10.784</v>
      </c>
      <c r="C96" s="13">
        <v>1.86</v>
      </c>
      <c r="D96" s="13">
        <v>-0.27</v>
      </c>
      <c r="E96" s="13">
        <v>107</v>
      </c>
      <c r="F96" s="13">
        <f t="shared" si="22"/>
        <v>107</v>
      </c>
      <c r="G96" s="13">
        <f t="shared" si="23"/>
        <v>0</v>
      </c>
      <c r="H96" s="13">
        <v>3</v>
      </c>
      <c r="I96" s="13">
        <v>1.31</v>
      </c>
      <c r="J96" s="13">
        <v>2.5</v>
      </c>
      <c r="K96" s="18">
        <v>254.0767</v>
      </c>
      <c r="L96" s="18">
        <v>105.8621</v>
      </c>
      <c r="M96" s="19">
        <v>25.965</v>
      </c>
      <c r="N96" s="19">
        <v>-27.823</v>
      </c>
      <c r="O96" s="19">
        <v>-17.554</v>
      </c>
      <c r="P96" s="19">
        <v>-3.847</v>
      </c>
      <c r="Q96" s="19">
        <v>0.305</v>
      </c>
      <c r="R96" s="27">
        <f t="shared" si="35"/>
        <v>3.991027470841689</v>
      </c>
      <c r="S96" s="27">
        <f t="shared" si="36"/>
        <v>-0.09208165147304381</v>
      </c>
      <c r="T96" s="28">
        <f t="shared" si="37"/>
        <v>-27.95912448956431</v>
      </c>
      <c r="U96" s="28">
        <f t="shared" si="38"/>
        <v>-17.668734849570164</v>
      </c>
      <c r="V96" s="28">
        <f t="shared" si="39"/>
        <v>-3.8615453760343867</v>
      </c>
      <c r="AD96" s="19">
        <f t="shared" si="25"/>
        <v>-27.95912448956431</v>
      </c>
      <c r="AE96" s="19">
        <f t="shared" si="26"/>
        <v>-17.668734849570164</v>
      </c>
      <c r="AF96" s="19">
        <f t="shared" si="27"/>
        <v>-3.8615453760343867</v>
      </c>
      <c r="AG96" s="13">
        <f t="shared" si="28"/>
        <v>107</v>
      </c>
      <c r="AH96" s="13">
        <f t="shared" si="29"/>
        <v>3</v>
      </c>
      <c r="AI96" s="13">
        <f t="shared" si="30"/>
        <v>0</v>
      </c>
      <c r="AJ96" s="19">
        <f t="shared" si="31"/>
        <v>-0.13612448956430967</v>
      </c>
      <c r="AK96" s="19">
        <f t="shared" si="32"/>
        <v>-0.11473484957016566</v>
      </c>
      <c r="AL96" s="19">
        <f t="shared" si="33"/>
        <v>-0.01454537603438677</v>
      </c>
      <c r="AM96" s="19">
        <f t="shared" si="34"/>
        <v>0.17862119227296103</v>
      </c>
    </row>
    <row r="97" spans="1:39" ht="12.75">
      <c r="A97" s="13" t="s">
        <v>26</v>
      </c>
      <c r="B97" s="13">
        <v>-10.784</v>
      </c>
      <c r="C97" s="13">
        <v>1.86</v>
      </c>
      <c r="D97" s="13">
        <v>-0.27</v>
      </c>
      <c r="E97" s="13">
        <v>108</v>
      </c>
      <c r="F97" s="13">
        <f t="shared" si="22"/>
        <v>108</v>
      </c>
      <c r="G97" s="13">
        <f t="shared" si="23"/>
        <v>0</v>
      </c>
      <c r="H97" s="13">
        <v>2</v>
      </c>
      <c r="I97" s="13">
        <v>1.31</v>
      </c>
      <c r="J97" s="13">
        <v>1.3</v>
      </c>
      <c r="K97" s="18">
        <v>242.0884</v>
      </c>
      <c r="L97" s="18">
        <v>105.9266</v>
      </c>
      <c r="M97" s="19">
        <v>21.481</v>
      </c>
      <c r="N97" s="19">
        <v>-27.63</v>
      </c>
      <c r="O97" s="19">
        <v>-11.271</v>
      </c>
      <c r="P97" s="19">
        <v>-2.257</v>
      </c>
      <c r="Q97" s="19">
        <v>0.321</v>
      </c>
      <c r="R97" s="27">
        <f t="shared" si="35"/>
        <v>3.802715694796537</v>
      </c>
      <c r="S97" s="27">
        <f t="shared" si="36"/>
        <v>-0.09309481510382644</v>
      </c>
      <c r="T97" s="28">
        <f t="shared" si="37"/>
        <v>-27.791737637841358</v>
      </c>
      <c r="U97" s="28">
        <f t="shared" si="38"/>
        <v>-11.37042074575048</v>
      </c>
      <c r="V97" s="28">
        <f t="shared" si="39"/>
        <v>-2.2718025705246894</v>
      </c>
      <c r="AD97" s="19">
        <f t="shared" si="25"/>
        <v>-27.791737637841358</v>
      </c>
      <c r="AE97" s="19">
        <f t="shared" si="26"/>
        <v>-11.37042074575048</v>
      </c>
      <c r="AF97" s="19">
        <f t="shared" si="27"/>
        <v>-2.2718025705246894</v>
      </c>
      <c r="AG97" s="13">
        <f t="shared" si="28"/>
        <v>108</v>
      </c>
      <c r="AH97" s="13">
        <f t="shared" si="29"/>
        <v>2</v>
      </c>
      <c r="AI97" s="13">
        <f t="shared" si="30"/>
        <v>0</v>
      </c>
      <c r="AJ97" s="19">
        <f t="shared" si="31"/>
        <v>-0.16173763784135886</v>
      </c>
      <c r="AK97" s="19">
        <f t="shared" si="32"/>
        <v>-0.09942074575047855</v>
      </c>
      <c r="AL97" s="19">
        <f t="shared" si="33"/>
        <v>-0.014802570524689251</v>
      </c>
      <c r="AM97" s="19">
        <f t="shared" si="34"/>
        <v>0.19042758275581362</v>
      </c>
    </row>
    <row r="98" spans="1:39" ht="12.75">
      <c r="A98" s="13" t="s">
        <v>26</v>
      </c>
      <c r="B98" s="13">
        <v>-10.784</v>
      </c>
      <c r="C98" s="13">
        <v>1.86</v>
      </c>
      <c r="D98" s="13">
        <v>-0.27</v>
      </c>
      <c r="E98" s="13">
        <v>136</v>
      </c>
      <c r="F98" s="13">
        <f t="shared" si="22"/>
        <v>136</v>
      </c>
      <c r="G98" s="13">
        <f t="shared" si="23"/>
        <v>0</v>
      </c>
      <c r="H98" s="13">
        <v>2</v>
      </c>
      <c r="I98" s="13">
        <v>1.31</v>
      </c>
      <c r="J98" s="13">
        <v>1.3</v>
      </c>
      <c r="K98" s="18">
        <v>268.9252</v>
      </c>
      <c r="L98" s="18">
        <v>108.9423</v>
      </c>
      <c r="M98" s="19">
        <v>16.971</v>
      </c>
      <c r="N98" s="19">
        <v>-18.629</v>
      </c>
      <c r="O98" s="19">
        <v>-12.98</v>
      </c>
      <c r="P98" s="19">
        <v>-2.636</v>
      </c>
      <c r="Q98" s="19">
        <v>0.408</v>
      </c>
      <c r="R98" s="27">
        <f t="shared" si="35"/>
        <v>4.2242671634258295</v>
      </c>
      <c r="S98" s="27">
        <f t="shared" si="36"/>
        <v>-0.14046531993098021</v>
      </c>
      <c r="T98" s="28">
        <f t="shared" si="37"/>
        <v>-18.759193930485782</v>
      </c>
      <c r="U98" s="28">
        <f t="shared" si="38"/>
        <v>-13.1598191448291</v>
      </c>
      <c r="V98" s="28">
        <f t="shared" si="39"/>
        <v>-2.664566411594421</v>
      </c>
      <c r="AD98" s="19">
        <f t="shared" si="25"/>
        <v>-18.759193930485782</v>
      </c>
      <c r="AE98" s="19">
        <f t="shared" si="26"/>
        <v>-13.1598191448291</v>
      </c>
      <c r="AF98" s="19">
        <f t="shared" si="27"/>
        <v>-2.664566411594421</v>
      </c>
      <c r="AG98" s="13">
        <f t="shared" si="28"/>
        <v>136</v>
      </c>
      <c r="AH98" s="13">
        <f t="shared" si="29"/>
        <v>2</v>
      </c>
      <c r="AI98" s="13">
        <f t="shared" si="30"/>
        <v>0</v>
      </c>
      <c r="AJ98" s="19">
        <f t="shared" si="31"/>
        <v>-0.1301939304857811</v>
      </c>
      <c r="AK98" s="19">
        <f t="shared" si="32"/>
        <v>-0.1798191448291</v>
      </c>
      <c r="AL98" s="19">
        <f t="shared" si="33"/>
        <v>-0.02856641159442086</v>
      </c>
      <c r="AM98" s="19">
        <f t="shared" si="34"/>
        <v>0.22383347438170884</v>
      </c>
    </row>
    <row r="99" spans="1:39" ht="12.75">
      <c r="A99" s="13" t="s">
        <v>26</v>
      </c>
      <c r="B99" s="13">
        <v>-10.784</v>
      </c>
      <c r="C99" s="13">
        <v>1.86</v>
      </c>
      <c r="D99" s="13">
        <v>-0.27</v>
      </c>
      <c r="E99" s="13">
        <v>138</v>
      </c>
      <c r="F99" s="13">
        <f t="shared" si="22"/>
        <v>138</v>
      </c>
      <c r="G99" s="13">
        <f t="shared" si="23"/>
        <v>0</v>
      </c>
      <c r="H99" s="13">
        <v>2</v>
      </c>
      <c r="I99" s="13">
        <v>1.31</v>
      </c>
      <c r="J99" s="13">
        <v>1.3</v>
      </c>
      <c r="K99" s="18">
        <v>281.3404</v>
      </c>
      <c r="L99" s="18">
        <v>109.785</v>
      </c>
      <c r="M99" s="19">
        <v>16.228</v>
      </c>
      <c r="N99" s="19">
        <v>-15.382</v>
      </c>
      <c r="O99" s="19">
        <v>-13.492</v>
      </c>
      <c r="P99" s="19">
        <v>-2.744</v>
      </c>
      <c r="Q99" s="19">
        <v>0.34</v>
      </c>
      <c r="R99" s="27">
        <f t="shared" si="35"/>
        <v>4.41928466899007</v>
      </c>
      <c r="S99" s="27">
        <f t="shared" si="36"/>
        <v>-0.15370242057688066</v>
      </c>
      <c r="T99" s="28">
        <f t="shared" si="37"/>
        <v>-15.465946996848633</v>
      </c>
      <c r="U99" s="28">
        <f t="shared" si="38"/>
        <v>-13.653580033404461</v>
      </c>
      <c r="V99" s="28">
        <f t="shared" si="39"/>
        <v>-2.770500122655768</v>
      </c>
      <c r="AD99" s="19">
        <f t="shared" si="25"/>
        <v>-15.465946996848633</v>
      </c>
      <c r="AE99" s="19">
        <f t="shared" si="26"/>
        <v>-13.653580033404461</v>
      </c>
      <c r="AF99" s="19">
        <f t="shared" si="27"/>
        <v>-2.770500122655768</v>
      </c>
      <c r="AG99" s="13">
        <f t="shared" si="28"/>
        <v>138</v>
      </c>
      <c r="AH99" s="13">
        <f t="shared" si="29"/>
        <v>2</v>
      </c>
      <c r="AI99" s="13">
        <f t="shared" si="30"/>
        <v>0</v>
      </c>
      <c r="AJ99" s="19">
        <f t="shared" si="31"/>
        <v>-0.08394699684863305</v>
      </c>
      <c r="AK99" s="19">
        <f t="shared" si="32"/>
        <v>-0.16158003340446037</v>
      </c>
      <c r="AL99" s="19">
        <f t="shared" si="33"/>
        <v>-0.026500122655767733</v>
      </c>
      <c r="AM99" s="19">
        <f t="shared" si="34"/>
        <v>0.18400397271706304</v>
      </c>
    </row>
    <row r="100" spans="1:39" ht="12.75">
      <c r="A100" s="13" t="s">
        <v>26</v>
      </c>
      <c r="B100" s="13">
        <v>-10.784</v>
      </c>
      <c r="C100" s="13">
        <v>1.86</v>
      </c>
      <c r="D100" s="13">
        <v>-0.27</v>
      </c>
      <c r="E100" s="13">
        <v>139</v>
      </c>
      <c r="F100" s="13">
        <f t="shared" si="22"/>
        <v>139</v>
      </c>
      <c r="G100" s="13">
        <f t="shared" si="23"/>
        <v>0</v>
      </c>
      <c r="H100" s="13">
        <v>2</v>
      </c>
      <c r="I100" s="13">
        <v>1.31</v>
      </c>
      <c r="J100" s="13">
        <v>1.3</v>
      </c>
      <c r="K100" s="18">
        <v>293.3772</v>
      </c>
      <c r="L100" s="18">
        <v>110.8591</v>
      </c>
      <c r="M100" s="19">
        <v>15.438</v>
      </c>
      <c r="N100" s="19">
        <v>-12.328</v>
      </c>
      <c r="O100" s="19">
        <v>-13.271</v>
      </c>
      <c r="P100" s="19">
        <v>-2.88</v>
      </c>
      <c r="Q100" s="19">
        <v>0.36</v>
      </c>
      <c r="R100" s="27">
        <f t="shared" si="35"/>
        <v>4.608358281253718</v>
      </c>
      <c r="S100" s="27">
        <f t="shared" si="36"/>
        <v>-0.17057434392298476</v>
      </c>
      <c r="T100" s="28">
        <f t="shared" si="37"/>
        <v>-12.382285627144652</v>
      </c>
      <c r="U100" s="28">
        <f t="shared" si="38"/>
        <v>-13.448132323913251</v>
      </c>
      <c r="V100" s="28">
        <f t="shared" si="39"/>
        <v>-2.9111302886929438</v>
      </c>
      <c r="AD100" s="19">
        <f t="shared" si="25"/>
        <v>-12.382285627144652</v>
      </c>
      <c r="AE100" s="19">
        <f t="shared" si="26"/>
        <v>-13.448132323913251</v>
      </c>
      <c r="AF100" s="19">
        <f t="shared" si="27"/>
        <v>-2.9111302886929438</v>
      </c>
      <c r="AG100" s="13">
        <f t="shared" si="28"/>
        <v>139</v>
      </c>
      <c r="AH100" s="13">
        <f t="shared" si="29"/>
        <v>2</v>
      </c>
      <c r="AI100" s="13">
        <f t="shared" si="30"/>
        <v>0</v>
      </c>
      <c r="AJ100" s="19">
        <f t="shared" si="31"/>
        <v>-0.05428562714465279</v>
      </c>
      <c r="AK100" s="19">
        <f t="shared" si="32"/>
        <v>-0.1771323239132503</v>
      </c>
      <c r="AL100" s="19">
        <f t="shared" si="33"/>
        <v>-0.031130288692943875</v>
      </c>
      <c r="AM100" s="19">
        <f t="shared" si="34"/>
        <v>0.18786134345176742</v>
      </c>
    </row>
    <row r="101" spans="1:39" ht="12.75">
      <c r="A101" s="13" t="s">
        <v>26</v>
      </c>
      <c r="B101" s="13">
        <v>-10.784</v>
      </c>
      <c r="C101" s="13">
        <v>1.86</v>
      </c>
      <c r="D101" s="13">
        <v>-0.27</v>
      </c>
      <c r="E101" s="13">
        <v>137</v>
      </c>
      <c r="F101" s="13">
        <f t="shared" si="22"/>
        <v>137</v>
      </c>
      <c r="G101" s="13">
        <f t="shared" si="23"/>
        <v>0</v>
      </c>
      <c r="H101" s="13">
        <v>2</v>
      </c>
      <c r="I101" s="13">
        <v>1.31</v>
      </c>
      <c r="J101" s="13">
        <v>1.3</v>
      </c>
      <c r="K101" s="18">
        <v>282.2187</v>
      </c>
      <c r="L101" s="18">
        <v>111.4144</v>
      </c>
      <c r="M101" s="19">
        <v>20.848</v>
      </c>
      <c r="N101" s="19">
        <v>-16.404</v>
      </c>
      <c r="O101" s="19">
        <v>-17.858</v>
      </c>
      <c r="P101" s="19">
        <v>-3.978</v>
      </c>
      <c r="Q101" s="19">
        <v>0.445</v>
      </c>
      <c r="R101" s="27">
        <f t="shared" si="35"/>
        <v>4.433080973128309</v>
      </c>
      <c r="S101" s="27">
        <f t="shared" si="36"/>
        <v>-0.17929697592567684</v>
      </c>
      <c r="T101" s="28">
        <f t="shared" si="37"/>
        <v>-16.49981623709347</v>
      </c>
      <c r="U101" s="28">
        <f t="shared" si="38"/>
        <v>-18.069258555182245</v>
      </c>
      <c r="V101" s="28">
        <f t="shared" si="39"/>
        <v>-4.017667951598968</v>
      </c>
      <c r="AD101" s="19">
        <f t="shared" si="25"/>
        <v>-16.49981623709347</v>
      </c>
      <c r="AE101" s="19">
        <f t="shared" si="26"/>
        <v>-18.069258555182245</v>
      </c>
      <c r="AF101" s="19">
        <f t="shared" si="27"/>
        <v>-4.017667951598968</v>
      </c>
      <c r="AG101" s="13">
        <f t="shared" si="28"/>
        <v>137</v>
      </c>
      <c r="AH101" s="13">
        <f t="shared" si="29"/>
        <v>2</v>
      </c>
      <c r="AI101" s="13">
        <f t="shared" si="30"/>
        <v>0</v>
      </c>
      <c r="AJ101" s="19">
        <f t="shared" si="31"/>
        <v>-0.09581623709346943</v>
      </c>
      <c r="AK101" s="19">
        <f t="shared" si="32"/>
        <v>-0.21125855518224412</v>
      </c>
      <c r="AL101" s="19">
        <f t="shared" si="33"/>
        <v>-0.03966795159896774</v>
      </c>
      <c r="AM101" s="19">
        <f t="shared" si="34"/>
        <v>0.23533906350731337</v>
      </c>
    </row>
    <row r="102" spans="1:39" ht="12.75">
      <c r="A102" s="13" t="s">
        <v>26</v>
      </c>
      <c r="B102" s="13">
        <v>-10.784</v>
      </c>
      <c r="C102" s="13">
        <v>1.86</v>
      </c>
      <c r="D102" s="13">
        <v>-0.27</v>
      </c>
      <c r="E102" s="13">
        <v>140</v>
      </c>
      <c r="F102" s="13">
        <f t="shared" si="22"/>
        <v>140</v>
      </c>
      <c r="G102" s="13">
        <f t="shared" si="23"/>
        <v>0</v>
      </c>
      <c r="H102" s="13">
        <v>2</v>
      </c>
      <c r="I102" s="13">
        <v>1.31</v>
      </c>
      <c r="J102" s="13">
        <v>2.5</v>
      </c>
      <c r="K102" s="18">
        <v>295.555</v>
      </c>
      <c r="L102" s="18">
        <v>108.1803</v>
      </c>
      <c r="M102" s="19">
        <v>22.055</v>
      </c>
      <c r="N102" s="19">
        <v>-12.274</v>
      </c>
      <c r="O102" s="19">
        <v>-19.959</v>
      </c>
      <c r="P102" s="19">
        <v>-4.286</v>
      </c>
      <c r="Q102" s="19">
        <v>0.342</v>
      </c>
      <c r="R102" s="27">
        <f t="shared" si="35"/>
        <v>4.6425670836586574</v>
      </c>
      <c r="S102" s="27">
        <f t="shared" si="36"/>
        <v>-0.12849585192080304</v>
      </c>
      <c r="T102" s="28">
        <f t="shared" si="37"/>
        <v>-12.321817347016973</v>
      </c>
      <c r="U102" s="28">
        <f t="shared" si="38"/>
        <v>-20.129055058552815</v>
      </c>
      <c r="V102" s="28">
        <f t="shared" si="39"/>
        <v>-4.308096107779118</v>
      </c>
      <c r="AD102" s="19">
        <f t="shared" si="25"/>
        <v>-12.321817347016973</v>
      </c>
      <c r="AE102" s="19">
        <f t="shared" si="26"/>
        <v>-20.129055058552815</v>
      </c>
      <c r="AF102" s="19">
        <f t="shared" si="27"/>
        <v>-4.308096107779118</v>
      </c>
      <c r="AG102" s="13">
        <f t="shared" si="28"/>
        <v>140</v>
      </c>
      <c r="AH102" s="13">
        <f t="shared" si="29"/>
        <v>2</v>
      </c>
      <c r="AI102" s="13">
        <f t="shared" si="30"/>
        <v>0</v>
      </c>
      <c r="AJ102" s="19">
        <f t="shared" si="31"/>
        <v>-0.0478173470169736</v>
      </c>
      <c r="AK102" s="19">
        <f t="shared" si="32"/>
        <v>-0.17005505855281555</v>
      </c>
      <c r="AL102" s="19">
        <f t="shared" si="33"/>
        <v>-0.022096107779118412</v>
      </c>
      <c r="AM102" s="19">
        <f t="shared" si="34"/>
        <v>0.17802656991058838</v>
      </c>
    </row>
    <row r="103" spans="1:39" ht="12.75">
      <c r="A103" s="13" t="s">
        <v>26</v>
      </c>
      <c r="B103" s="13">
        <v>-10.784</v>
      </c>
      <c r="C103" s="13">
        <v>1.86</v>
      </c>
      <c r="D103" s="13">
        <v>-0.27</v>
      </c>
      <c r="E103" s="13">
        <v>89</v>
      </c>
      <c r="F103" s="13">
        <f t="shared" si="22"/>
        <v>89</v>
      </c>
      <c r="G103" s="13">
        <f t="shared" si="23"/>
        <v>0</v>
      </c>
      <c r="H103" s="13">
        <v>2</v>
      </c>
      <c r="I103" s="13">
        <v>1.31</v>
      </c>
      <c r="J103" s="13">
        <v>2.5</v>
      </c>
      <c r="K103" s="18">
        <v>329.8315</v>
      </c>
      <c r="L103" s="18">
        <v>103.3376</v>
      </c>
      <c r="M103" s="19">
        <v>16.054</v>
      </c>
      <c r="N103" s="19">
        <v>-3.508</v>
      </c>
      <c r="O103" s="19">
        <v>-12.443</v>
      </c>
      <c r="P103" s="19">
        <v>-2.301</v>
      </c>
      <c r="Q103" s="19">
        <v>0.315</v>
      </c>
      <c r="R103" s="27">
        <f t="shared" si="35"/>
        <v>5.18098108661251</v>
      </c>
      <c r="S103" s="27">
        <f t="shared" si="36"/>
        <v>-0.05242689820310642</v>
      </c>
      <c r="T103" s="28">
        <f t="shared" si="37"/>
        <v>-3.4724501802874457</v>
      </c>
      <c r="U103" s="28">
        <f t="shared" si="38"/>
        <v>-12.58410853376883</v>
      </c>
      <c r="V103" s="28">
        <f t="shared" si="39"/>
        <v>-2.3095293688670835</v>
      </c>
      <c r="AD103" s="19">
        <f t="shared" si="25"/>
        <v>-3.4724501802874457</v>
      </c>
      <c r="AE103" s="19">
        <f t="shared" si="26"/>
        <v>-12.58410853376883</v>
      </c>
      <c r="AF103" s="19">
        <f t="shared" si="27"/>
        <v>-2.3095293688670835</v>
      </c>
      <c r="AG103" s="13">
        <f t="shared" si="28"/>
        <v>89</v>
      </c>
      <c r="AH103" s="13">
        <f t="shared" si="29"/>
        <v>2</v>
      </c>
      <c r="AI103" s="13">
        <f t="shared" si="30"/>
        <v>0</v>
      </c>
      <c r="AJ103" s="19">
        <f t="shared" si="31"/>
        <v>0.03554981971255433</v>
      </c>
      <c r="AK103" s="19">
        <f t="shared" si="32"/>
        <v>-0.14110853376883092</v>
      </c>
      <c r="AL103" s="19">
        <f t="shared" si="33"/>
        <v>-0.008529368867083331</v>
      </c>
      <c r="AM103" s="19">
        <f t="shared" si="34"/>
        <v>0.14576747962853437</v>
      </c>
    </row>
    <row r="104" spans="1:39" ht="12.75">
      <c r="A104" s="13" t="s">
        <v>26</v>
      </c>
      <c r="B104" s="13">
        <v>-10.784</v>
      </c>
      <c r="C104" s="13">
        <v>1.86</v>
      </c>
      <c r="D104" s="13">
        <v>-0.27</v>
      </c>
      <c r="E104" s="13">
        <v>150</v>
      </c>
      <c r="F104" s="13">
        <f t="shared" si="22"/>
        <v>150</v>
      </c>
      <c r="G104" s="13">
        <f t="shared" si="23"/>
        <v>0</v>
      </c>
      <c r="H104" s="13">
        <v>2</v>
      </c>
      <c r="I104" s="13">
        <v>1.31</v>
      </c>
      <c r="J104" s="13">
        <v>1.3</v>
      </c>
      <c r="K104" s="18">
        <v>344.7752</v>
      </c>
      <c r="L104" s="18">
        <v>107.6658</v>
      </c>
      <c r="M104" s="19">
        <v>21.875</v>
      </c>
      <c r="N104" s="19">
        <v>3.296</v>
      </c>
      <c r="O104" s="19">
        <v>-14.702</v>
      </c>
      <c r="P104" s="19">
        <v>-2.887</v>
      </c>
      <c r="Q104" s="19">
        <v>0.355</v>
      </c>
      <c r="R104" s="27">
        <f t="shared" si="35"/>
        <v>5.415716177299759</v>
      </c>
      <c r="S104" s="27">
        <f t="shared" si="36"/>
        <v>-0.12041410481944337</v>
      </c>
      <c r="T104" s="28">
        <f t="shared" si="37"/>
        <v>3.3753744062603825</v>
      </c>
      <c r="U104" s="28">
        <f t="shared" si="38"/>
        <v>-14.837531788738747</v>
      </c>
      <c r="V104" s="28">
        <f t="shared" si="39"/>
        <v>-2.909019599285242</v>
      </c>
      <c r="AD104" s="19">
        <f t="shared" si="25"/>
        <v>3.3753744062603825</v>
      </c>
      <c r="AE104" s="19">
        <f t="shared" si="26"/>
        <v>-14.837531788738747</v>
      </c>
      <c r="AF104" s="19">
        <f t="shared" si="27"/>
        <v>-2.909019599285242</v>
      </c>
      <c r="AG104" s="13">
        <f t="shared" si="28"/>
        <v>150</v>
      </c>
      <c r="AH104" s="13">
        <f t="shared" si="29"/>
        <v>2</v>
      </c>
      <c r="AI104" s="13">
        <f t="shared" si="30"/>
        <v>0</v>
      </c>
      <c r="AJ104" s="19">
        <f t="shared" si="31"/>
        <v>0.07937440626038272</v>
      </c>
      <c r="AK104" s="19">
        <f t="shared" si="32"/>
        <v>-0.1355317887387475</v>
      </c>
      <c r="AL104" s="19">
        <f t="shared" si="33"/>
        <v>-0.02201959928524211</v>
      </c>
      <c r="AM104" s="19">
        <f t="shared" si="34"/>
        <v>0.15860020454146773</v>
      </c>
    </row>
    <row r="105" spans="1:39" ht="12.75">
      <c r="A105" s="13" t="s">
        <v>26</v>
      </c>
      <c r="B105" s="13">
        <v>-10.784</v>
      </c>
      <c r="C105" s="13">
        <v>1.86</v>
      </c>
      <c r="D105" s="13">
        <v>-0.27</v>
      </c>
      <c r="E105" s="13">
        <v>154</v>
      </c>
      <c r="F105" s="13">
        <f t="shared" si="22"/>
        <v>154</v>
      </c>
      <c r="G105" s="13">
        <f t="shared" si="23"/>
        <v>0</v>
      </c>
      <c r="H105" s="13">
        <v>2</v>
      </c>
      <c r="I105" s="13">
        <v>1.31</v>
      </c>
      <c r="J105" s="13">
        <v>2.5</v>
      </c>
      <c r="K105" s="18">
        <v>348.3024</v>
      </c>
      <c r="L105" s="18">
        <v>105.25</v>
      </c>
      <c r="M105" s="19">
        <v>32.268</v>
      </c>
      <c r="N105" s="19">
        <v>11.376</v>
      </c>
      <c r="O105" s="19">
        <v>-21.476</v>
      </c>
      <c r="P105" s="19">
        <v>-4.118</v>
      </c>
      <c r="Q105" s="19">
        <v>0.43200000000000005</v>
      </c>
      <c r="R105" s="27">
        <f t="shared" si="35"/>
        <v>5.4711213053384675</v>
      </c>
      <c r="S105" s="27">
        <f t="shared" si="36"/>
        <v>-0.08246680715673227</v>
      </c>
      <c r="T105" s="28">
        <f t="shared" si="37"/>
        <v>11.489105723592791</v>
      </c>
      <c r="U105" s="28">
        <f t="shared" si="38"/>
        <v>-21.633808203890823</v>
      </c>
      <c r="V105" s="28">
        <f t="shared" si="39"/>
        <v>-4.135816418301192</v>
      </c>
      <c r="AD105" s="19">
        <f t="shared" si="25"/>
        <v>11.489105723592791</v>
      </c>
      <c r="AE105" s="19">
        <f t="shared" si="26"/>
        <v>-21.633808203890823</v>
      </c>
      <c r="AF105" s="19">
        <f t="shared" si="27"/>
        <v>-4.135816418301192</v>
      </c>
      <c r="AG105" s="13">
        <f t="shared" si="28"/>
        <v>154</v>
      </c>
      <c r="AH105" s="13">
        <f t="shared" si="29"/>
        <v>2</v>
      </c>
      <c r="AI105" s="13">
        <f t="shared" si="30"/>
        <v>0</v>
      </c>
      <c r="AJ105" s="19">
        <f t="shared" si="31"/>
        <v>0.11310572359279192</v>
      </c>
      <c r="AK105" s="19">
        <f t="shared" si="32"/>
        <v>-0.1578082038908235</v>
      </c>
      <c r="AL105" s="19">
        <f t="shared" si="33"/>
        <v>-0.01781641830119174</v>
      </c>
      <c r="AM105" s="19">
        <f t="shared" si="34"/>
        <v>0.19497117398677122</v>
      </c>
    </row>
    <row r="106" spans="1:39" ht="12.75">
      <c r="A106" s="13" t="s">
        <v>26</v>
      </c>
      <c r="B106" s="13">
        <v>-10.784</v>
      </c>
      <c r="C106" s="13">
        <v>1.86</v>
      </c>
      <c r="D106" s="13">
        <v>-0.27</v>
      </c>
      <c r="E106" s="13">
        <v>155</v>
      </c>
      <c r="F106" s="13">
        <f t="shared" si="22"/>
        <v>155</v>
      </c>
      <c r="G106" s="13">
        <f t="shared" si="23"/>
        <v>0</v>
      </c>
      <c r="H106" s="13">
        <v>2</v>
      </c>
      <c r="I106" s="13">
        <v>1.31</v>
      </c>
      <c r="J106" s="13">
        <v>2.5</v>
      </c>
      <c r="K106" s="18">
        <v>352.358</v>
      </c>
      <c r="L106" s="18">
        <v>104.4472</v>
      </c>
      <c r="M106" s="19">
        <v>31.139</v>
      </c>
      <c r="N106" s="19">
        <v>12.014</v>
      </c>
      <c r="O106" s="19">
        <v>-19.276</v>
      </c>
      <c r="P106" s="19">
        <v>-3.633</v>
      </c>
      <c r="Q106" s="19">
        <v>0.337</v>
      </c>
      <c r="R106" s="27">
        <f t="shared" si="35"/>
        <v>5.534826521167962</v>
      </c>
      <c r="S106" s="27">
        <f t="shared" si="36"/>
        <v>-0.06985645424522269</v>
      </c>
      <c r="T106" s="28">
        <f t="shared" si="37"/>
        <v>12.102386881280031</v>
      </c>
      <c r="U106" s="28">
        <f t="shared" si="38"/>
        <v>-19.390824049132362</v>
      </c>
      <c r="V106" s="28">
        <f t="shared" si="39"/>
        <v>-3.6452526177060016</v>
      </c>
      <c r="AD106" s="19">
        <f t="shared" si="25"/>
        <v>12.102386881280031</v>
      </c>
      <c r="AE106" s="19">
        <f t="shared" si="26"/>
        <v>-19.390824049132362</v>
      </c>
      <c r="AF106" s="19">
        <f t="shared" si="27"/>
        <v>-3.6452526177060016</v>
      </c>
      <c r="AG106" s="13">
        <f t="shared" si="28"/>
        <v>155</v>
      </c>
      <c r="AH106" s="13">
        <f t="shared" si="29"/>
        <v>2</v>
      </c>
      <c r="AI106" s="13">
        <f t="shared" si="30"/>
        <v>0</v>
      </c>
      <c r="AJ106" s="19">
        <f t="shared" si="31"/>
        <v>0.08838688128003191</v>
      </c>
      <c r="AK106" s="19">
        <f t="shared" si="32"/>
        <v>-0.11482404913236266</v>
      </c>
      <c r="AL106" s="19">
        <f t="shared" si="33"/>
        <v>-0.012252617706001612</v>
      </c>
      <c r="AM106" s="19">
        <f t="shared" si="34"/>
        <v>0.14541983936936223</v>
      </c>
    </row>
    <row r="107" spans="1:39" ht="12.75">
      <c r="A107" s="13" t="s">
        <v>26</v>
      </c>
      <c r="B107" s="13">
        <v>-10.784</v>
      </c>
      <c r="C107" s="13">
        <v>1.86</v>
      </c>
      <c r="D107" s="13">
        <v>-0.27</v>
      </c>
      <c r="E107" s="13">
        <v>157</v>
      </c>
      <c r="F107" s="13">
        <f t="shared" si="22"/>
        <v>157</v>
      </c>
      <c r="G107" s="13">
        <f t="shared" si="23"/>
        <v>0</v>
      </c>
      <c r="H107" s="13">
        <v>2</v>
      </c>
      <c r="I107" s="13">
        <v>1.31</v>
      </c>
      <c r="J107" s="13">
        <v>1.3</v>
      </c>
      <c r="K107" s="18">
        <v>359.3315</v>
      </c>
      <c r="L107" s="18">
        <v>104.5248</v>
      </c>
      <c r="M107" s="19">
        <v>30.779</v>
      </c>
      <c r="N107" s="19">
        <v>13.898</v>
      </c>
      <c r="O107" s="19">
        <v>-16.445</v>
      </c>
      <c r="P107" s="19">
        <v>-2.446</v>
      </c>
      <c r="Q107" s="19">
        <v>0.313</v>
      </c>
      <c r="R107" s="27">
        <f t="shared" si="35"/>
        <v>5.644366003017004</v>
      </c>
      <c r="S107" s="27">
        <f t="shared" si="36"/>
        <v>-0.07107539219481551</v>
      </c>
      <c r="T107" s="28">
        <f t="shared" si="37"/>
        <v>13.988325534008114</v>
      </c>
      <c r="U107" s="28">
        <f t="shared" si="38"/>
        <v>-16.538659445931497</v>
      </c>
      <c r="V107" s="28">
        <f t="shared" si="39"/>
        <v>-2.4569020186993566</v>
      </c>
      <c r="AD107" s="19">
        <f t="shared" si="25"/>
        <v>13.988325534008114</v>
      </c>
      <c r="AE107" s="19">
        <f t="shared" si="26"/>
        <v>-16.538659445931497</v>
      </c>
      <c r="AF107" s="19">
        <f t="shared" si="27"/>
        <v>-2.4569020186993566</v>
      </c>
      <c r="AG107" s="13">
        <f t="shared" si="28"/>
        <v>157</v>
      </c>
      <c r="AH107" s="13">
        <f t="shared" si="29"/>
        <v>2</v>
      </c>
      <c r="AI107" s="13">
        <f t="shared" si="30"/>
        <v>0</v>
      </c>
      <c r="AJ107" s="19">
        <f t="shared" si="31"/>
        <v>0.09032553400811416</v>
      </c>
      <c r="AK107" s="19">
        <f t="shared" si="32"/>
        <v>-0.09365944593149678</v>
      </c>
      <c r="AL107" s="19">
        <f t="shared" si="33"/>
        <v>-0.010902018699356475</v>
      </c>
      <c r="AM107" s="19">
        <f t="shared" si="34"/>
        <v>0.130574300372497</v>
      </c>
    </row>
    <row r="108" spans="1:39" ht="12.75">
      <c r="A108" s="13" t="s">
        <v>26</v>
      </c>
      <c r="B108" s="13">
        <v>-10.784</v>
      </c>
      <c r="C108" s="13">
        <v>1.86</v>
      </c>
      <c r="D108" s="13">
        <v>-0.27</v>
      </c>
      <c r="E108" s="13">
        <v>160</v>
      </c>
      <c r="F108" s="13">
        <f t="shared" si="22"/>
        <v>160</v>
      </c>
      <c r="G108" s="13">
        <f t="shared" si="23"/>
        <v>0</v>
      </c>
      <c r="H108" s="13">
        <v>2</v>
      </c>
      <c r="I108" s="13">
        <v>1.31</v>
      </c>
      <c r="J108" s="13">
        <v>1.3</v>
      </c>
      <c r="K108" s="18">
        <v>364.751</v>
      </c>
      <c r="L108" s="18">
        <v>102.4852</v>
      </c>
      <c r="M108" s="19">
        <v>37.073</v>
      </c>
      <c r="N108" s="19">
        <v>20.762</v>
      </c>
      <c r="O108" s="19">
        <v>-17.618</v>
      </c>
      <c r="P108" s="19">
        <v>-1.707</v>
      </c>
      <c r="Q108" s="19">
        <v>0.342</v>
      </c>
      <c r="R108" s="27">
        <f t="shared" si="35"/>
        <v>5.729495309947653</v>
      </c>
      <c r="S108" s="27">
        <f t="shared" si="36"/>
        <v>-0.03903743031350704</v>
      </c>
      <c r="T108" s="28">
        <f t="shared" si="37"/>
        <v>20.87123889170062</v>
      </c>
      <c r="U108" s="28">
        <f t="shared" si="38"/>
        <v>-17.70907268693948</v>
      </c>
      <c r="V108" s="28">
        <f t="shared" si="39"/>
        <v>-1.713540808730101</v>
      </c>
      <c r="AD108" s="19">
        <f t="shared" si="25"/>
        <v>20.87123889170062</v>
      </c>
      <c r="AE108" s="19">
        <f t="shared" si="26"/>
        <v>-17.70907268693948</v>
      </c>
      <c r="AF108" s="19">
        <f t="shared" si="27"/>
        <v>-1.713540808730101</v>
      </c>
      <c r="AG108" s="13">
        <f t="shared" si="28"/>
        <v>160</v>
      </c>
      <c r="AH108" s="13">
        <f t="shared" si="29"/>
        <v>2</v>
      </c>
      <c r="AI108" s="13">
        <f t="shared" si="30"/>
        <v>0</v>
      </c>
      <c r="AJ108" s="19">
        <f t="shared" si="31"/>
        <v>0.1092388917006204</v>
      </c>
      <c r="AK108" s="19">
        <f t="shared" si="32"/>
        <v>-0.09107268693948001</v>
      </c>
      <c r="AL108" s="19">
        <f t="shared" si="33"/>
        <v>-0.006540808730100878</v>
      </c>
      <c r="AM108" s="19">
        <f t="shared" si="34"/>
        <v>0.1423732838182788</v>
      </c>
    </row>
    <row r="109" spans="1:39" ht="12.75">
      <c r="A109" s="13" t="s">
        <v>26</v>
      </c>
      <c r="B109" s="13">
        <v>-10.784</v>
      </c>
      <c r="C109" s="13">
        <v>1.86</v>
      </c>
      <c r="D109" s="13">
        <v>-0.27</v>
      </c>
      <c r="E109" s="13">
        <v>161</v>
      </c>
      <c r="F109" s="13">
        <f t="shared" si="22"/>
        <v>161</v>
      </c>
      <c r="G109" s="13">
        <f t="shared" si="23"/>
        <v>0</v>
      </c>
      <c r="H109" s="13">
        <v>2</v>
      </c>
      <c r="I109" s="13">
        <v>1.31</v>
      </c>
      <c r="J109" s="13">
        <v>1.3</v>
      </c>
      <c r="K109" s="18">
        <v>365.9653</v>
      </c>
      <c r="L109" s="18">
        <v>101.9527</v>
      </c>
      <c r="M109" s="19">
        <v>40.069</v>
      </c>
      <c r="N109" s="19">
        <v>23.713</v>
      </c>
      <c r="O109" s="19">
        <v>-18.545</v>
      </c>
      <c r="P109" s="19">
        <v>-1.489</v>
      </c>
      <c r="Q109" s="19">
        <v>0.27699999999999997</v>
      </c>
      <c r="R109" s="27">
        <f t="shared" si="35"/>
        <v>5.748569489743924</v>
      </c>
      <c r="S109" s="27">
        <f t="shared" si="36"/>
        <v>-0.030672939873323868</v>
      </c>
      <c r="T109" s="28">
        <f t="shared" si="37"/>
        <v>23.79685016678053</v>
      </c>
      <c r="U109" s="28">
        <f t="shared" si="38"/>
        <v>-18.61650726735044</v>
      </c>
      <c r="V109" s="28">
        <f t="shared" si="39"/>
        <v>-1.4930888543896133</v>
      </c>
      <c r="AD109" s="19">
        <f t="shared" si="25"/>
        <v>23.79685016678053</v>
      </c>
      <c r="AE109" s="19">
        <f t="shared" si="26"/>
        <v>-18.61650726735044</v>
      </c>
      <c r="AF109" s="19">
        <f t="shared" si="27"/>
        <v>-1.4930888543896133</v>
      </c>
      <c r="AG109" s="13">
        <f t="shared" si="28"/>
        <v>161</v>
      </c>
      <c r="AH109" s="13">
        <f t="shared" si="29"/>
        <v>2</v>
      </c>
      <c r="AI109" s="13">
        <f t="shared" si="30"/>
        <v>0</v>
      </c>
      <c r="AJ109" s="19">
        <f t="shared" si="31"/>
        <v>0.08385016678052892</v>
      </c>
      <c r="AK109" s="19">
        <f t="shared" si="32"/>
        <v>-0.07150726735043733</v>
      </c>
      <c r="AL109" s="19">
        <f t="shared" si="33"/>
        <v>-0.00408885438961315</v>
      </c>
      <c r="AM109" s="19">
        <f t="shared" si="34"/>
        <v>0.11027628250566346</v>
      </c>
    </row>
    <row r="110" spans="1:39" ht="12.75">
      <c r="A110" s="13" t="s">
        <v>26</v>
      </c>
      <c r="B110" s="13">
        <v>-10.784</v>
      </c>
      <c r="C110" s="13">
        <v>1.86</v>
      </c>
      <c r="D110" s="13">
        <v>-0.27</v>
      </c>
      <c r="E110" s="13">
        <v>159</v>
      </c>
      <c r="F110" s="13">
        <f t="shared" si="22"/>
        <v>159</v>
      </c>
      <c r="G110" s="13">
        <f t="shared" si="23"/>
        <v>0</v>
      </c>
      <c r="H110" s="13">
        <v>2</v>
      </c>
      <c r="I110" s="13">
        <v>1.31</v>
      </c>
      <c r="J110" s="13">
        <v>1.3</v>
      </c>
      <c r="K110" s="18">
        <v>369.1291</v>
      </c>
      <c r="L110" s="18">
        <v>101.846</v>
      </c>
      <c r="M110" s="19">
        <v>33.883</v>
      </c>
      <c r="N110" s="19">
        <v>19.215</v>
      </c>
      <c r="O110" s="19">
        <v>-13.926</v>
      </c>
      <c r="P110" s="19">
        <v>-1.242</v>
      </c>
      <c r="Q110" s="19">
        <v>0.247</v>
      </c>
      <c r="R110" s="27">
        <f t="shared" si="35"/>
        <v>5.798266343931061</v>
      </c>
      <c r="S110" s="27">
        <f t="shared" si="36"/>
        <v>-0.028996900192634012</v>
      </c>
      <c r="T110" s="28">
        <f t="shared" si="37"/>
        <v>19.289335758678895</v>
      </c>
      <c r="U110" s="28">
        <f t="shared" si="38"/>
        <v>-13.985012819134528</v>
      </c>
      <c r="V110" s="28">
        <f t="shared" si="39"/>
        <v>-1.2459449057771201</v>
      </c>
      <c r="AD110" s="19">
        <f t="shared" si="25"/>
        <v>19.289335758678895</v>
      </c>
      <c r="AE110" s="19">
        <f t="shared" si="26"/>
        <v>-13.985012819134528</v>
      </c>
      <c r="AF110" s="19">
        <f t="shared" si="27"/>
        <v>-1.2459449057771201</v>
      </c>
      <c r="AG110" s="13">
        <f t="shared" si="28"/>
        <v>159</v>
      </c>
      <c r="AH110" s="13">
        <f t="shared" si="29"/>
        <v>2</v>
      </c>
      <c r="AI110" s="13">
        <f t="shared" si="30"/>
        <v>0</v>
      </c>
      <c r="AJ110" s="19">
        <f t="shared" si="31"/>
        <v>0.0743357586788953</v>
      </c>
      <c r="AK110" s="19">
        <f t="shared" si="32"/>
        <v>-0.05901281913452827</v>
      </c>
      <c r="AL110" s="19">
        <f t="shared" si="33"/>
        <v>-0.0039449057771201446</v>
      </c>
      <c r="AM110" s="19">
        <f t="shared" si="34"/>
        <v>0.0949941057232598</v>
      </c>
    </row>
    <row r="111" spans="1:39" ht="12.75">
      <c r="A111" s="13" t="s">
        <v>27</v>
      </c>
      <c r="B111" s="13">
        <v>-10.755</v>
      </c>
      <c r="C111" s="13">
        <v>1.858</v>
      </c>
      <c r="D111" s="13">
        <v>-0.266</v>
      </c>
      <c r="E111" s="13">
        <v>180</v>
      </c>
      <c r="F111" s="13">
        <f t="shared" si="22"/>
        <v>180</v>
      </c>
      <c r="G111" s="13">
        <f t="shared" si="23"/>
        <v>0</v>
      </c>
      <c r="H111" s="13">
        <v>2</v>
      </c>
      <c r="I111" s="13">
        <v>1.31</v>
      </c>
      <c r="J111" s="13">
        <v>1.3</v>
      </c>
      <c r="K111" s="18">
        <v>157.068</v>
      </c>
      <c r="L111" s="18">
        <v>99.5729</v>
      </c>
      <c r="M111" s="19">
        <v>20.119</v>
      </c>
      <c r="N111" s="19">
        <v>-26.47</v>
      </c>
      <c r="O111" s="19">
        <v>14.42</v>
      </c>
      <c r="P111" s="19">
        <v>-0.121</v>
      </c>
      <c r="Q111" s="19">
        <v>0.33299999999999996</v>
      </c>
      <c r="R111" s="27">
        <f t="shared" si="35"/>
        <v>2.4672183745702085</v>
      </c>
      <c r="S111" s="27">
        <f t="shared" si="36"/>
        <v>0.0067088711117408995</v>
      </c>
      <c r="T111" s="28">
        <f t="shared" si="37"/>
        <v>-26.59960303617382</v>
      </c>
      <c r="U111" s="28">
        <f t="shared" si="38"/>
        <v>14.524157424506773</v>
      </c>
      <c r="V111" s="28">
        <f t="shared" si="39"/>
        <v>-0.1199082159595608</v>
      </c>
      <c r="AD111" s="19">
        <f t="shared" si="25"/>
        <v>-26.59960303617382</v>
      </c>
      <c r="AE111" s="19">
        <f t="shared" si="26"/>
        <v>14.524157424506773</v>
      </c>
      <c r="AF111" s="19">
        <f t="shared" si="27"/>
        <v>-0.1199082159595608</v>
      </c>
      <c r="AG111" s="13">
        <f t="shared" si="28"/>
        <v>180</v>
      </c>
      <c r="AH111" s="13">
        <f t="shared" si="29"/>
        <v>2</v>
      </c>
      <c r="AI111" s="13">
        <f t="shared" si="30"/>
        <v>0</v>
      </c>
      <c r="AJ111" s="19">
        <f t="shared" si="31"/>
        <v>-0.12960303617382252</v>
      </c>
      <c r="AK111" s="19">
        <f t="shared" si="32"/>
        <v>0.10415742450677357</v>
      </c>
      <c r="AL111" s="19">
        <f t="shared" si="33"/>
        <v>0.001091784040439192</v>
      </c>
      <c r="AM111" s="19">
        <f t="shared" si="34"/>
        <v>0.16627359398818664</v>
      </c>
    </row>
    <row r="112" spans="1:39" ht="12.75">
      <c r="A112" s="13" t="s">
        <v>27</v>
      </c>
      <c r="B112" s="13">
        <v>-10.755</v>
      </c>
      <c r="C112" s="13">
        <v>1.858</v>
      </c>
      <c r="D112" s="13">
        <v>-0.266</v>
      </c>
      <c r="E112" s="13">
        <v>179</v>
      </c>
      <c r="F112" s="13">
        <f t="shared" si="22"/>
        <v>179</v>
      </c>
      <c r="G112" s="13">
        <f t="shared" si="23"/>
        <v>0</v>
      </c>
      <c r="H112" s="13">
        <v>2</v>
      </c>
      <c r="I112" s="13">
        <v>1.31</v>
      </c>
      <c r="J112" s="13">
        <v>1.3</v>
      </c>
      <c r="K112" s="18">
        <v>163.1936</v>
      </c>
      <c r="L112" s="18">
        <v>100.7039</v>
      </c>
      <c r="M112" s="19">
        <v>23.06</v>
      </c>
      <c r="N112" s="19">
        <v>-30.066</v>
      </c>
      <c r="O112" s="19">
        <v>14.459</v>
      </c>
      <c r="P112" s="19">
        <v>-0.511</v>
      </c>
      <c r="Q112" s="19">
        <v>0.276</v>
      </c>
      <c r="R112" s="27">
        <f t="shared" si="35"/>
        <v>2.5634390743643567</v>
      </c>
      <c r="S112" s="27">
        <f t="shared" si="36"/>
        <v>-0.011056835344309457</v>
      </c>
      <c r="T112" s="28">
        <f t="shared" si="37"/>
        <v>-30.181513577820397</v>
      </c>
      <c r="U112" s="28">
        <f t="shared" si="38"/>
        <v>14.534434295752192</v>
      </c>
      <c r="V112" s="28">
        <f t="shared" si="39"/>
        <v>-0.5124912400795034</v>
      </c>
      <c r="AD112" s="19">
        <f t="shared" si="25"/>
        <v>-30.181513577820397</v>
      </c>
      <c r="AE112" s="19">
        <f t="shared" si="26"/>
        <v>14.534434295752192</v>
      </c>
      <c r="AF112" s="19">
        <f t="shared" si="27"/>
        <v>-0.5124912400795034</v>
      </c>
      <c r="AG112" s="13">
        <f t="shared" si="28"/>
        <v>179</v>
      </c>
      <c r="AH112" s="13">
        <f t="shared" si="29"/>
        <v>2</v>
      </c>
      <c r="AI112" s="13">
        <f t="shared" si="30"/>
        <v>0</v>
      </c>
      <c r="AJ112" s="19">
        <f t="shared" si="31"/>
        <v>-0.11551357782039773</v>
      </c>
      <c r="AK112" s="19">
        <f t="shared" si="32"/>
        <v>0.07543429575219207</v>
      </c>
      <c r="AL112" s="19">
        <f t="shared" si="33"/>
        <v>-0.0014912400795034086</v>
      </c>
      <c r="AM112" s="19">
        <f t="shared" si="34"/>
        <v>0.13797080645365883</v>
      </c>
    </row>
    <row r="113" spans="1:39" ht="12.75">
      <c r="A113" s="13" t="s">
        <v>27</v>
      </c>
      <c r="B113" s="13">
        <v>-10.755</v>
      </c>
      <c r="C113" s="13">
        <v>1.858</v>
      </c>
      <c r="D113" s="13">
        <v>-0.266</v>
      </c>
      <c r="E113" s="13">
        <v>178</v>
      </c>
      <c r="F113" s="13">
        <f t="shared" si="22"/>
        <v>178</v>
      </c>
      <c r="G113" s="13">
        <f t="shared" si="23"/>
        <v>0</v>
      </c>
      <c r="H113" s="13">
        <v>2</v>
      </c>
      <c r="I113" s="13">
        <v>1.31</v>
      </c>
      <c r="J113" s="13">
        <v>1.3</v>
      </c>
      <c r="K113" s="18">
        <v>170.267</v>
      </c>
      <c r="L113" s="18">
        <v>101.714</v>
      </c>
      <c r="M113" s="19">
        <v>25.138</v>
      </c>
      <c r="N113" s="19">
        <v>-33.193</v>
      </c>
      <c r="O113" s="19">
        <v>13.172</v>
      </c>
      <c r="P113" s="19">
        <v>-0.932</v>
      </c>
      <c r="Q113" s="19">
        <v>0.341</v>
      </c>
      <c r="R113" s="27">
        <f t="shared" si="35"/>
        <v>2.6745477817438665</v>
      </c>
      <c r="S113" s="27">
        <f t="shared" si="36"/>
        <v>-0.026923449041264647</v>
      </c>
      <c r="T113" s="28">
        <f t="shared" si="37"/>
        <v>-33.34483890483923</v>
      </c>
      <c r="U113" s="28">
        <f t="shared" si="38"/>
        <v>13.249012574385084</v>
      </c>
      <c r="V113" s="28">
        <f t="shared" si="39"/>
        <v>-0.9373097926884841</v>
      </c>
      <c r="AD113" s="19">
        <f t="shared" si="25"/>
        <v>-33.34483890483923</v>
      </c>
      <c r="AE113" s="19">
        <f t="shared" si="26"/>
        <v>13.249012574385084</v>
      </c>
      <c r="AF113" s="19">
        <f t="shared" si="27"/>
        <v>-0.9373097926884841</v>
      </c>
      <c r="AG113" s="13">
        <f t="shared" si="28"/>
        <v>178</v>
      </c>
      <c r="AH113" s="13">
        <f t="shared" si="29"/>
        <v>2</v>
      </c>
      <c r="AI113" s="13">
        <f t="shared" si="30"/>
        <v>0</v>
      </c>
      <c r="AJ113" s="19">
        <f t="shared" si="31"/>
        <v>-0.1518389048392308</v>
      </c>
      <c r="AK113" s="19">
        <f t="shared" si="32"/>
        <v>0.07701257438508335</v>
      </c>
      <c r="AL113" s="19">
        <f t="shared" si="33"/>
        <v>-0.005309792688484083</v>
      </c>
      <c r="AM113" s="19">
        <f t="shared" si="34"/>
        <v>0.17033550286006044</v>
      </c>
    </row>
    <row r="114" spans="1:39" ht="12.75">
      <c r="A114" s="13" t="s">
        <v>27</v>
      </c>
      <c r="B114" s="13">
        <v>-10.755</v>
      </c>
      <c r="C114" s="13">
        <v>1.858</v>
      </c>
      <c r="D114" s="13">
        <v>-0.266</v>
      </c>
      <c r="E114" s="13">
        <v>176</v>
      </c>
      <c r="F114" s="13">
        <f t="shared" si="22"/>
        <v>176</v>
      </c>
      <c r="G114" s="13">
        <f t="shared" si="23"/>
        <v>0</v>
      </c>
      <c r="H114" s="13">
        <v>2</v>
      </c>
      <c r="I114" s="13">
        <v>1.31</v>
      </c>
      <c r="J114" s="13">
        <v>1.3</v>
      </c>
      <c r="K114" s="18">
        <v>162.3217</v>
      </c>
      <c r="L114" s="18">
        <v>101.0916</v>
      </c>
      <c r="M114" s="19">
        <v>26.822</v>
      </c>
      <c r="N114" s="19">
        <v>-33.012</v>
      </c>
      <c r="O114" s="19">
        <v>16.82</v>
      </c>
      <c r="P114" s="19">
        <v>-0.716</v>
      </c>
      <c r="Q114" s="19">
        <v>0.271</v>
      </c>
      <c r="R114" s="27">
        <f t="shared" si="35"/>
        <v>2.5497433011910315</v>
      </c>
      <c r="S114" s="27">
        <f t="shared" si="36"/>
        <v>-0.017146812703293213</v>
      </c>
      <c r="T114" s="28">
        <f t="shared" si="37"/>
        <v>-33.12401949469614</v>
      </c>
      <c r="U114" s="28">
        <f t="shared" si="38"/>
        <v>16.89529140010029</v>
      </c>
      <c r="V114" s="28">
        <f t="shared" si="39"/>
        <v>-0.7182125532412036</v>
      </c>
      <c r="AD114" s="19">
        <f t="shared" si="25"/>
        <v>-33.12401949469614</v>
      </c>
      <c r="AE114" s="19">
        <f t="shared" si="26"/>
        <v>16.89529140010029</v>
      </c>
      <c r="AF114" s="19">
        <f t="shared" si="27"/>
        <v>-0.7182125532412036</v>
      </c>
      <c r="AG114" s="13">
        <f t="shared" si="28"/>
        <v>176</v>
      </c>
      <c r="AH114" s="13">
        <f t="shared" si="29"/>
        <v>2</v>
      </c>
      <c r="AI114" s="13">
        <f t="shared" si="30"/>
        <v>0</v>
      </c>
      <c r="AJ114" s="19">
        <f t="shared" si="31"/>
        <v>-0.11201949469614192</v>
      </c>
      <c r="AK114" s="19">
        <f t="shared" si="32"/>
        <v>0.07529140010029067</v>
      </c>
      <c r="AL114" s="19">
        <f t="shared" si="33"/>
        <v>-0.0022125532412036186</v>
      </c>
      <c r="AM114" s="19">
        <f t="shared" si="34"/>
        <v>0.13498910145965926</v>
      </c>
    </row>
    <row r="115" spans="1:39" ht="12.75">
      <c r="A115" s="13" t="s">
        <v>27</v>
      </c>
      <c r="B115" s="13">
        <v>-10.755</v>
      </c>
      <c r="C115" s="13">
        <v>1.858</v>
      </c>
      <c r="D115" s="13">
        <v>-0.266</v>
      </c>
      <c r="E115" s="13">
        <v>177</v>
      </c>
      <c r="F115" s="13">
        <f t="shared" si="22"/>
        <v>177</v>
      </c>
      <c r="G115" s="13">
        <f t="shared" si="23"/>
        <v>0</v>
      </c>
      <c r="H115" s="13">
        <v>2</v>
      </c>
      <c r="I115" s="13">
        <v>1.31</v>
      </c>
      <c r="J115" s="13">
        <v>1.3</v>
      </c>
      <c r="K115" s="18">
        <v>158.3414</v>
      </c>
      <c r="L115" s="18">
        <v>100.6947</v>
      </c>
      <c r="M115" s="19">
        <v>27.967</v>
      </c>
      <c r="N115" s="19">
        <v>-32.944</v>
      </c>
      <c r="O115" s="19">
        <v>18.88</v>
      </c>
      <c r="P115" s="19">
        <v>-0.561</v>
      </c>
      <c r="Q115" s="19">
        <v>0.385</v>
      </c>
      <c r="R115" s="27">
        <f t="shared" si="35"/>
        <v>2.4872208949956143</v>
      </c>
      <c r="S115" s="27">
        <f t="shared" si="36"/>
        <v>-0.010912322082244241</v>
      </c>
      <c r="T115" s="28">
        <f t="shared" si="37"/>
        <v>-33.09627508597131</v>
      </c>
      <c r="U115" s="28">
        <f t="shared" si="38"/>
        <v>18.996566075715695</v>
      </c>
      <c r="V115" s="28">
        <f t="shared" si="39"/>
        <v>-0.5632794351805368</v>
      </c>
      <c r="AD115" s="19">
        <f t="shared" si="25"/>
        <v>-33.09627508597131</v>
      </c>
      <c r="AE115" s="19">
        <f t="shared" si="26"/>
        <v>18.996566075715695</v>
      </c>
      <c r="AF115" s="19">
        <f t="shared" si="27"/>
        <v>-0.5632794351805368</v>
      </c>
      <c r="AG115" s="13">
        <f t="shared" si="28"/>
        <v>177</v>
      </c>
      <c r="AH115" s="13">
        <f t="shared" si="29"/>
        <v>2</v>
      </c>
      <c r="AI115" s="13">
        <f t="shared" si="30"/>
        <v>0</v>
      </c>
      <c r="AJ115" s="19">
        <f t="shared" si="31"/>
        <v>-0.15227508597130424</v>
      </c>
      <c r="AK115" s="19">
        <f t="shared" si="32"/>
        <v>0.11656607571569566</v>
      </c>
      <c r="AL115" s="19">
        <f t="shared" si="33"/>
        <v>-0.0022794351805367485</v>
      </c>
      <c r="AM115" s="19">
        <f t="shared" si="34"/>
        <v>0.19178255301269628</v>
      </c>
    </row>
    <row r="116" spans="1:39" ht="12.75">
      <c r="A116" s="13" t="s">
        <v>27</v>
      </c>
      <c r="B116" s="13">
        <v>-10.755</v>
      </c>
      <c r="C116" s="13">
        <v>1.858</v>
      </c>
      <c r="D116" s="13">
        <v>-0.266</v>
      </c>
      <c r="E116" s="13">
        <v>172</v>
      </c>
      <c r="F116" s="13">
        <f t="shared" si="22"/>
        <v>172</v>
      </c>
      <c r="G116" s="13">
        <f t="shared" si="23"/>
        <v>0</v>
      </c>
      <c r="H116" s="13">
        <v>2</v>
      </c>
      <c r="I116" s="13">
        <v>1.31</v>
      </c>
      <c r="J116" s="13">
        <v>1.3</v>
      </c>
      <c r="K116" s="18">
        <v>166.3874</v>
      </c>
      <c r="L116" s="18">
        <v>102.0209</v>
      </c>
      <c r="M116" s="19">
        <v>33.694</v>
      </c>
      <c r="N116" s="19">
        <v>-39.846</v>
      </c>
      <c r="O116" s="19">
        <v>18.824</v>
      </c>
      <c r="P116" s="19">
        <v>-1.325</v>
      </c>
      <c r="Q116" s="19">
        <v>0.318</v>
      </c>
      <c r="R116" s="27">
        <f t="shared" si="35"/>
        <v>2.613607167449532</v>
      </c>
      <c r="S116" s="27">
        <f t="shared" si="36"/>
        <v>-0.03174422296819812</v>
      </c>
      <c r="T116" s="28">
        <f t="shared" si="37"/>
        <v>-39.9832916970155</v>
      </c>
      <c r="U116" s="28">
        <f t="shared" si="38"/>
        <v>18.90435199284336</v>
      </c>
      <c r="V116" s="28">
        <f t="shared" si="39"/>
        <v>-1.3304567046930782</v>
      </c>
      <c r="AD116" s="19">
        <f t="shared" si="25"/>
        <v>-39.9832916970155</v>
      </c>
      <c r="AE116" s="19">
        <f t="shared" si="26"/>
        <v>18.90435199284336</v>
      </c>
      <c r="AF116" s="19">
        <f t="shared" si="27"/>
        <v>-1.3304567046930782</v>
      </c>
      <c r="AG116" s="13">
        <f t="shared" si="28"/>
        <v>172</v>
      </c>
      <c r="AH116" s="13">
        <f t="shared" si="29"/>
        <v>2</v>
      </c>
      <c r="AI116" s="13">
        <f t="shared" si="30"/>
        <v>0</v>
      </c>
      <c r="AJ116" s="19">
        <f t="shared" si="31"/>
        <v>-0.13729169701550603</v>
      </c>
      <c r="AK116" s="19">
        <f t="shared" si="32"/>
        <v>0.08035199284335803</v>
      </c>
      <c r="AL116" s="19">
        <f t="shared" si="33"/>
        <v>-0.00545670469307824</v>
      </c>
      <c r="AM116" s="19">
        <f t="shared" si="34"/>
        <v>0.15917043836530712</v>
      </c>
    </row>
    <row r="117" spans="1:39" ht="12.75">
      <c r="A117" s="13" t="s">
        <v>27</v>
      </c>
      <c r="B117" s="13">
        <v>-10.755</v>
      </c>
      <c r="C117" s="13">
        <v>1.858</v>
      </c>
      <c r="D117" s="13">
        <v>-0.266</v>
      </c>
      <c r="E117" s="13">
        <v>175</v>
      </c>
      <c r="F117" s="13">
        <f t="shared" si="22"/>
        <v>175</v>
      </c>
      <c r="G117" s="13">
        <f t="shared" si="23"/>
        <v>0</v>
      </c>
      <c r="H117" s="13">
        <v>16</v>
      </c>
      <c r="I117" s="13">
        <v>1.31</v>
      </c>
      <c r="J117" s="13">
        <v>1.3</v>
      </c>
      <c r="K117" s="18">
        <v>167.0333</v>
      </c>
      <c r="L117" s="18">
        <v>101.9054</v>
      </c>
      <c r="M117" s="19">
        <v>29.354</v>
      </c>
      <c r="N117" s="19">
        <v>-36.249</v>
      </c>
      <c r="O117" s="19">
        <v>16.382</v>
      </c>
      <c r="P117" s="19">
        <v>-1.134</v>
      </c>
      <c r="Q117" s="19">
        <v>0.073</v>
      </c>
      <c r="R117" s="27">
        <f t="shared" si="35"/>
        <v>2.6237529409243003</v>
      </c>
      <c r="S117" s="27">
        <f t="shared" si="36"/>
        <v>-0.029929953210750204</v>
      </c>
      <c r="T117" s="28">
        <f t="shared" si="37"/>
        <v>-36.28069068423716</v>
      </c>
      <c r="U117" s="28">
        <f t="shared" si="38"/>
        <v>16.399906380615356</v>
      </c>
      <c r="V117" s="28">
        <f t="shared" si="39"/>
        <v>-1.1355249627310116</v>
      </c>
      <c r="AD117" s="19">
        <f t="shared" si="25"/>
        <v>-36.28069068423716</v>
      </c>
      <c r="AE117" s="19">
        <f t="shared" si="26"/>
        <v>16.399906380615356</v>
      </c>
      <c r="AF117" s="19">
        <f t="shared" si="27"/>
        <v>-1.1355249627310116</v>
      </c>
      <c r="AG117" s="13">
        <f t="shared" si="28"/>
        <v>175</v>
      </c>
      <c r="AH117" s="13">
        <f t="shared" si="29"/>
        <v>16</v>
      </c>
      <c r="AI117" s="13">
        <f t="shared" si="30"/>
        <v>0</v>
      </c>
      <c r="AJ117" s="19">
        <f t="shared" si="31"/>
        <v>-0.03169068423715515</v>
      </c>
      <c r="AK117" s="19">
        <f t="shared" si="32"/>
        <v>0.017906380615354323</v>
      </c>
      <c r="AL117" s="19">
        <f t="shared" si="33"/>
        <v>-0.0015249627310116587</v>
      </c>
      <c r="AM117" s="19">
        <f t="shared" si="34"/>
        <v>0.036431626994851404</v>
      </c>
    </row>
    <row r="118" spans="1:39" ht="12.75">
      <c r="A118" s="13" t="s">
        <v>27</v>
      </c>
      <c r="B118" s="13">
        <v>-10.755</v>
      </c>
      <c r="C118" s="13">
        <v>1.858</v>
      </c>
      <c r="D118" s="13">
        <v>-0.266</v>
      </c>
      <c r="E118" s="13">
        <v>133</v>
      </c>
      <c r="F118" s="13">
        <f t="shared" si="22"/>
        <v>133</v>
      </c>
      <c r="G118" s="13">
        <f t="shared" si="23"/>
        <v>0</v>
      </c>
      <c r="H118" s="13">
        <v>5</v>
      </c>
      <c r="I118" s="13">
        <v>1.31</v>
      </c>
      <c r="J118" s="13">
        <v>1.3</v>
      </c>
      <c r="K118" s="18">
        <v>183.3598</v>
      </c>
      <c r="L118" s="18">
        <v>103.8028</v>
      </c>
      <c r="M118" s="19">
        <v>31.184</v>
      </c>
      <c r="N118" s="19">
        <v>-40.826</v>
      </c>
      <c r="O118" s="19">
        <v>9.902</v>
      </c>
      <c r="P118" s="19">
        <v>-2.117</v>
      </c>
      <c r="Q118" s="19">
        <v>0.545</v>
      </c>
      <c r="R118" s="27">
        <f t="shared" si="35"/>
        <v>2.8802090032184693</v>
      </c>
      <c r="S118" s="27">
        <f t="shared" si="36"/>
        <v>-0.059734242715356656</v>
      </c>
      <c r="T118" s="28">
        <f t="shared" si="37"/>
        <v>-41.08882901811848</v>
      </c>
      <c r="U118" s="28">
        <f t="shared" si="38"/>
        <v>9.972410162960857</v>
      </c>
      <c r="V118" s="28">
        <f t="shared" si="39"/>
        <v>-2.1339129523996885</v>
      </c>
      <c r="AD118" s="19">
        <f t="shared" si="25"/>
        <v>-41.08882901811848</v>
      </c>
      <c r="AE118" s="19">
        <f t="shared" si="26"/>
        <v>9.972410162960857</v>
      </c>
      <c r="AF118" s="19">
        <f t="shared" si="27"/>
        <v>-2.1339129523996885</v>
      </c>
      <c r="AG118" s="13">
        <f t="shared" si="28"/>
        <v>133</v>
      </c>
      <c r="AH118" s="13">
        <f t="shared" si="29"/>
        <v>5</v>
      </c>
      <c r="AI118" s="13">
        <f t="shared" si="30"/>
        <v>0</v>
      </c>
      <c r="AJ118" s="19">
        <f t="shared" si="31"/>
        <v>-0.2628290181184809</v>
      </c>
      <c r="AK118" s="19">
        <f t="shared" si="32"/>
        <v>0.070410162960858</v>
      </c>
      <c r="AL118" s="19">
        <f t="shared" si="33"/>
        <v>-0.016912952399688486</v>
      </c>
      <c r="AM118" s="19">
        <f t="shared" si="34"/>
        <v>0.27262195761195296</v>
      </c>
    </row>
    <row r="119" spans="1:39" ht="12.75">
      <c r="A119" s="13" t="s">
        <v>27</v>
      </c>
      <c r="B119" s="13">
        <v>-10.755</v>
      </c>
      <c r="C119" s="13">
        <v>1.858</v>
      </c>
      <c r="D119" s="13">
        <v>-0.266</v>
      </c>
      <c r="E119" s="13">
        <v>134</v>
      </c>
      <c r="F119" s="13">
        <f t="shared" si="22"/>
        <v>134</v>
      </c>
      <c r="G119" s="13">
        <f t="shared" si="23"/>
        <v>0</v>
      </c>
      <c r="H119" s="13">
        <v>5</v>
      </c>
      <c r="I119" s="13">
        <v>1.31</v>
      </c>
      <c r="J119" s="13">
        <v>1.3</v>
      </c>
      <c r="K119" s="18">
        <v>186.091</v>
      </c>
      <c r="L119" s="18">
        <v>104.3882</v>
      </c>
      <c r="M119" s="19">
        <v>33.53</v>
      </c>
      <c r="N119" s="19">
        <v>-43.41</v>
      </c>
      <c r="O119" s="19">
        <v>9.108</v>
      </c>
      <c r="P119" s="19">
        <v>-2.565</v>
      </c>
      <c r="Q119" s="19">
        <v>0.518</v>
      </c>
      <c r="R119" s="27">
        <f t="shared" si="35"/>
        <v>2.9231105924958913</v>
      </c>
      <c r="S119" s="27">
        <f t="shared" si="36"/>
        <v>-0.06892968441241365</v>
      </c>
      <c r="T119" s="28">
        <f t="shared" si="37"/>
        <v>-43.66242223345853</v>
      </c>
      <c r="U119" s="28">
        <f t="shared" si="38"/>
        <v>9.164307169303592</v>
      </c>
      <c r="V119" s="28">
        <f t="shared" si="39"/>
        <v>-2.5832211963332528</v>
      </c>
      <c r="AC119" s="13" t="s">
        <v>52</v>
      </c>
      <c r="AD119" s="19">
        <f t="shared" si="25"/>
        <v>-43.66242223345853</v>
      </c>
      <c r="AE119" s="19">
        <f t="shared" si="26"/>
        <v>9.164307169303592</v>
      </c>
      <c r="AF119" s="19">
        <f t="shared" si="27"/>
        <v>-2.5832211963332528</v>
      </c>
      <c r="AG119" s="13">
        <f t="shared" si="28"/>
        <v>134</v>
      </c>
      <c r="AH119" s="13">
        <f t="shared" si="29"/>
        <v>5</v>
      </c>
      <c r="AI119" s="13">
        <f t="shared" si="30"/>
        <v>0</v>
      </c>
      <c r="AJ119" s="19">
        <f t="shared" si="31"/>
        <v>-0.25242223345853176</v>
      </c>
      <c r="AK119" s="19">
        <f t="shared" si="32"/>
        <v>0.05630716930359192</v>
      </c>
      <c r="AL119" s="19">
        <f t="shared" si="33"/>
        <v>-0.01822119633325281</v>
      </c>
      <c r="AM119" s="19">
        <f t="shared" si="34"/>
        <v>0.2592672236419247</v>
      </c>
    </row>
    <row r="120" spans="1:39" ht="12.75">
      <c r="A120" s="13" t="s">
        <v>27</v>
      </c>
      <c r="B120" s="13">
        <v>-10.755</v>
      </c>
      <c r="C120" s="13">
        <v>1.858</v>
      </c>
      <c r="D120" s="13">
        <v>-0.266</v>
      </c>
      <c r="E120" s="13">
        <v>129</v>
      </c>
      <c r="F120" s="13">
        <f t="shared" si="22"/>
        <v>129</v>
      </c>
      <c r="G120" s="13">
        <f t="shared" si="23"/>
        <v>0</v>
      </c>
      <c r="H120" s="13">
        <v>48</v>
      </c>
      <c r="I120" s="13">
        <v>1.31</v>
      </c>
      <c r="J120" s="13">
        <v>1.3</v>
      </c>
      <c r="K120" s="18">
        <v>194.729</v>
      </c>
      <c r="L120" s="18">
        <v>105.433</v>
      </c>
      <c r="M120" s="19">
        <v>29.276</v>
      </c>
      <c r="N120" s="19">
        <v>-39.825</v>
      </c>
      <c r="O120" s="19">
        <v>4.27</v>
      </c>
      <c r="P120" s="19">
        <v>-2.751</v>
      </c>
      <c r="Q120" s="19">
        <v>0.235</v>
      </c>
      <c r="R120" s="27">
        <f t="shared" si="35"/>
        <v>3.058795979204435</v>
      </c>
      <c r="S120" s="27">
        <f t="shared" si="36"/>
        <v>-0.08534136443476692</v>
      </c>
      <c r="T120" s="28">
        <f t="shared" si="37"/>
        <v>-39.94119986500497</v>
      </c>
      <c r="U120" s="28">
        <f t="shared" si="38"/>
        <v>4.280057452694053</v>
      </c>
      <c r="V120" s="28">
        <f t="shared" si="39"/>
        <v>-2.7614375637467425</v>
      </c>
      <c r="AD120" s="19">
        <f t="shared" si="25"/>
        <v>-39.94119986500497</v>
      </c>
      <c r="AE120" s="19">
        <f t="shared" si="26"/>
        <v>4.280057452694053</v>
      </c>
      <c r="AF120" s="19">
        <f t="shared" si="27"/>
        <v>-2.7614375637467425</v>
      </c>
      <c r="AG120" s="13">
        <f t="shared" si="28"/>
        <v>129</v>
      </c>
      <c r="AH120" s="13">
        <f t="shared" si="29"/>
        <v>48</v>
      </c>
      <c r="AI120" s="13">
        <f t="shared" si="30"/>
        <v>0</v>
      </c>
      <c r="AJ120" s="19">
        <f t="shared" si="31"/>
        <v>-0.11619986500496537</v>
      </c>
      <c r="AK120" s="19">
        <f t="shared" si="32"/>
        <v>0.010057452694053559</v>
      </c>
      <c r="AL120" s="19">
        <f t="shared" si="33"/>
        <v>-0.01043756374674265</v>
      </c>
      <c r="AM120" s="19">
        <f t="shared" si="34"/>
        <v>0.1171004001651259</v>
      </c>
    </row>
    <row r="121" spans="1:39" ht="12.75">
      <c r="A121" s="13" t="s">
        <v>27</v>
      </c>
      <c r="B121" s="13">
        <v>-10.755</v>
      </c>
      <c r="C121" s="13">
        <v>1.858</v>
      </c>
      <c r="D121" s="13">
        <v>-0.266</v>
      </c>
      <c r="E121" s="13">
        <v>124</v>
      </c>
      <c r="F121" s="13">
        <f t="shared" si="22"/>
        <v>124</v>
      </c>
      <c r="G121" s="13">
        <f t="shared" si="23"/>
        <v>0</v>
      </c>
      <c r="H121" s="13">
        <v>48</v>
      </c>
      <c r="I121" s="13">
        <v>1.31</v>
      </c>
      <c r="J121" s="13">
        <v>2.5</v>
      </c>
      <c r="K121" s="18">
        <v>207.4301</v>
      </c>
      <c r="L121" s="18">
        <v>104.0372</v>
      </c>
      <c r="M121" s="19">
        <v>26.886</v>
      </c>
      <c r="N121" s="19">
        <v>-37.404</v>
      </c>
      <c r="O121" s="19">
        <v>-1.266</v>
      </c>
      <c r="P121" s="19">
        <v>-3.16</v>
      </c>
      <c r="Q121" s="19">
        <v>0.242</v>
      </c>
      <c r="R121" s="27">
        <f t="shared" si="35"/>
        <v>3.2583043914669814</v>
      </c>
      <c r="S121" s="27">
        <f t="shared" si="36"/>
        <v>-0.06341618930536375</v>
      </c>
      <c r="T121" s="28">
        <f t="shared" si="37"/>
        <v>-37.5243506932242</v>
      </c>
      <c r="U121" s="28">
        <f t="shared" si="38"/>
        <v>-1.28056117206491</v>
      </c>
      <c r="V121" s="28">
        <f t="shared" si="39"/>
        <v>-3.167533298648692</v>
      </c>
      <c r="AD121" s="19">
        <f t="shared" si="25"/>
        <v>-37.5243506932242</v>
      </c>
      <c r="AE121" s="19">
        <f t="shared" si="26"/>
        <v>-1.28056117206491</v>
      </c>
      <c r="AF121" s="19">
        <f t="shared" si="27"/>
        <v>-3.167533298648692</v>
      </c>
      <c r="AG121" s="13">
        <f t="shared" si="28"/>
        <v>124</v>
      </c>
      <c r="AH121" s="13">
        <f t="shared" si="29"/>
        <v>48</v>
      </c>
      <c r="AI121" s="13">
        <f t="shared" si="30"/>
        <v>0</v>
      </c>
      <c r="AJ121" s="19">
        <f t="shared" si="31"/>
        <v>-0.12035069322419645</v>
      </c>
      <c r="AK121" s="19">
        <f t="shared" si="32"/>
        <v>-0.014561172064909922</v>
      </c>
      <c r="AL121" s="19">
        <f t="shared" si="33"/>
        <v>-0.007533298648692011</v>
      </c>
      <c r="AM121" s="19">
        <f t="shared" si="34"/>
        <v>0.12146220679692488</v>
      </c>
    </row>
    <row r="122" spans="1:39" ht="12.75">
      <c r="A122" s="13" t="s">
        <v>27</v>
      </c>
      <c r="B122" s="13">
        <v>-10.755</v>
      </c>
      <c r="C122" s="13">
        <v>1.858</v>
      </c>
      <c r="D122" s="13">
        <v>-0.266</v>
      </c>
      <c r="E122" s="13">
        <v>131</v>
      </c>
      <c r="F122" s="13">
        <f t="shared" si="22"/>
        <v>131</v>
      </c>
      <c r="G122" s="13">
        <f t="shared" si="23"/>
        <v>0</v>
      </c>
      <c r="H122" s="13">
        <v>48</v>
      </c>
      <c r="I122" s="13">
        <v>1.31</v>
      </c>
      <c r="J122" s="13">
        <v>2.5</v>
      </c>
      <c r="K122" s="18">
        <v>209.0874</v>
      </c>
      <c r="L122" s="18">
        <v>104.4639</v>
      </c>
      <c r="M122" s="19">
        <v>29.558</v>
      </c>
      <c r="N122" s="19">
        <v>-39.941</v>
      </c>
      <c r="O122" s="19">
        <v>-2.336</v>
      </c>
      <c r="P122" s="19">
        <v>-3.527</v>
      </c>
      <c r="Q122" s="19">
        <v>0.252</v>
      </c>
      <c r="R122" s="27">
        <f t="shared" si="35"/>
        <v>3.284337198990953</v>
      </c>
      <c r="S122" s="27">
        <f t="shared" si="36"/>
        <v>-0.07011877723179749</v>
      </c>
      <c r="T122" s="28">
        <f t="shared" si="37"/>
        <v>-40.0648914529625</v>
      </c>
      <c r="U122" s="28">
        <f t="shared" si="38"/>
        <v>-2.3544772248568786</v>
      </c>
      <c r="V122" s="28">
        <f t="shared" si="39"/>
        <v>-3.5357006144197713</v>
      </c>
      <c r="AD122" s="19">
        <f t="shared" si="25"/>
        <v>-40.0648914529625</v>
      </c>
      <c r="AE122" s="19">
        <f t="shared" si="26"/>
        <v>-2.3544772248568786</v>
      </c>
      <c r="AF122" s="19">
        <f t="shared" si="27"/>
        <v>-3.5357006144197713</v>
      </c>
      <c r="AG122" s="13">
        <f t="shared" si="28"/>
        <v>131</v>
      </c>
      <c r="AH122" s="13">
        <f t="shared" si="29"/>
        <v>48</v>
      </c>
      <c r="AI122" s="13">
        <f t="shared" si="30"/>
        <v>0</v>
      </c>
      <c r="AJ122" s="19">
        <f t="shared" si="31"/>
        <v>-0.12389145296249637</v>
      </c>
      <c r="AK122" s="19">
        <f t="shared" si="32"/>
        <v>-0.01847722485687875</v>
      </c>
      <c r="AL122" s="19">
        <f t="shared" si="33"/>
        <v>-0.008700614419771213</v>
      </c>
      <c r="AM122" s="19">
        <f t="shared" si="34"/>
        <v>0.12556353231273656</v>
      </c>
    </row>
    <row r="123" spans="1:39" ht="12.75">
      <c r="A123" s="13" t="s">
        <v>27</v>
      </c>
      <c r="B123" s="13">
        <v>-10.755</v>
      </c>
      <c r="C123" s="13">
        <v>1.858</v>
      </c>
      <c r="D123" s="13">
        <v>-0.266</v>
      </c>
      <c r="E123" s="13">
        <v>123</v>
      </c>
      <c r="F123" s="13">
        <f t="shared" si="22"/>
        <v>123</v>
      </c>
      <c r="G123" s="13">
        <f t="shared" si="23"/>
        <v>0</v>
      </c>
      <c r="H123" s="13">
        <v>48</v>
      </c>
      <c r="I123" s="13">
        <v>1.31</v>
      </c>
      <c r="J123" s="13">
        <v>2.5</v>
      </c>
      <c r="K123" s="18">
        <v>215.0065</v>
      </c>
      <c r="L123" s="18">
        <v>105.2246</v>
      </c>
      <c r="M123" s="19">
        <v>27.97</v>
      </c>
      <c r="N123" s="19">
        <v>-37.86</v>
      </c>
      <c r="O123" s="19">
        <v>-4.651</v>
      </c>
      <c r="P123" s="19">
        <v>-3.749</v>
      </c>
      <c r="Q123" s="19">
        <v>0.252</v>
      </c>
      <c r="R123" s="27">
        <f t="shared" si="35"/>
        <v>3.3773142043702693</v>
      </c>
      <c r="S123" s="27">
        <f t="shared" si="36"/>
        <v>-0.08206782488972619</v>
      </c>
      <c r="T123" s="28">
        <f t="shared" si="37"/>
        <v>-37.98208849265442</v>
      </c>
      <c r="U123" s="28">
        <f t="shared" si="38"/>
        <v>-4.681585853743499</v>
      </c>
      <c r="V123" s="28">
        <f t="shared" si="39"/>
        <v>-3.759190195073625</v>
      </c>
      <c r="AD123" s="19">
        <f t="shared" si="25"/>
        <v>-37.98208849265442</v>
      </c>
      <c r="AE123" s="19">
        <f t="shared" si="26"/>
        <v>-4.681585853743499</v>
      </c>
      <c r="AF123" s="19">
        <f t="shared" si="27"/>
        <v>-3.759190195073625</v>
      </c>
      <c r="AG123" s="13">
        <f t="shared" si="28"/>
        <v>123</v>
      </c>
      <c r="AH123" s="13">
        <f t="shared" si="29"/>
        <v>48</v>
      </c>
      <c r="AI123" s="13">
        <f t="shared" si="30"/>
        <v>0</v>
      </c>
      <c r="AJ123" s="19">
        <f t="shared" si="31"/>
        <v>-0.12208849265442012</v>
      </c>
      <c r="AK123" s="19">
        <f t="shared" si="32"/>
        <v>-0.030585853743499314</v>
      </c>
      <c r="AL123" s="19">
        <f t="shared" si="33"/>
        <v>-0.010190195073624952</v>
      </c>
      <c r="AM123" s="19">
        <f t="shared" si="34"/>
        <v>0.1262732535554765</v>
      </c>
    </row>
    <row r="124" spans="1:39" ht="12.75">
      <c r="A124" s="13" t="s">
        <v>27</v>
      </c>
      <c r="B124" s="13">
        <v>-10.755</v>
      </c>
      <c r="C124" s="13">
        <v>1.858</v>
      </c>
      <c r="D124" s="13">
        <v>-0.266</v>
      </c>
      <c r="E124" s="13">
        <v>122</v>
      </c>
      <c r="F124" s="13">
        <f t="shared" si="22"/>
        <v>122</v>
      </c>
      <c r="G124" s="13">
        <f t="shared" si="23"/>
        <v>0</v>
      </c>
      <c r="H124" s="13">
        <v>48</v>
      </c>
      <c r="I124" s="13">
        <v>1.31</v>
      </c>
      <c r="J124" s="13">
        <v>1.3</v>
      </c>
      <c r="K124" s="18">
        <v>223.7347</v>
      </c>
      <c r="L124" s="18">
        <v>108.0584</v>
      </c>
      <c r="M124" s="19">
        <v>27.158</v>
      </c>
      <c r="N124" s="19">
        <v>-35.845</v>
      </c>
      <c r="O124" s="19">
        <v>-7.954</v>
      </c>
      <c r="P124" s="19">
        <v>-3.684</v>
      </c>
      <c r="Q124" s="19">
        <v>0.28</v>
      </c>
      <c r="R124" s="27">
        <f t="shared" si="35"/>
        <v>3.514416449365582</v>
      </c>
      <c r="S124" s="27">
        <f t="shared" si="36"/>
        <v>-0.1265810511984402</v>
      </c>
      <c r="T124" s="28">
        <f t="shared" si="37"/>
        <v>-35.974296586689</v>
      </c>
      <c r="U124" s="28">
        <f t="shared" si="38"/>
        <v>-8.005653600694854</v>
      </c>
      <c r="V124" s="28">
        <f t="shared" si="39"/>
        <v>-3.7021893909238672</v>
      </c>
      <c r="AD124" s="19">
        <f t="shared" si="25"/>
        <v>-35.974296586689</v>
      </c>
      <c r="AE124" s="19">
        <f t="shared" si="26"/>
        <v>-8.005653600694854</v>
      </c>
      <c r="AF124" s="19">
        <f t="shared" si="27"/>
        <v>-3.7021893909238672</v>
      </c>
      <c r="AG124" s="13">
        <f t="shared" si="28"/>
        <v>122</v>
      </c>
      <c r="AH124" s="13">
        <f t="shared" si="29"/>
        <v>48</v>
      </c>
      <c r="AI124" s="13">
        <f t="shared" si="30"/>
        <v>0</v>
      </c>
      <c r="AJ124" s="19">
        <f t="shared" si="31"/>
        <v>-0.12929658668900146</v>
      </c>
      <c r="AK124" s="19">
        <f t="shared" si="32"/>
        <v>-0.051653600694854696</v>
      </c>
      <c r="AL124" s="19">
        <f t="shared" si="33"/>
        <v>-0.018189390923867066</v>
      </c>
      <c r="AM124" s="19">
        <f t="shared" si="34"/>
        <v>0.14041565345911836</v>
      </c>
    </row>
    <row r="125" spans="1:39" ht="12.75">
      <c r="A125" s="13" t="s">
        <v>27</v>
      </c>
      <c r="B125" s="13">
        <v>-10.755</v>
      </c>
      <c r="C125" s="13">
        <v>1.858</v>
      </c>
      <c r="D125" s="13">
        <v>-0.266</v>
      </c>
      <c r="E125" s="13">
        <v>132</v>
      </c>
      <c r="F125" s="13">
        <f t="shared" si="22"/>
        <v>132</v>
      </c>
      <c r="G125" s="13">
        <f t="shared" si="23"/>
        <v>0</v>
      </c>
      <c r="H125" s="13">
        <v>5</v>
      </c>
      <c r="I125" s="13">
        <v>1.31</v>
      </c>
      <c r="J125" s="13">
        <v>2.5</v>
      </c>
      <c r="K125" s="18">
        <v>215.8274</v>
      </c>
      <c r="L125" s="18">
        <v>104.7576</v>
      </c>
      <c r="M125" s="19">
        <v>33.859</v>
      </c>
      <c r="N125" s="19">
        <v>-43.482</v>
      </c>
      <c r="O125" s="19">
        <v>-6.45</v>
      </c>
      <c r="P125" s="19">
        <v>-3.984</v>
      </c>
      <c r="Q125" s="19">
        <v>0.6</v>
      </c>
      <c r="R125" s="27">
        <f t="shared" si="35"/>
        <v>3.390208871416929</v>
      </c>
      <c r="S125" s="27">
        <f t="shared" si="36"/>
        <v>-0.07473220604359399</v>
      </c>
      <c r="T125" s="28">
        <f t="shared" si="37"/>
        <v>-43.771330634721785</v>
      </c>
      <c r="U125" s="28">
        <f t="shared" si="38"/>
        <v>-6.5238042485562975</v>
      </c>
      <c r="V125" s="28">
        <f t="shared" si="39"/>
        <v>-4.006401920799083</v>
      </c>
      <c r="AD125" s="19">
        <f t="shared" si="25"/>
        <v>-43.771330634721785</v>
      </c>
      <c r="AE125" s="19">
        <f t="shared" si="26"/>
        <v>-6.5238042485562975</v>
      </c>
      <c r="AF125" s="19">
        <f t="shared" si="27"/>
        <v>-4.006401920799083</v>
      </c>
      <c r="AG125" s="13">
        <f t="shared" si="28"/>
        <v>132</v>
      </c>
      <c r="AH125" s="13">
        <f t="shared" si="29"/>
        <v>5</v>
      </c>
      <c r="AI125" s="13">
        <f t="shared" si="30"/>
        <v>0</v>
      </c>
      <c r="AJ125" s="19">
        <f t="shared" si="31"/>
        <v>-0.2893306347217859</v>
      </c>
      <c r="AK125" s="19">
        <f t="shared" si="32"/>
        <v>-0.0738042485562973</v>
      </c>
      <c r="AL125" s="19">
        <f t="shared" si="33"/>
        <v>-0.022401920799082653</v>
      </c>
      <c r="AM125" s="19">
        <f t="shared" si="34"/>
        <v>0.29943468294264036</v>
      </c>
    </row>
    <row r="126" spans="1:39" s="14" customFormat="1" ht="12.75">
      <c r="A126" s="13" t="s">
        <v>27</v>
      </c>
      <c r="B126" s="14">
        <v>-10.755</v>
      </c>
      <c r="C126" s="14">
        <v>1.858</v>
      </c>
      <c r="D126" s="14">
        <v>-0.266</v>
      </c>
      <c r="E126" s="14" t="s">
        <v>28</v>
      </c>
      <c r="F126" s="13">
        <f aca="true" t="shared" si="40" ref="F126:F189">IF(ISNUMBER(E126)=TRUE,E126,VALUE(RIGHT(E126,LEN(E126)-1)))</f>
        <v>128</v>
      </c>
      <c r="G126" s="13">
        <f t="shared" si="23"/>
        <v>1</v>
      </c>
      <c r="H126" s="14">
        <v>48</v>
      </c>
      <c r="I126" s="14">
        <v>1.31</v>
      </c>
      <c r="J126" s="14">
        <v>1.2</v>
      </c>
      <c r="K126" s="22">
        <v>193.3691</v>
      </c>
      <c r="L126" s="22">
        <v>105.4622</v>
      </c>
      <c r="M126" s="23">
        <v>27.824</v>
      </c>
      <c r="N126" s="23">
        <v>-38.327</v>
      </c>
      <c r="O126" s="23">
        <v>4.74</v>
      </c>
      <c r="P126" s="23">
        <v>-2.54</v>
      </c>
      <c r="Q126" s="19">
        <v>0.24600000000000002</v>
      </c>
      <c r="R126" s="22">
        <f t="shared" si="35"/>
        <v>3.0374347199563507</v>
      </c>
      <c r="S126" s="22">
        <f t="shared" si="36"/>
        <v>-0.08580003696219096</v>
      </c>
      <c r="T126" s="24">
        <f t="shared" si="37"/>
        <v>-38.448292528670216</v>
      </c>
      <c r="U126" s="24">
        <f t="shared" si="38"/>
        <v>4.752952698363876</v>
      </c>
      <c r="V126" s="24">
        <f t="shared" si="39"/>
        <v>-2.5509126906286985</v>
      </c>
      <c r="W126" s="19">
        <f>T126-T127</f>
        <v>-0.31179079416806843</v>
      </c>
      <c r="X126" s="19">
        <f>U126-U127</f>
        <v>1.9899780360204518</v>
      </c>
      <c r="Y126" s="19">
        <f>V126-V127</f>
        <v>0.1564807764735976</v>
      </c>
      <c r="Z126" s="25">
        <f>W126/2+T127</f>
        <v>-38.292397131586185</v>
      </c>
      <c r="AA126" s="25">
        <f>X126/2+U127</f>
        <v>3.75796368035365</v>
      </c>
      <c r="AB126" s="26">
        <f>Y126/2+V127</f>
        <v>-2.6291530788654973</v>
      </c>
      <c r="AD126" s="19">
        <f t="shared" si="25"/>
        <v>-38.292397131586185</v>
      </c>
      <c r="AE126" s="19">
        <f t="shared" si="26"/>
        <v>3.75796368035365</v>
      </c>
      <c r="AF126" s="19">
        <f t="shared" si="27"/>
        <v>-2.6291530788654973</v>
      </c>
      <c r="AG126" s="13">
        <f t="shared" si="28"/>
        <v>128</v>
      </c>
      <c r="AH126" s="13">
        <f t="shared" si="29"/>
        <v>48</v>
      </c>
      <c r="AI126" s="13">
        <f t="shared" si="30"/>
        <v>1</v>
      </c>
      <c r="AJ126" s="19">
        <f t="shared" si="31"/>
        <v>-0.12129252867021734</v>
      </c>
      <c r="AK126" s="19">
        <f t="shared" si="32"/>
        <v>0.01295269836387547</v>
      </c>
      <c r="AL126" s="19">
        <f t="shared" si="33"/>
        <v>-0.010912690628698485</v>
      </c>
      <c r="AM126" s="19">
        <f t="shared" si="34"/>
        <v>0.12246932972331775</v>
      </c>
    </row>
    <row r="127" spans="1:39" s="14" customFormat="1" ht="12.75">
      <c r="A127" s="13" t="s">
        <v>27</v>
      </c>
      <c r="B127" s="14">
        <v>-10.755</v>
      </c>
      <c r="C127" s="14">
        <v>1.858</v>
      </c>
      <c r="D127" s="14">
        <v>-0.266</v>
      </c>
      <c r="E127" s="14" t="s">
        <v>33</v>
      </c>
      <c r="F127" s="13">
        <f t="shared" si="40"/>
        <v>128</v>
      </c>
      <c r="G127" s="13">
        <f aca="true" t="shared" si="41" ref="G127:G190">IF(AND(LEFT(E127)&lt;&gt;"A",LEFT(E127)&lt;&gt;"B"),0,IF(LEFT(E127)="B",2,1))</f>
        <v>2</v>
      </c>
      <c r="H127" s="14">
        <v>48</v>
      </c>
      <c r="I127" s="14">
        <v>1.31</v>
      </c>
      <c r="J127" s="14">
        <v>1.2</v>
      </c>
      <c r="K127" s="22">
        <v>197.8967</v>
      </c>
      <c r="L127" s="22">
        <v>105.9117</v>
      </c>
      <c r="M127" s="23">
        <v>27.392</v>
      </c>
      <c r="N127" s="23">
        <v>-38.015</v>
      </c>
      <c r="O127" s="23">
        <v>2.759</v>
      </c>
      <c r="P127" s="23">
        <v>-2.696</v>
      </c>
      <c r="Q127" s="19">
        <v>0.24600000000000002</v>
      </c>
      <c r="R127" s="22">
        <f t="shared" si="35"/>
        <v>3.1085540944483165</v>
      </c>
      <c r="S127" s="22">
        <f t="shared" si="36"/>
        <v>-0.09286076645113406</v>
      </c>
      <c r="T127" s="24">
        <f t="shared" si="37"/>
        <v>-38.13650173450215</v>
      </c>
      <c r="U127" s="24">
        <f t="shared" si="38"/>
        <v>2.762974662343424</v>
      </c>
      <c r="V127" s="24">
        <f t="shared" si="39"/>
        <v>-2.707393467102296</v>
      </c>
      <c r="AD127" s="19">
        <f t="shared" si="25"/>
        <v>-38.13650173450215</v>
      </c>
      <c r="AE127" s="19">
        <f t="shared" si="26"/>
        <v>2.762974662343424</v>
      </c>
      <c r="AF127" s="19">
        <f t="shared" si="27"/>
        <v>-2.707393467102296</v>
      </c>
      <c r="AG127" s="13">
        <f t="shared" si="28"/>
        <v>128</v>
      </c>
      <c r="AH127" s="13">
        <f t="shared" si="29"/>
        <v>48</v>
      </c>
      <c r="AI127" s="13">
        <f t="shared" si="30"/>
        <v>2</v>
      </c>
      <c r="AJ127" s="19">
        <f t="shared" si="31"/>
        <v>-0.12150173450214652</v>
      </c>
      <c r="AK127" s="19">
        <f t="shared" si="32"/>
        <v>0.003974662343424029</v>
      </c>
      <c r="AL127" s="19">
        <f t="shared" si="33"/>
        <v>-0.01139346710229594</v>
      </c>
      <c r="AM127" s="19">
        <f t="shared" si="34"/>
        <v>0.12209946977929689</v>
      </c>
    </row>
    <row r="128" spans="1:39" ht="12.75">
      <c r="A128" s="13" t="s">
        <v>27</v>
      </c>
      <c r="B128" s="13">
        <v>-10.755</v>
      </c>
      <c r="C128" s="13">
        <v>1.858</v>
      </c>
      <c r="D128" s="13">
        <v>-0.266</v>
      </c>
      <c r="E128" s="13">
        <v>135</v>
      </c>
      <c r="F128" s="13">
        <f t="shared" si="40"/>
        <v>135</v>
      </c>
      <c r="G128" s="13">
        <f t="shared" si="41"/>
        <v>0</v>
      </c>
      <c r="H128" s="13">
        <v>5</v>
      </c>
      <c r="I128" s="13">
        <v>1.31</v>
      </c>
      <c r="J128" s="13">
        <v>1.3</v>
      </c>
      <c r="K128" s="18">
        <v>184.47</v>
      </c>
      <c r="L128" s="18">
        <v>102.0468</v>
      </c>
      <c r="M128" s="19">
        <v>35.177</v>
      </c>
      <c r="N128" s="19">
        <v>-44.873</v>
      </c>
      <c r="O128" s="19">
        <v>10.35</v>
      </c>
      <c r="P128" s="19">
        <v>-1.387</v>
      </c>
      <c r="Q128" s="19">
        <v>0.47100000000000003</v>
      </c>
      <c r="R128" s="27">
        <f t="shared" si="35"/>
        <v>2.897647984038546</v>
      </c>
      <c r="S128" s="27">
        <f t="shared" si="36"/>
        <v>-0.03215105921683814</v>
      </c>
      <c r="T128" s="28">
        <f t="shared" si="37"/>
        <v>-45.1012743165659</v>
      </c>
      <c r="U128" s="28">
        <f t="shared" si="38"/>
        <v>10.406844876037574</v>
      </c>
      <c r="V128" s="28">
        <f t="shared" si="39"/>
        <v>-1.3943532433529542</v>
      </c>
      <c r="AC128" s="13" t="s">
        <v>114</v>
      </c>
      <c r="AD128" s="19">
        <f t="shared" si="25"/>
        <v>-45.1012743165659</v>
      </c>
      <c r="AE128" s="19">
        <f t="shared" si="26"/>
        <v>10.406844876037574</v>
      </c>
      <c r="AF128" s="19">
        <f t="shared" si="27"/>
        <v>-1.3943532433529542</v>
      </c>
      <c r="AG128" s="13">
        <f t="shared" si="28"/>
        <v>135</v>
      </c>
      <c r="AH128" s="13">
        <f t="shared" si="29"/>
        <v>5</v>
      </c>
      <c r="AI128" s="13">
        <f t="shared" si="30"/>
        <v>0</v>
      </c>
      <c r="AJ128" s="19">
        <f t="shared" si="31"/>
        <v>-0.22827431656590136</v>
      </c>
      <c r="AK128" s="19">
        <f t="shared" si="32"/>
        <v>0.05684487603757482</v>
      </c>
      <c r="AL128" s="19">
        <f t="shared" si="33"/>
        <v>-0.007353243352954175</v>
      </c>
      <c r="AM128" s="19">
        <f t="shared" si="34"/>
        <v>0.23536051861594026</v>
      </c>
    </row>
    <row r="129" spans="1:39" ht="12.75">
      <c r="A129" s="13" t="s">
        <v>27</v>
      </c>
      <c r="B129" s="13">
        <v>-10.755</v>
      </c>
      <c r="C129" s="13">
        <v>1.858</v>
      </c>
      <c r="D129" s="13">
        <v>-0.266</v>
      </c>
      <c r="E129" s="13">
        <v>77</v>
      </c>
      <c r="F129" s="13">
        <f t="shared" si="40"/>
        <v>77</v>
      </c>
      <c r="G129" s="13">
        <f t="shared" si="41"/>
        <v>0</v>
      </c>
      <c r="H129" s="13">
        <v>2</v>
      </c>
      <c r="I129" s="13">
        <v>1.31</v>
      </c>
      <c r="J129" s="13">
        <v>1.3</v>
      </c>
      <c r="K129" s="18">
        <v>92.6509</v>
      </c>
      <c r="L129" s="18">
        <v>95.3426</v>
      </c>
      <c r="M129" s="19">
        <v>14.368</v>
      </c>
      <c r="N129" s="19">
        <v>-9.104</v>
      </c>
      <c r="O129" s="19">
        <v>16.092</v>
      </c>
      <c r="P129" s="19">
        <v>0.793</v>
      </c>
      <c r="Q129" s="19">
        <v>0.289</v>
      </c>
      <c r="R129" s="27">
        <f t="shared" si="35"/>
        <v>1.4553569339424128</v>
      </c>
      <c r="S129" s="27">
        <f t="shared" si="36"/>
        <v>0.07315826812414539</v>
      </c>
      <c r="T129" s="28">
        <f t="shared" si="37"/>
        <v>-9.087875582136007</v>
      </c>
      <c r="U129" s="28">
        <f t="shared" si="38"/>
        <v>16.235347990324172</v>
      </c>
      <c r="V129" s="28">
        <f t="shared" si="39"/>
        <v>0.8047625514143562</v>
      </c>
      <c r="AD129" s="19">
        <f t="shared" si="25"/>
        <v>-9.087875582136007</v>
      </c>
      <c r="AE129" s="19">
        <f t="shared" si="26"/>
        <v>16.235347990324172</v>
      </c>
      <c r="AF129" s="19">
        <f t="shared" si="27"/>
        <v>0.8047625514143562</v>
      </c>
      <c r="AG129" s="13">
        <f t="shared" si="28"/>
        <v>77</v>
      </c>
      <c r="AH129" s="13">
        <f t="shared" si="29"/>
        <v>2</v>
      </c>
      <c r="AI129" s="13">
        <f t="shared" si="30"/>
        <v>0</v>
      </c>
      <c r="AJ129" s="19">
        <f t="shared" si="31"/>
        <v>0.01612441786399188</v>
      </c>
      <c r="AK129" s="19">
        <f t="shared" si="32"/>
        <v>0.14334799032417322</v>
      </c>
      <c r="AL129" s="19">
        <f t="shared" si="33"/>
        <v>0.011762551414356115</v>
      </c>
      <c r="AM129" s="19">
        <f t="shared" si="34"/>
        <v>0.14473078731633865</v>
      </c>
    </row>
    <row r="130" spans="1:39" s="14" customFormat="1" ht="12.75">
      <c r="A130" s="13" t="s">
        <v>27</v>
      </c>
      <c r="B130" s="14">
        <v>-10.755</v>
      </c>
      <c r="C130" s="14">
        <v>1.858</v>
      </c>
      <c r="D130" s="14">
        <v>-0.266</v>
      </c>
      <c r="E130" s="14" t="s">
        <v>29</v>
      </c>
      <c r="F130" s="13">
        <f t="shared" si="40"/>
        <v>1</v>
      </c>
      <c r="G130" s="13">
        <f t="shared" si="41"/>
        <v>1</v>
      </c>
      <c r="H130" s="14">
        <v>2</v>
      </c>
      <c r="I130" s="14">
        <v>1.31</v>
      </c>
      <c r="J130" s="14">
        <v>1.2</v>
      </c>
      <c r="K130" s="22">
        <v>244.2158</v>
      </c>
      <c r="L130" s="22">
        <v>105.6877</v>
      </c>
      <c r="M130" s="23">
        <v>13.87</v>
      </c>
      <c r="N130" s="23">
        <v>-21.37</v>
      </c>
      <c r="O130" s="23">
        <v>-6.983</v>
      </c>
      <c r="P130" s="23">
        <v>-1.393</v>
      </c>
      <c r="Q130" s="19">
        <v>0.282</v>
      </c>
      <c r="R130" s="22">
        <f t="shared" si="35"/>
        <v>3.836132815852771</v>
      </c>
      <c r="S130" s="22">
        <f t="shared" si="36"/>
        <v>-0.08934218267911365</v>
      </c>
      <c r="T130" s="24">
        <f t="shared" si="37"/>
        <v>-21.477389165213193</v>
      </c>
      <c r="U130" s="24">
        <f t="shared" si="38"/>
        <v>-7.073725466878125</v>
      </c>
      <c r="V130" s="24">
        <f t="shared" si="39"/>
        <v>-1.4061087048890768</v>
      </c>
      <c r="W130" s="19">
        <f>T130-T131</f>
        <v>-1.6325531529174206</v>
      </c>
      <c r="X130" s="19">
        <f>U130-U131</f>
        <v>1.1876901766120582</v>
      </c>
      <c r="Y130" s="19">
        <f>V130-V131</f>
        <v>-0.019957371167456328</v>
      </c>
      <c r="Z130" s="25">
        <f>W130/2+T131</f>
        <v>-20.661112588754484</v>
      </c>
      <c r="AA130" s="25">
        <f>X130/2+U131</f>
        <v>-7.667570555184154</v>
      </c>
      <c r="AB130" s="26">
        <f>Y130/2+V131</f>
        <v>-1.3961300193053487</v>
      </c>
      <c r="AD130" s="19">
        <f t="shared" si="25"/>
        <v>-20.661112588754484</v>
      </c>
      <c r="AE130" s="19">
        <f t="shared" si="26"/>
        <v>-7.667570555184154</v>
      </c>
      <c r="AF130" s="19">
        <f t="shared" si="27"/>
        <v>-1.3961300193053487</v>
      </c>
      <c r="AG130" s="13">
        <f t="shared" si="28"/>
        <v>1</v>
      </c>
      <c r="AH130" s="13">
        <f t="shared" si="29"/>
        <v>2</v>
      </c>
      <c r="AI130" s="13">
        <f t="shared" si="30"/>
        <v>1</v>
      </c>
      <c r="AJ130" s="19">
        <f t="shared" si="31"/>
        <v>-0.10738916521319197</v>
      </c>
      <c r="AK130" s="19">
        <f t="shared" si="32"/>
        <v>-0.09072546687812544</v>
      </c>
      <c r="AL130" s="19">
        <f t="shared" si="33"/>
        <v>-0.013108704889076783</v>
      </c>
      <c r="AM130" s="19">
        <f t="shared" si="34"/>
        <v>0.14119270975977827</v>
      </c>
    </row>
    <row r="131" spans="1:39" s="14" customFormat="1" ht="12.75">
      <c r="A131" s="13" t="s">
        <v>27</v>
      </c>
      <c r="B131" s="14">
        <v>-10.755</v>
      </c>
      <c r="C131" s="14">
        <v>1.858</v>
      </c>
      <c r="D131" s="14">
        <v>-0.266</v>
      </c>
      <c r="E131" s="14" t="s">
        <v>30</v>
      </c>
      <c r="F131" s="13">
        <f t="shared" si="40"/>
        <v>1</v>
      </c>
      <c r="G131" s="13">
        <f t="shared" si="41"/>
        <v>2</v>
      </c>
      <c r="H131" s="14">
        <v>2</v>
      </c>
      <c r="I131" s="14">
        <v>1.31</v>
      </c>
      <c r="J131" s="14">
        <v>1.2</v>
      </c>
      <c r="K131" s="22">
        <v>253.4089</v>
      </c>
      <c r="L131" s="22">
        <v>105.7417</v>
      </c>
      <c r="M131" s="23">
        <v>13.517</v>
      </c>
      <c r="N131" s="23">
        <v>-19.751</v>
      </c>
      <c r="O131" s="23">
        <v>-8.156</v>
      </c>
      <c r="P131" s="23">
        <v>-1.373</v>
      </c>
      <c r="Q131" s="19">
        <v>0.282</v>
      </c>
      <c r="R131" s="22">
        <f t="shared" si="35"/>
        <v>3.9805376929713527</v>
      </c>
      <c r="S131" s="22">
        <f t="shared" si="36"/>
        <v>-0.09019041269558259</v>
      </c>
      <c r="T131" s="24">
        <f t="shared" si="37"/>
        <v>-19.844836012295772</v>
      </c>
      <c r="U131" s="24">
        <f t="shared" si="38"/>
        <v>-8.261415643490183</v>
      </c>
      <c r="V131" s="24">
        <f t="shared" si="39"/>
        <v>-1.3861513337216205</v>
      </c>
      <c r="AD131" s="19">
        <f t="shared" si="25"/>
        <v>-19.844836012295772</v>
      </c>
      <c r="AE131" s="19">
        <f t="shared" si="26"/>
        <v>-8.261415643490183</v>
      </c>
      <c r="AF131" s="19">
        <f t="shared" si="27"/>
        <v>-1.3861513337216205</v>
      </c>
      <c r="AG131" s="13">
        <f t="shared" si="28"/>
        <v>1</v>
      </c>
      <c r="AH131" s="13">
        <f t="shared" si="29"/>
        <v>2</v>
      </c>
      <c r="AI131" s="13">
        <f t="shared" si="30"/>
        <v>2</v>
      </c>
      <c r="AJ131" s="19">
        <f t="shared" si="31"/>
        <v>-0.0938360122957711</v>
      </c>
      <c r="AK131" s="19">
        <f t="shared" si="32"/>
        <v>-0.10541564349018273</v>
      </c>
      <c r="AL131" s="19">
        <f t="shared" si="33"/>
        <v>-0.013151333721620473</v>
      </c>
      <c r="AM131" s="19">
        <f t="shared" si="34"/>
        <v>0.14174135837742927</v>
      </c>
    </row>
    <row r="132" spans="1:39" s="14" customFormat="1" ht="12.75">
      <c r="A132" s="13" t="s">
        <v>27</v>
      </c>
      <c r="B132" s="14">
        <v>-10.755</v>
      </c>
      <c r="C132" s="14">
        <v>1.858</v>
      </c>
      <c r="D132" s="14">
        <v>-0.266</v>
      </c>
      <c r="E132" s="14" t="s">
        <v>31</v>
      </c>
      <c r="F132" s="13">
        <f t="shared" si="40"/>
        <v>3</v>
      </c>
      <c r="G132" s="13">
        <f t="shared" si="41"/>
        <v>1</v>
      </c>
      <c r="H132" s="14">
        <v>2</v>
      </c>
      <c r="I132" s="14">
        <v>1.31</v>
      </c>
      <c r="J132" s="14">
        <v>1.2</v>
      </c>
      <c r="K132" s="22">
        <v>244.2222</v>
      </c>
      <c r="L132" s="22">
        <v>105.456</v>
      </c>
      <c r="M132" s="23">
        <v>10.987</v>
      </c>
      <c r="N132" s="23">
        <v>-19.165</v>
      </c>
      <c r="O132" s="23">
        <v>-5.148</v>
      </c>
      <c r="P132" s="23">
        <v>-1.096</v>
      </c>
      <c r="Q132" s="19">
        <v>0.253</v>
      </c>
      <c r="R132" s="22">
        <f t="shared" si="35"/>
        <v>3.836233346817686</v>
      </c>
      <c r="S132" s="22">
        <f t="shared" si="36"/>
        <v>-0.08570264758992985</v>
      </c>
      <c r="T132" s="24">
        <f t="shared" si="37"/>
        <v>-19.26198386524284</v>
      </c>
      <c r="U132" s="24">
        <f t="shared" si="38"/>
        <v>-5.229746714817871</v>
      </c>
      <c r="V132" s="24">
        <f t="shared" si="39"/>
        <v>-1.107290845686256</v>
      </c>
      <c r="W132" s="19">
        <f>T132-T133</f>
        <v>-1.1523308661619183</v>
      </c>
      <c r="X132" s="19">
        <f>U132-U133</f>
        <v>1.6094796096645716</v>
      </c>
      <c r="Y132" s="19">
        <f>V132-V133</f>
        <v>0.11148560015720554</v>
      </c>
      <c r="Z132" s="25">
        <f>W132/2+T133</f>
        <v>-18.68581843216188</v>
      </c>
      <c r="AA132" s="25">
        <f>X132/2+U133</f>
        <v>-6.034486519650157</v>
      </c>
      <c r="AB132" s="26">
        <f>Y132/2+V133</f>
        <v>-1.163033645764859</v>
      </c>
      <c r="AD132" s="19">
        <f t="shared" si="25"/>
        <v>-18.68581843216188</v>
      </c>
      <c r="AE132" s="19">
        <f t="shared" si="26"/>
        <v>-6.034486519650157</v>
      </c>
      <c r="AF132" s="19">
        <f t="shared" si="27"/>
        <v>-1.163033645764859</v>
      </c>
      <c r="AG132" s="13">
        <f t="shared" si="28"/>
        <v>3</v>
      </c>
      <c r="AH132" s="13">
        <f t="shared" si="29"/>
        <v>2</v>
      </c>
      <c r="AI132" s="13">
        <f t="shared" si="30"/>
        <v>1</v>
      </c>
      <c r="AJ132" s="19">
        <f t="shared" si="31"/>
        <v>-0.09698386524284075</v>
      </c>
      <c r="AK132" s="19">
        <f t="shared" si="32"/>
        <v>-0.08174671481787144</v>
      </c>
      <c r="AL132" s="19">
        <f t="shared" si="33"/>
        <v>-0.011290845686255935</v>
      </c>
      <c r="AM132" s="19">
        <f t="shared" si="34"/>
        <v>0.12734158274996718</v>
      </c>
    </row>
    <row r="133" spans="1:39" s="14" customFormat="1" ht="12.75">
      <c r="A133" s="13" t="s">
        <v>27</v>
      </c>
      <c r="B133" s="14">
        <v>-10.755</v>
      </c>
      <c r="C133" s="14">
        <v>1.858</v>
      </c>
      <c r="D133" s="14">
        <v>-0.266</v>
      </c>
      <c r="E133" s="14" t="s">
        <v>32</v>
      </c>
      <c r="F133" s="13">
        <f t="shared" si="40"/>
        <v>3</v>
      </c>
      <c r="G133" s="13">
        <f t="shared" si="41"/>
        <v>2</v>
      </c>
      <c r="H133" s="14">
        <v>2</v>
      </c>
      <c r="I133" s="14">
        <v>1.31</v>
      </c>
      <c r="J133" s="14">
        <v>1.2</v>
      </c>
      <c r="K133" s="22">
        <v>255.3123</v>
      </c>
      <c r="L133" s="22">
        <v>105.923</v>
      </c>
      <c r="M133" s="23">
        <v>11.313</v>
      </c>
      <c r="N133" s="23">
        <v>-18.029</v>
      </c>
      <c r="O133" s="23">
        <v>-6.743</v>
      </c>
      <c r="P133" s="23">
        <v>-1.207</v>
      </c>
      <c r="Q133" s="19">
        <v>0.253</v>
      </c>
      <c r="R133" s="22">
        <f t="shared" si="35"/>
        <v>4.010436230255567</v>
      </c>
      <c r="S133" s="22">
        <f t="shared" si="36"/>
        <v>-0.09303826643606183</v>
      </c>
      <c r="T133" s="24">
        <f t="shared" si="37"/>
        <v>-18.10965299908092</v>
      </c>
      <c r="U133" s="24">
        <f t="shared" si="38"/>
        <v>-6.839226324482443</v>
      </c>
      <c r="V133" s="24">
        <f t="shared" si="39"/>
        <v>-1.2187764458434616</v>
      </c>
      <c r="AD133" s="19">
        <f t="shared" si="25"/>
        <v>-18.10965299908092</v>
      </c>
      <c r="AE133" s="19">
        <f t="shared" si="26"/>
        <v>-6.839226324482443</v>
      </c>
      <c r="AF133" s="19">
        <f t="shared" si="27"/>
        <v>-1.2187764458434616</v>
      </c>
      <c r="AG133" s="13">
        <f t="shared" si="28"/>
        <v>3</v>
      </c>
      <c r="AH133" s="13">
        <f t="shared" si="29"/>
        <v>2</v>
      </c>
      <c r="AI133" s="13">
        <f t="shared" si="30"/>
        <v>2</v>
      </c>
      <c r="AJ133" s="19">
        <f t="shared" si="31"/>
        <v>-0.08065299908092172</v>
      </c>
      <c r="AK133" s="19">
        <f t="shared" si="32"/>
        <v>-0.0962263244824424</v>
      </c>
      <c r="AL133" s="19">
        <f t="shared" si="33"/>
        <v>-0.011776445843461492</v>
      </c>
      <c r="AM133" s="19">
        <f t="shared" si="34"/>
        <v>0.12610747979739914</v>
      </c>
    </row>
    <row r="134" spans="1:39" ht="12.75">
      <c r="A134" s="13" t="s">
        <v>34</v>
      </c>
      <c r="B134" s="13">
        <v>-18.3003</v>
      </c>
      <c r="C134" s="13">
        <v>8.418</v>
      </c>
      <c r="D134" s="13">
        <v>0.027</v>
      </c>
      <c r="E134" s="13">
        <v>174</v>
      </c>
      <c r="F134" s="13">
        <f t="shared" si="40"/>
        <v>174</v>
      </c>
      <c r="G134" s="13">
        <f t="shared" si="41"/>
        <v>0</v>
      </c>
      <c r="H134" s="13">
        <v>20</v>
      </c>
      <c r="I134" s="13">
        <v>1.36</v>
      </c>
      <c r="J134" s="13">
        <v>1.2</v>
      </c>
      <c r="K134" s="18">
        <v>163.8582</v>
      </c>
      <c r="L134" s="18">
        <v>104.2175</v>
      </c>
      <c r="M134" s="19">
        <v>21.872</v>
      </c>
      <c r="N134" s="19">
        <v>-36.704</v>
      </c>
      <c r="O134" s="19">
        <v>20.153</v>
      </c>
      <c r="P134" s="19">
        <v>-0.963</v>
      </c>
      <c r="Q134" s="19">
        <v>0.057</v>
      </c>
      <c r="R134" s="27">
        <f aca="true" t="shared" si="42" ref="R134:R196">PI()/200*K134</f>
        <v>2.573878586752236</v>
      </c>
      <c r="S134" s="27">
        <f aca="true" t="shared" si="43" ref="S134:S196">PI()/2-PI()/200*L134</f>
        <v>-0.06624833508257488</v>
      </c>
      <c r="T134" s="28">
        <f aca="true" t="shared" si="44" ref="T134:T196">COS(R134)*COS(S134)*(M134+Q134/2)+B134</f>
        <v>-36.72481454241133</v>
      </c>
      <c r="U134" s="28">
        <f aca="true" t="shared" si="45" ref="U134:U196">SIN(R134)*COS(S134)*(M134+Q134/2)+C134</f>
        <v>20.16820056381409</v>
      </c>
      <c r="V134" s="28">
        <f aca="true" t="shared" si="46" ref="V134:V196">SIN(S134)*(M134+Q134/2)+(I134-J134)+D134</f>
        <v>-1.2628106209489462</v>
      </c>
      <c r="AD134" s="19">
        <f t="shared" si="25"/>
        <v>-36.72481454241133</v>
      </c>
      <c r="AE134" s="19">
        <f t="shared" si="26"/>
        <v>20.16820056381409</v>
      </c>
      <c r="AF134" s="19">
        <f t="shared" si="27"/>
        <v>-1.2628106209489462</v>
      </c>
      <c r="AG134" s="13">
        <f t="shared" si="28"/>
        <v>174</v>
      </c>
      <c r="AH134" s="13">
        <f t="shared" si="29"/>
        <v>20</v>
      </c>
      <c r="AI134" s="13">
        <f t="shared" si="30"/>
        <v>0</v>
      </c>
      <c r="AJ134" s="19">
        <f t="shared" si="31"/>
        <v>-0.02081454241132974</v>
      </c>
      <c r="AK134" s="19">
        <f t="shared" si="32"/>
        <v>0.015200563814090629</v>
      </c>
      <c r="AL134" s="19">
        <f t="shared" si="33"/>
        <v>-0.2998106209489463</v>
      </c>
      <c r="AM134" s="19">
        <f t="shared" si="34"/>
        <v>0.300916451444337</v>
      </c>
    </row>
    <row r="135" spans="1:39" ht="12.75">
      <c r="A135" s="13" t="s">
        <v>34</v>
      </c>
      <c r="B135" s="13">
        <v>-18.3003</v>
      </c>
      <c r="C135" s="13">
        <v>8.418</v>
      </c>
      <c r="D135" s="13">
        <v>0.027</v>
      </c>
      <c r="E135" s="13">
        <v>173</v>
      </c>
      <c r="F135" s="13">
        <f t="shared" si="40"/>
        <v>173</v>
      </c>
      <c r="G135" s="13">
        <f t="shared" si="41"/>
        <v>0</v>
      </c>
      <c r="H135" s="13">
        <v>20</v>
      </c>
      <c r="I135" s="13">
        <v>1.36</v>
      </c>
      <c r="J135" s="13">
        <v>1.2</v>
      </c>
      <c r="K135" s="18">
        <v>158.2491</v>
      </c>
      <c r="L135" s="18">
        <v>103.3105</v>
      </c>
      <c r="M135" s="19">
        <v>23.384</v>
      </c>
      <c r="N135" s="19">
        <v>-36.812</v>
      </c>
      <c r="O135" s="19">
        <v>22.659</v>
      </c>
      <c r="P135" s="19">
        <v>-0.731</v>
      </c>
      <c r="Q135" s="19">
        <v>0.113</v>
      </c>
      <c r="R135" s="27">
        <f t="shared" si="42"/>
        <v>2.4857710499859826</v>
      </c>
      <c r="S135" s="27">
        <f t="shared" si="43"/>
        <v>-0.05200121239854516</v>
      </c>
      <c r="T135" s="28">
        <f t="shared" si="44"/>
        <v>-36.85288944552491</v>
      </c>
      <c r="U135" s="28">
        <f t="shared" si="45"/>
        <v>22.692943179542375</v>
      </c>
      <c r="V135" s="28">
        <f t="shared" si="46"/>
        <v>-1.031385134772387</v>
      </c>
      <c r="AD135" s="19">
        <f t="shared" si="25"/>
        <v>-36.85288944552491</v>
      </c>
      <c r="AE135" s="19">
        <f t="shared" si="26"/>
        <v>22.692943179542375</v>
      </c>
      <c r="AF135" s="19">
        <f t="shared" si="27"/>
        <v>-1.031385134772387</v>
      </c>
      <c r="AG135" s="13">
        <f t="shared" si="28"/>
        <v>173</v>
      </c>
      <c r="AH135" s="13">
        <f t="shared" si="29"/>
        <v>20</v>
      </c>
      <c r="AI135" s="13">
        <f t="shared" si="30"/>
        <v>0</v>
      </c>
      <c r="AJ135" s="19">
        <f t="shared" si="31"/>
        <v>-0.04088944552491114</v>
      </c>
      <c r="AK135" s="19">
        <f t="shared" si="32"/>
        <v>0.033943179542376356</v>
      </c>
      <c r="AL135" s="19">
        <f t="shared" si="33"/>
        <v>-0.30038513477238704</v>
      </c>
      <c r="AM135" s="19">
        <f t="shared" si="34"/>
        <v>0.30504969330423165</v>
      </c>
    </row>
    <row r="136" spans="1:39" ht="12.75">
      <c r="A136" s="13" t="s">
        <v>34</v>
      </c>
      <c r="B136" s="13">
        <v>-18.3003</v>
      </c>
      <c r="C136" s="13">
        <v>8.418</v>
      </c>
      <c r="D136" s="13">
        <v>0.027</v>
      </c>
      <c r="E136" s="13">
        <v>171</v>
      </c>
      <c r="F136" s="13">
        <f t="shared" si="40"/>
        <v>171</v>
      </c>
      <c r="G136" s="13">
        <f t="shared" si="41"/>
        <v>0</v>
      </c>
      <c r="H136" s="13">
        <v>2</v>
      </c>
      <c r="I136" s="13">
        <v>1.36</v>
      </c>
      <c r="J136" s="13">
        <v>1.2</v>
      </c>
      <c r="K136" s="18">
        <v>170.7257</v>
      </c>
      <c r="L136" s="18">
        <v>104.3199</v>
      </c>
      <c r="M136" s="19">
        <v>26.413</v>
      </c>
      <c r="N136" s="19">
        <v>-41.919</v>
      </c>
      <c r="O136" s="19">
        <v>20.114</v>
      </c>
      <c r="P136" s="19">
        <v>-1.306</v>
      </c>
      <c r="Q136" s="19">
        <v>0.318</v>
      </c>
      <c r="R136" s="27">
        <f t="shared" si="42"/>
        <v>2.6817530244948746</v>
      </c>
      <c r="S136" s="27">
        <f t="shared" si="43"/>
        <v>-0.06785683052121305</v>
      </c>
      <c r="T136" s="28">
        <f t="shared" si="44"/>
        <v>-42.057298218321264</v>
      </c>
      <c r="U136" s="28">
        <f t="shared" si="45"/>
        <v>20.183630749027188</v>
      </c>
      <c r="V136" s="28">
        <f>SIN(S136)*(M136+Q136/2)+(I136-J136)+D136-0.1</f>
        <v>-1.714708281666561</v>
      </c>
      <c r="AC136" s="13" t="s">
        <v>115</v>
      </c>
      <c r="AD136" s="19">
        <f aca="true" t="shared" si="47" ref="AD136:AD198">IF(Z136&lt;&gt;"",Z136,T136)</f>
        <v>-42.057298218321264</v>
      </c>
      <c r="AE136" s="19">
        <f aca="true" t="shared" si="48" ref="AE136:AE198">IF(AA136&lt;&gt;"",AA136,U136)</f>
        <v>20.183630749027188</v>
      </c>
      <c r="AF136" s="19">
        <f aca="true" t="shared" si="49" ref="AF136:AF198">IF(AB136&lt;&gt;"",AB136,V136)</f>
        <v>-1.714708281666561</v>
      </c>
      <c r="AG136" s="13">
        <f aca="true" t="shared" si="50" ref="AG136:AG199">F136</f>
        <v>171</v>
      </c>
      <c r="AH136" s="13">
        <f aca="true" t="shared" si="51" ref="AH136:AH198">H136</f>
        <v>2</v>
      </c>
      <c r="AI136" s="13">
        <f aca="true" t="shared" si="52" ref="AI136:AI199">G136</f>
        <v>0</v>
      </c>
      <c r="AJ136" s="19">
        <f aca="true" t="shared" si="53" ref="AJ136:AJ198">T136-N136</f>
        <v>-0.13829821832126754</v>
      </c>
      <c r="AK136" s="19">
        <f aca="true" t="shared" si="54" ref="AK136:AK198">U136-O136</f>
        <v>0.06963074902718702</v>
      </c>
      <c r="AL136" s="19">
        <f aca="true" t="shared" si="55" ref="AL136:AL198">V136-P136</f>
        <v>-0.40870828166656104</v>
      </c>
      <c r="AM136" s="19">
        <f aca="true" t="shared" si="56" ref="AM136:AM199">SQRT(AJ136^2+AK136^2+AL136^2)</f>
        <v>0.43705525726589434</v>
      </c>
    </row>
    <row r="137" spans="1:149" ht="12.75">
      <c r="A137" s="13" t="s">
        <v>34</v>
      </c>
      <c r="B137" s="13">
        <v>-18.3003</v>
      </c>
      <c r="C137" s="13">
        <v>8.418</v>
      </c>
      <c r="D137" s="13">
        <v>0.027</v>
      </c>
      <c r="E137" s="13">
        <v>186</v>
      </c>
      <c r="F137" s="13">
        <f t="shared" si="40"/>
        <v>186</v>
      </c>
      <c r="G137" s="13">
        <f t="shared" si="41"/>
        <v>0</v>
      </c>
      <c r="H137" s="13">
        <v>2</v>
      </c>
      <c r="I137" s="13">
        <v>1.36</v>
      </c>
      <c r="J137" s="13">
        <v>1.2</v>
      </c>
      <c r="K137" s="18">
        <v>149.0938</v>
      </c>
      <c r="L137" s="18">
        <v>102.4809</v>
      </c>
      <c r="M137" s="19">
        <v>6.933</v>
      </c>
      <c r="N137" s="19">
        <v>-23.132</v>
      </c>
      <c r="O137" s="19">
        <v>13.387</v>
      </c>
      <c r="P137" s="19">
        <v>0.214</v>
      </c>
      <c r="Q137" s="19">
        <v>0.258</v>
      </c>
      <c r="R137" s="27">
        <f t="shared" si="42"/>
        <v>2.3419599338789294</v>
      </c>
      <c r="S137" s="27">
        <f t="shared" si="43"/>
        <v>-0.03896988607145491</v>
      </c>
      <c r="T137" s="28">
        <f t="shared" si="44"/>
        <v>-23.218566147970893</v>
      </c>
      <c r="U137" s="28">
        <f t="shared" si="45"/>
        <v>13.478316438048648</v>
      </c>
      <c r="V137" s="28">
        <f aca="true" t="shared" si="57" ref="V137:V159">SIN(S137)*(M137+Q137/2)+(I137-J137)+D137-0.1</f>
        <v>-0.18813568386920082</v>
      </c>
      <c r="AC137" s="13" t="s">
        <v>115</v>
      </c>
      <c r="AD137" s="19">
        <f t="shared" si="47"/>
        <v>-23.218566147970893</v>
      </c>
      <c r="AE137" s="19">
        <f t="shared" si="48"/>
        <v>13.478316438048648</v>
      </c>
      <c r="AF137" s="19">
        <f t="shared" si="49"/>
        <v>-0.18813568386920082</v>
      </c>
      <c r="AG137" s="13">
        <f t="shared" si="50"/>
        <v>186</v>
      </c>
      <c r="AH137" s="13">
        <f t="shared" si="51"/>
        <v>2</v>
      </c>
      <c r="AI137" s="13">
        <f t="shared" si="52"/>
        <v>0</v>
      </c>
      <c r="AJ137" s="19">
        <f t="shared" si="53"/>
        <v>-0.0865661479708919</v>
      </c>
      <c r="AK137" s="19">
        <f t="shared" si="54"/>
        <v>0.09131643804864709</v>
      </c>
      <c r="AL137" s="19">
        <f t="shared" si="55"/>
        <v>-0.40213568386920084</v>
      </c>
      <c r="AM137" s="19">
        <f t="shared" si="56"/>
        <v>0.42136148147803043</v>
      </c>
      <c r="BW137" s="13">
        <v>39</v>
      </c>
      <c r="BX137" s="13">
        <v>-1.701</v>
      </c>
      <c r="BY137" s="13">
        <v>5</v>
      </c>
      <c r="BZ137" s="13">
        <v>20</v>
      </c>
      <c r="CA137" s="13">
        <v>91</v>
      </c>
      <c r="CB137" s="13">
        <v>2</v>
      </c>
      <c r="CC137" s="13">
        <v>3</v>
      </c>
      <c r="CD137" s="13">
        <v>1.36</v>
      </c>
      <c r="CE137" s="13">
        <v>6</v>
      </c>
      <c r="CF137" s="13">
        <v>1.2</v>
      </c>
      <c r="CG137" s="13">
        <v>7</v>
      </c>
      <c r="CH137" s="13">
        <v>376.7857</v>
      </c>
      <c r="CI137" s="13">
        <v>8</v>
      </c>
      <c r="CJ137" s="13">
        <v>100.2853</v>
      </c>
      <c r="CK137" s="13">
        <v>9</v>
      </c>
      <c r="CL137" s="13">
        <v>34.991</v>
      </c>
      <c r="CM137" s="13">
        <v>37</v>
      </c>
      <c r="CN137" s="13">
        <v>14.386</v>
      </c>
      <c r="CO137" s="13">
        <v>38</v>
      </c>
      <c r="CP137" s="13">
        <v>-4.059</v>
      </c>
      <c r="CQ137" s="13">
        <v>39</v>
      </c>
      <c r="CR137" s="13">
        <v>0.327</v>
      </c>
      <c r="CS137" s="13">
        <v>5</v>
      </c>
      <c r="CT137" s="13">
        <v>308</v>
      </c>
      <c r="CU137" s="13">
        <v>91</v>
      </c>
      <c r="CV137" s="13">
        <v>2</v>
      </c>
      <c r="CW137" s="13">
        <v>3</v>
      </c>
      <c r="CX137" s="13">
        <v>1.36</v>
      </c>
      <c r="CY137" s="13">
        <v>6</v>
      </c>
      <c r="CZ137" s="13">
        <v>1.2</v>
      </c>
      <c r="DA137" s="13">
        <v>7</v>
      </c>
      <c r="DB137" s="13">
        <v>376.0338</v>
      </c>
      <c r="DC137" s="13">
        <v>8</v>
      </c>
      <c r="DD137" s="13">
        <v>100.2971</v>
      </c>
      <c r="DE137" s="13">
        <v>9</v>
      </c>
      <c r="DF137" s="13">
        <v>40.883</v>
      </c>
      <c r="DG137" s="13">
        <v>37</v>
      </c>
      <c r="DH137" s="13">
        <v>19.716</v>
      </c>
      <c r="DI137" s="13">
        <v>38</v>
      </c>
      <c r="DJ137" s="13">
        <v>-6.611</v>
      </c>
      <c r="DK137" s="13">
        <v>39</v>
      </c>
      <c r="DL137" s="13">
        <v>0.293</v>
      </c>
      <c r="DM137" s="13">
        <v>5</v>
      </c>
      <c r="DN137" s="13">
        <v>309</v>
      </c>
      <c r="DO137" s="13">
        <v>91</v>
      </c>
      <c r="DP137" s="13">
        <v>2</v>
      </c>
      <c r="DQ137" s="13">
        <v>3</v>
      </c>
      <c r="DR137" s="13">
        <v>1.36</v>
      </c>
      <c r="DS137" s="13">
        <v>6</v>
      </c>
      <c r="DT137" s="13">
        <v>1.2</v>
      </c>
      <c r="DU137" s="13">
        <v>7</v>
      </c>
      <c r="DV137" s="13">
        <v>374.1404</v>
      </c>
      <c r="DW137" s="13">
        <v>8</v>
      </c>
      <c r="DX137" s="13">
        <v>100.6036</v>
      </c>
      <c r="DY137" s="13">
        <v>9</v>
      </c>
      <c r="DZ137" s="13">
        <v>38.397</v>
      </c>
      <c r="EA137" s="13">
        <v>37</v>
      </c>
      <c r="EB137" s="13">
        <v>16.967</v>
      </c>
      <c r="EC137" s="13">
        <v>38</v>
      </c>
      <c r="ED137" s="13">
        <v>-6.753</v>
      </c>
      <c r="EE137" s="13">
        <v>39</v>
      </c>
      <c r="EF137" s="13">
        <v>0.12</v>
      </c>
      <c r="EG137" s="13">
        <v>5</v>
      </c>
      <c r="EH137" s="13">
        <v>166</v>
      </c>
      <c r="EI137" s="13">
        <v>91</v>
      </c>
      <c r="EJ137" s="13">
        <v>2</v>
      </c>
      <c r="EK137" s="13">
        <v>3</v>
      </c>
      <c r="EL137" s="13">
        <v>1.36</v>
      </c>
      <c r="EM137" s="13">
        <v>6</v>
      </c>
      <c r="EN137" s="13">
        <v>1.2</v>
      </c>
      <c r="EO137" s="13">
        <v>7</v>
      </c>
      <c r="EP137" s="13">
        <v>372.7688</v>
      </c>
      <c r="EQ137" s="13">
        <v>8</v>
      </c>
      <c r="ER137" s="13">
        <v>100.5967</v>
      </c>
      <c r="ES137" s="13">
        <v>9</v>
      </c>
    </row>
    <row r="138" spans="1:39" ht="12.75">
      <c r="A138" s="13" t="s">
        <v>34</v>
      </c>
      <c r="B138" s="13">
        <v>-18.3003</v>
      </c>
      <c r="C138" s="13">
        <v>8.418</v>
      </c>
      <c r="D138" s="13">
        <v>0.027</v>
      </c>
      <c r="E138" s="13">
        <v>188</v>
      </c>
      <c r="F138" s="13">
        <f t="shared" si="40"/>
        <v>188</v>
      </c>
      <c r="G138" s="13">
        <f t="shared" si="41"/>
        <v>0</v>
      </c>
      <c r="H138" s="13">
        <v>2</v>
      </c>
      <c r="I138" s="13">
        <v>1.36</v>
      </c>
      <c r="J138" s="13">
        <v>1.2</v>
      </c>
      <c r="K138" s="18">
        <v>87.3406</v>
      </c>
      <c r="L138" s="18">
        <v>98.4593</v>
      </c>
      <c r="M138" s="19">
        <v>11.723</v>
      </c>
      <c r="N138" s="19">
        <v>-15.988</v>
      </c>
      <c r="O138" s="19">
        <v>19.908</v>
      </c>
      <c r="P138" s="19">
        <v>0.767</v>
      </c>
      <c r="Q138" s="19">
        <v>0.33399999999999996</v>
      </c>
      <c r="R138" s="27">
        <f t="shared" si="42"/>
        <v>1.3719429366006235</v>
      </c>
      <c r="S138" s="27">
        <f t="shared" si="43"/>
        <v>0.024201259006928932</v>
      </c>
      <c r="T138" s="28">
        <f t="shared" si="44"/>
        <v>-15.952172459266597</v>
      </c>
      <c r="U138" s="28">
        <f t="shared" si="45"/>
        <v>20.07027923821642</v>
      </c>
      <c r="V138" s="28">
        <f t="shared" si="57"/>
        <v>0.37472488088429956</v>
      </c>
      <c r="AC138" s="13" t="s">
        <v>115</v>
      </c>
      <c r="AD138" s="19">
        <f t="shared" si="47"/>
        <v>-15.952172459266597</v>
      </c>
      <c r="AE138" s="19">
        <f t="shared" si="48"/>
        <v>20.07027923821642</v>
      </c>
      <c r="AF138" s="19">
        <f t="shared" si="49"/>
        <v>0.37472488088429956</v>
      </c>
      <c r="AG138" s="13">
        <f t="shared" si="50"/>
        <v>188</v>
      </c>
      <c r="AH138" s="13">
        <f t="shared" si="51"/>
        <v>2</v>
      </c>
      <c r="AI138" s="13">
        <f t="shared" si="52"/>
        <v>0</v>
      </c>
      <c r="AJ138" s="19">
        <f t="shared" si="53"/>
        <v>0.03582754073340233</v>
      </c>
      <c r="AK138" s="19">
        <f t="shared" si="54"/>
        <v>0.1622792382164171</v>
      </c>
      <c r="AL138" s="19">
        <f t="shared" si="55"/>
        <v>-0.39227511911570045</v>
      </c>
      <c r="AM138" s="19">
        <f t="shared" si="56"/>
        <v>0.42602574207240246</v>
      </c>
    </row>
    <row r="139" spans="1:39" ht="12.75">
      <c r="A139" s="13" t="s">
        <v>34</v>
      </c>
      <c r="B139" s="13">
        <v>-18.3003</v>
      </c>
      <c r="C139" s="13">
        <v>8.418</v>
      </c>
      <c r="D139" s="13">
        <v>0.027</v>
      </c>
      <c r="E139" s="13">
        <v>75</v>
      </c>
      <c r="F139" s="13">
        <f t="shared" si="40"/>
        <v>75</v>
      </c>
      <c r="G139" s="13">
        <f t="shared" si="41"/>
        <v>0</v>
      </c>
      <c r="H139" s="13">
        <v>2</v>
      </c>
      <c r="I139" s="13">
        <v>1.36</v>
      </c>
      <c r="J139" s="13">
        <v>1.2</v>
      </c>
      <c r="K139" s="18">
        <v>60.9817</v>
      </c>
      <c r="L139" s="18">
        <v>93.0471</v>
      </c>
      <c r="M139" s="19">
        <v>6.482</v>
      </c>
      <c r="N139" s="19">
        <v>-14.597</v>
      </c>
      <c r="O139" s="19">
        <v>13.689</v>
      </c>
      <c r="P139" s="19">
        <v>1.19</v>
      </c>
      <c r="Q139" s="19">
        <v>0.32299999999999995</v>
      </c>
      <c r="R139" s="27">
        <f t="shared" si="42"/>
        <v>0.9578983036170835</v>
      </c>
      <c r="S139" s="27">
        <f t="shared" si="43"/>
        <v>0.10921589780572227</v>
      </c>
      <c r="T139" s="28">
        <f t="shared" si="44"/>
        <v>-14.5014599833997</v>
      </c>
      <c r="U139" s="28">
        <f t="shared" si="45"/>
        <v>13.819901184900123</v>
      </c>
      <c r="V139" s="28">
        <f t="shared" si="57"/>
        <v>0.8111342188095162</v>
      </c>
      <c r="AC139" s="13" t="s">
        <v>115</v>
      </c>
      <c r="AD139" s="19">
        <f t="shared" si="47"/>
        <v>-14.5014599833997</v>
      </c>
      <c r="AE139" s="19">
        <f t="shared" si="48"/>
        <v>13.819901184900123</v>
      </c>
      <c r="AF139" s="19">
        <f t="shared" si="49"/>
        <v>0.8111342188095162</v>
      </c>
      <c r="AG139" s="13">
        <f t="shared" si="50"/>
        <v>75</v>
      </c>
      <c r="AH139" s="13">
        <f t="shared" si="51"/>
        <v>2</v>
      </c>
      <c r="AI139" s="13">
        <f t="shared" si="52"/>
        <v>0</v>
      </c>
      <c r="AJ139" s="19">
        <f t="shared" si="53"/>
        <v>0.09554001660029954</v>
      </c>
      <c r="AK139" s="19">
        <f t="shared" si="54"/>
        <v>0.13090118490012337</v>
      </c>
      <c r="AL139" s="19">
        <f t="shared" si="55"/>
        <v>-0.37886578119048375</v>
      </c>
      <c r="AM139" s="19">
        <f t="shared" si="56"/>
        <v>0.4120707404527981</v>
      </c>
    </row>
    <row r="140" spans="1:39" ht="12.75">
      <c r="A140" s="13" t="s">
        <v>34</v>
      </c>
      <c r="B140" s="13">
        <v>-18.3003</v>
      </c>
      <c r="C140" s="13">
        <v>8.418</v>
      </c>
      <c r="D140" s="13">
        <v>0.027</v>
      </c>
      <c r="E140" s="13">
        <v>192</v>
      </c>
      <c r="F140" s="13">
        <f t="shared" si="40"/>
        <v>192</v>
      </c>
      <c r="G140" s="13">
        <f t="shared" si="41"/>
        <v>0</v>
      </c>
      <c r="H140" s="13">
        <v>2</v>
      </c>
      <c r="I140" s="13">
        <v>1.36</v>
      </c>
      <c r="J140" s="13">
        <v>1.2</v>
      </c>
      <c r="K140" s="18">
        <v>47.1579</v>
      </c>
      <c r="L140" s="18">
        <v>98.7023</v>
      </c>
      <c r="M140" s="19">
        <v>15.465</v>
      </c>
      <c r="N140" s="19">
        <v>-6.892</v>
      </c>
      <c r="O140" s="19">
        <v>18.853</v>
      </c>
      <c r="P140" s="19">
        <v>0.799</v>
      </c>
      <c r="Q140" s="19">
        <v>0.251</v>
      </c>
      <c r="R140" s="27">
        <f t="shared" si="42"/>
        <v>0.7407545609936106</v>
      </c>
      <c r="S140" s="27">
        <f t="shared" si="43"/>
        <v>0.020384223932817358</v>
      </c>
      <c r="T140" s="28">
        <f t="shared" si="44"/>
        <v>-6.797531732894978</v>
      </c>
      <c r="U140" s="28">
        <f t="shared" si="45"/>
        <v>18.93698423977122</v>
      </c>
      <c r="V140" s="28">
        <f t="shared" si="57"/>
        <v>0.4047782351365161</v>
      </c>
      <c r="AC140" s="13" t="s">
        <v>115</v>
      </c>
      <c r="AD140" s="19">
        <f t="shared" si="47"/>
        <v>-6.797531732894978</v>
      </c>
      <c r="AE140" s="19">
        <f t="shared" si="48"/>
        <v>18.93698423977122</v>
      </c>
      <c r="AF140" s="19">
        <f t="shared" si="49"/>
        <v>0.4047782351365161</v>
      </c>
      <c r="AG140" s="13">
        <f t="shared" si="50"/>
        <v>192</v>
      </c>
      <c r="AH140" s="13">
        <f t="shared" si="51"/>
        <v>2</v>
      </c>
      <c r="AI140" s="13">
        <f t="shared" si="52"/>
        <v>0</v>
      </c>
      <c r="AJ140" s="19">
        <f t="shared" si="53"/>
        <v>0.09446826710502254</v>
      </c>
      <c r="AK140" s="19">
        <f t="shared" si="54"/>
        <v>0.08398423977121894</v>
      </c>
      <c r="AL140" s="19">
        <f t="shared" si="55"/>
        <v>-0.3942217648634839</v>
      </c>
      <c r="AM140" s="19">
        <f t="shared" si="56"/>
        <v>0.4139908282943663</v>
      </c>
    </row>
    <row r="141" spans="1:39" ht="12.75">
      <c r="A141" s="13" t="s">
        <v>34</v>
      </c>
      <c r="B141" s="13">
        <v>-18.3003</v>
      </c>
      <c r="C141" s="13">
        <v>8.418</v>
      </c>
      <c r="D141" s="13">
        <v>0.027</v>
      </c>
      <c r="E141" s="13">
        <v>64</v>
      </c>
      <c r="F141" s="13">
        <f t="shared" si="40"/>
        <v>64</v>
      </c>
      <c r="G141" s="13">
        <f t="shared" si="41"/>
        <v>0</v>
      </c>
      <c r="H141" s="13">
        <v>2</v>
      </c>
      <c r="I141" s="13">
        <v>1.36</v>
      </c>
      <c r="J141" s="13">
        <v>1.2</v>
      </c>
      <c r="K141" s="18">
        <v>6.3195</v>
      </c>
      <c r="L141" s="18">
        <v>98.7373</v>
      </c>
      <c r="M141" s="19">
        <v>12.319</v>
      </c>
      <c r="N141" s="19">
        <v>-6.046</v>
      </c>
      <c r="O141" s="19">
        <v>9.639</v>
      </c>
      <c r="P141" s="19">
        <v>0.728</v>
      </c>
      <c r="Q141" s="19">
        <v>0.268</v>
      </c>
      <c r="R141" s="27">
        <f t="shared" si="42"/>
        <v>0.0992664738718035</v>
      </c>
      <c r="S141" s="27">
        <f t="shared" si="43"/>
        <v>0.019834445218438912</v>
      </c>
      <c r="T141" s="28">
        <f t="shared" si="44"/>
        <v>-5.911041923872114</v>
      </c>
      <c r="U141" s="28">
        <f t="shared" si="45"/>
        <v>9.651893488075585</v>
      </c>
      <c r="V141" s="28">
        <f t="shared" si="57"/>
        <v>0.3339821515507687</v>
      </c>
      <c r="AC141" s="13" t="s">
        <v>115</v>
      </c>
      <c r="AD141" s="19">
        <f t="shared" si="47"/>
        <v>-5.911041923872114</v>
      </c>
      <c r="AE141" s="19">
        <f t="shared" si="48"/>
        <v>9.651893488075585</v>
      </c>
      <c r="AF141" s="19">
        <f t="shared" si="49"/>
        <v>0.3339821515507687</v>
      </c>
      <c r="AG141" s="13">
        <f t="shared" si="50"/>
        <v>64</v>
      </c>
      <c r="AH141" s="13">
        <f t="shared" si="51"/>
        <v>2</v>
      </c>
      <c r="AI141" s="13">
        <f t="shared" si="52"/>
        <v>0</v>
      </c>
      <c r="AJ141" s="19">
        <f t="shared" si="53"/>
        <v>0.13495807612788635</v>
      </c>
      <c r="AK141" s="19">
        <f t="shared" si="54"/>
        <v>0.012893488075585324</v>
      </c>
      <c r="AL141" s="19">
        <f t="shared" si="55"/>
        <v>-0.39401784844923127</v>
      </c>
      <c r="AM141" s="19">
        <f t="shared" si="56"/>
        <v>0.4166893198096839</v>
      </c>
    </row>
    <row r="142" spans="1:75" ht="12.75">
      <c r="A142" s="13" t="s">
        <v>34</v>
      </c>
      <c r="B142" s="13">
        <v>-18.3003</v>
      </c>
      <c r="C142" s="13">
        <v>8.418</v>
      </c>
      <c r="D142" s="13">
        <v>0.027</v>
      </c>
      <c r="E142" s="13">
        <v>57</v>
      </c>
      <c r="F142" s="13">
        <f t="shared" si="40"/>
        <v>57</v>
      </c>
      <c r="G142" s="13">
        <f t="shared" si="41"/>
        <v>0</v>
      </c>
      <c r="H142" s="13">
        <v>2</v>
      </c>
      <c r="I142" s="13">
        <v>1.36</v>
      </c>
      <c r="J142" s="13">
        <v>1.2</v>
      </c>
      <c r="K142" s="18">
        <v>399.7937</v>
      </c>
      <c r="L142" s="18">
        <v>98.6413</v>
      </c>
      <c r="M142" s="19">
        <v>26.256</v>
      </c>
      <c r="N142" s="19">
        <v>7.947</v>
      </c>
      <c r="O142" s="19">
        <v>8.333</v>
      </c>
      <c r="P142" s="19">
        <v>1.044</v>
      </c>
      <c r="Q142" s="19">
        <v>0.282</v>
      </c>
      <c r="R142" s="27">
        <f t="shared" si="42"/>
        <v>6.279944754357409</v>
      </c>
      <c r="S142" s="27">
        <f t="shared" si="43"/>
        <v>0.021342409692162168</v>
      </c>
      <c r="T142" s="28">
        <f t="shared" si="44"/>
        <v>8.090549763713238</v>
      </c>
      <c r="U142" s="28">
        <f t="shared" si="45"/>
        <v>8.332478757960267</v>
      </c>
      <c r="V142" s="28">
        <f t="shared" si="57"/>
        <v>0.6503328201666949</v>
      </c>
      <c r="AC142" s="13" t="s">
        <v>115</v>
      </c>
      <c r="AD142" s="19">
        <f t="shared" si="47"/>
        <v>8.090549763713238</v>
      </c>
      <c r="AE142" s="19">
        <f t="shared" si="48"/>
        <v>8.332478757960267</v>
      </c>
      <c r="AF142" s="19">
        <f t="shared" si="49"/>
        <v>0.6503328201666949</v>
      </c>
      <c r="AG142" s="13">
        <f t="shared" si="50"/>
        <v>57</v>
      </c>
      <c r="AH142" s="13">
        <f t="shared" si="51"/>
        <v>2</v>
      </c>
      <c r="AI142" s="13">
        <f t="shared" si="52"/>
        <v>0</v>
      </c>
      <c r="AJ142" s="19">
        <f t="shared" si="53"/>
        <v>0.1435497637132377</v>
      </c>
      <c r="AK142" s="19">
        <f t="shared" si="54"/>
        <v>-0.0005212420397331385</v>
      </c>
      <c r="AL142" s="19">
        <f t="shared" si="55"/>
        <v>-0.3936671798333051</v>
      </c>
      <c r="AM142" s="19">
        <f t="shared" si="56"/>
        <v>0.4190234537985889</v>
      </c>
      <c r="BW142" s="13">
        <v>9</v>
      </c>
    </row>
    <row r="143" spans="1:39" ht="12.75">
      <c r="A143" s="13" t="s">
        <v>34</v>
      </c>
      <c r="B143" s="13">
        <v>-18.3003</v>
      </c>
      <c r="C143" s="13">
        <v>8.418</v>
      </c>
      <c r="D143" s="13">
        <v>0.027</v>
      </c>
      <c r="E143" s="13">
        <v>59</v>
      </c>
      <c r="F143" s="13">
        <f t="shared" si="40"/>
        <v>59</v>
      </c>
      <c r="G143" s="13">
        <f t="shared" si="41"/>
        <v>0</v>
      </c>
      <c r="H143" s="13">
        <v>2</v>
      </c>
      <c r="I143" s="13">
        <v>1.36</v>
      </c>
      <c r="J143" s="13">
        <v>1.2</v>
      </c>
      <c r="K143" s="18">
        <v>391.1004</v>
      </c>
      <c r="L143" s="18">
        <v>99.8689</v>
      </c>
      <c r="M143" s="19">
        <v>22.8</v>
      </c>
      <c r="N143" s="19">
        <v>4.274</v>
      </c>
      <c r="O143" s="19">
        <v>5.241</v>
      </c>
      <c r="P143" s="19">
        <v>0.531</v>
      </c>
      <c r="Q143" s="19">
        <v>0.301</v>
      </c>
      <c r="R143" s="27">
        <f t="shared" si="42"/>
        <v>6.143390717280147</v>
      </c>
      <c r="S143" s="27">
        <f t="shared" si="43"/>
        <v>0.002059313984428046</v>
      </c>
      <c r="T143" s="28">
        <f t="shared" si="44"/>
        <v>4.426261395593858</v>
      </c>
      <c r="U143" s="28">
        <f t="shared" si="45"/>
        <v>5.220090735836862</v>
      </c>
      <c r="V143" s="28">
        <f t="shared" si="57"/>
        <v>0.13426225219484375</v>
      </c>
      <c r="AC143" s="13" t="s">
        <v>115</v>
      </c>
      <c r="AD143" s="19">
        <f t="shared" si="47"/>
        <v>4.426261395593858</v>
      </c>
      <c r="AE143" s="19">
        <f t="shared" si="48"/>
        <v>5.220090735836862</v>
      </c>
      <c r="AF143" s="19">
        <f t="shared" si="49"/>
        <v>0.13426225219484375</v>
      </c>
      <c r="AG143" s="13">
        <f t="shared" si="50"/>
        <v>59</v>
      </c>
      <c r="AH143" s="13">
        <f t="shared" si="51"/>
        <v>2</v>
      </c>
      <c r="AI143" s="13">
        <f t="shared" si="52"/>
        <v>0</v>
      </c>
      <c r="AJ143" s="19">
        <f t="shared" si="53"/>
        <v>0.15226139559385832</v>
      </c>
      <c r="AK143" s="19">
        <f t="shared" si="54"/>
        <v>-0.020909264163138097</v>
      </c>
      <c r="AL143" s="19">
        <f t="shared" si="55"/>
        <v>-0.39673774780515625</v>
      </c>
      <c r="AM143" s="19">
        <f t="shared" si="56"/>
        <v>0.4254662976659151</v>
      </c>
    </row>
    <row r="144" spans="1:39" ht="12.75">
      <c r="A144" s="13" t="s">
        <v>34</v>
      </c>
      <c r="B144" s="13">
        <v>-18.3003</v>
      </c>
      <c r="C144" s="13">
        <v>8.418</v>
      </c>
      <c r="D144" s="13">
        <v>0.027</v>
      </c>
      <c r="E144" s="13">
        <v>61</v>
      </c>
      <c r="F144" s="13">
        <f t="shared" si="40"/>
        <v>61</v>
      </c>
      <c r="G144" s="13">
        <f t="shared" si="41"/>
        <v>0</v>
      </c>
      <c r="H144" s="13">
        <v>2</v>
      </c>
      <c r="I144" s="13">
        <v>1.36</v>
      </c>
      <c r="J144" s="13">
        <v>1.2</v>
      </c>
      <c r="K144" s="18">
        <v>390.1613</v>
      </c>
      <c r="L144" s="18">
        <v>100.0829</v>
      </c>
      <c r="M144" s="19">
        <v>19.238</v>
      </c>
      <c r="N144" s="19">
        <v>0.704</v>
      </c>
      <c r="O144" s="19">
        <v>5.457</v>
      </c>
      <c r="P144" s="19">
        <v>0.459</v>
      </c>
      <c r="Q144" s="19">
        <v>0.243</v>
      </c>
      <c r="R144" s="27">
        <f t="shared" si="42"/>
        <v>6.128639368975217</v>
      </c>
      <c r="S144" s="27">
        <f t="shared" si="43"/>
        <v>-0.0013021901549130632</v>
      </c>
      <c r="T144" s="28">
        <f t="shared" si="44"/>
        <v>0.8284481041607776</v>
      </c>
      <c r="U144" s="28">
        <f t="shared" si="45"/>
        <v>5.437966327973076</v>
      </c>
      <c r="V144" s="28">
        <f t="shared" si="57"/>
        <v>0.06179025682065231</v>
      </c>
      <c r="AC144" s="13" t="s">
        <v>115</v>
      </c>
      <c r="AD144" s="19">
        <f t="shared" si="47"/>
        <v>0.8284481041607776</v>
      </c>
      <c r="AE144" s="19">
        <f t="shared" si="48"/>
        <v>5.437966327973076</v>
      </c>
      <c r="AF144" s="19">
        <f t="shared" si="49"/>
        <v>0.06179025682065231</v>
      </c>
      <c r="AG144" s="13">
        <f t="shared" si="50"/>
        <v>61</v>
      </c>
      <c r="AH144" s="13">
        <f t="shared" si="51"/>
        <v>2</v>
      </c>
      <c r="AI144" s="13">
        <f t="shared" si="52"/>
        <v>0</v>
      </c>
      <c r="AJ144" s="19">
        <f t="shared" si="53"/>
        <v>0.12444810416077767</v>
      </c>
      <c r="AK144" s="19">
        <f t="shared" si="54"/>
        <v>-0.019033672026924187</v>
      </c>
      <c r="AL144" s="19">
        <f t="shared" si="55"/>
        <v>-0.3972097431793477</v>
      </c>
      <c r="AM144" s="19">
        <f t="shared" si="56"/>
        <v>0.41668356264273687</v>
      </c>
    </row>
    <row r="145" spans="1:39" ht="12.75">
      <c r="A145" s="13" t="s">
        <v>34</v>
      </c>
      <c r="B145" s="13">
        <v>-18.3003</v>
      </c>
      <c r="C145" s="13">
        <v>8.418</v>
      </c>
      <c r="D145" s="13">
        <v>0.027</v>
      </c>
      <c r="E145" s="13">
        <v>44</v>
      </c>
      <c r="F145" s="13">
        <f t="shared" si="40"/>
        <v>44</v>
      </c>
      <c r="G145" s="13">
        <f t="shared" si="41"/>
        <v>0</v>
      </c>
      <c r="H145" s="13">
        <v>2</v>
      </c>
      <c r="I145" s="13">
        <v>1.36</v>
      </c>
      <c r="J145" s="13">
        <v>1.2</v>
      </c>
      <c r="K145" s="18">
        <v>380.1705</v>
      </c>
      <c r="L145" s="18">
        <v>100.7476</v>
      </c>
      <c r="M145" s="19">
        <v>16.27</v>
      </c>
      <c r="N145" s="19">
        <v>-2.817</v>
      </c>
      <c r="O145" s="19">
        <v>3.432</v>
      </c>
      <c r="P145" s="19">
        <v>0.293</v>
      </c>
      <c r="Q145" s="19">
        <v>0.307</v>
      </c>
      <c r="R145" s="27">
        <f t="shared" si="42"/>
        <v>5.971704249557793</v>
      </c>
      <c r="S145" s="27">
        <f t="shared" si="43"/>
        <v>-0.011743273339118954</v>
      </c>
      <c r="T145" s="28">
        <f t="shared" si="44"/>
        <v>-2.668164990958278</v>
      </c>
      <c r="U145" s="28">
        <f t="shared" si="45"/>
        <v>3.3850573359000844</v>
      </c>
      <c r="V145" s="28">
        <f t="shared" si="57"/>
        <v>-0.10586121687642641</v>
      </c>
      <c r="AC145" s="13" t="s">
        <v>115</v>
      </c>
      <c r="AD145" s="19">
        <f t="shared" si="47"/>
        <v>-2.668164990958278</v>
      </c>
      <c r="AE145" s="19">
        <f t="shared" si="48"/>
        <v>3.3850573359000844</v>
      </c>
      <c r="AF145" s="19">
        <f t="shared" si="49"/>
        <v>-0.10586121687642641</v>
      </c>
      <c r="AG145" s="13">
        <f t="shared" si="50"/>
        <v>44</v>
      </c>
      <c r="AH145" s="13">
        <f t="shared" si="51"/>
        <v>2</v>
      </c>
      <c r="AI145" s="13">
        <f t="shared" si="52"/>
        <v>0</v>
      </c>
      <c r="AJ145" s="19">
        <f t="shared" si="53"/>
        <v>0.1488350090417221</v>
      </c>
      <c r="AK145" s="19">
        <f t="shared" si="54"/>
        <v>-0.04694266409991554</v>
      </c>
      <c r="AL145" s="19">
        <f t="shared" si="55"/>
        <v>-0.3988612168764264</v>
      </c>
      <c r="AM145" s="19">
        <f t="shared" si="56"/>
        <v>0.42830566650161267</v>
      </c>
    </row>
    <row r="146" spans="1:39" ht="12.75">
      <c r="A146" s="13" t="s">
        <v>34</v>
      </c>
      <c r="B146" s="13">
        <v>-18.3003</v>
      </c>
      <c r="C146" s="13">
        <v>8.418</v>
      </c>
      <c r="D146" s="13">
        <v>0.027</v>
      </c>
      <c r="E146" s="13">
        <v>18</v>
      </c>
      <c r="F146" s="13">
        <f t="shared" si="40"/>
        <v>18</v>
      </c>
      <c r="G146" s="13">
        <f t="shared" si="41"/>
        <v>0</v>
      </c>
      <c r="H146" s="13">
        <v>2</v>
      </c>
      <c r="I146" s="13">
        <v>1.36</v>
      </c>
      <c r="J146" s="13">
        <v>1.2</v>
      </c>
      <c r="K146" s="18">
        <v>369.7706</v>
      </c>
      <c r="L146" s="18">
        <v>101.0685</v>
      </c>
      <c r="M146" s="19">
        <v>36.688</v>
      </c>
      <c r="N146" s="19">
        <v>14.321</v>
      </c>
      <c r="O146" s="19">
        <v>-8.353</v>
      </c>
      <c r="P146" s="19">
        <v>-0.131</v>
      </c>
      <c r="Q146" s="19">
        <v>0.223</v>
      </c>
      <c r="R146" s="27">
        <f t="shared" si="42"/>
        <v>5.80834300236745</v>
      </c>
      <c r="S146" s="27">
        <f t="shared" si="43"/>
        <v>-0.016783958751803718</v>
      </c>
      <c r="T146" s="28">
        <f t="shared" si="44"/>
        <v>14.423271408160893</v>
      </c>
      <c r="U146" s="28">
        <f t="shared" si="45"/>
        <v>-8.404295610339112</v>
      </c>
      <c r="V146" s="28">
        <f t="shared" si="57"/>
        <v>-0.5306122921059963</v>
      </c>
      <c r="AC146" s="13" t="s">
        <v>115</v>
      </c>
      <c r="AD146" s="19">
        <f t="shared" si="47"/>
        <v>14.423271408160893</v>
      </c>
      <c r="AE146" s="19">
        <f t="shared" si="48"/>
        <v>-8.404295610339112</v>
      </c>
      <c r="AF146" s="19">
        <f t="shared" si="49"/>
        <v>-0.5306122921059963</v>
      </c>
      <c r="AG146" s="13">
        <f t="shared" si="50"/>
        <v>18</v>
      </c>
      <c r="AH146" s="13">
        <f t="shared" si="51"/>
        <v>2</v>
      </c>
      <c r="AI146" s="13">
        <f t="shared" si="52"/>
        <v>0</v>
      </c>
      <c r="AJ146" s="19">
        <f t="shared" si="53"/>
        <v>0.10227140816089353</v>
      </c>
      <c r="AK146" s="19">
        <f t="shared" si="54"/>
        <v>-0.05129561033911223</v>
      </c>
      <c r="AL146" s="19">
        <f t="shared" si="55"/>
        <v>-0.39961229210599625</v>
      </c>
      <c r="AM146" s="19">
        <f t="shared" si="56"/>
        <v>0.4156689362575488</v>
      </c>
    </row>
    <row r="147" spans="1:39" ht="12.75">
      <c r="A147" s="13" t="s">
        <v>34</v>
      </c>
      <c r="B147" s="13">
        <v>-18.3003</v>
      </c>
      <c r="C147" s="13">
        <v>8.418</v>
      </c>
      <c r="D147" s="13">
        <v>0.027</v>
      </c>
      <c r="E147" s="13">
        <v>14</v>
      </c>
      <c r="F147" s="13">
        <f t="shared" si="40"/>
        <v>14</v>
      </c>
      <c r="G147" s="13">
        <f t="shared" si="41"/>
        <v>0</v>
      </c>
      <c r="H147" s="13">
        <v>2</v>
      </c>
      <c r="I147" s="13">
        <v>1.36</v>
      </c>
      <c r="J147" s="13">
        <v>1.2</v>
      </c>
      <c r="K147" s="18">
        <v>365.2409</v>
      </c>
      <c r="L147" s="18">
        <v>101.7763</v>
      </c>
      <c r="M147" s="19">
        <v>29.722</v>
      </c>
      <c r="N147" s="19">
        <v>7.087</v>
      </c>
      <c r="O147" s="19">
        <v>-7.009</v>
      </c>
      <c r="P147" s="19">
        <v>-0.344</v>
      </c>
      <c r="Q147" s="19">
        <v>0.239</v>
      </c>
      <c r="R147" s="27">
        <f t="shared" si="42"/>
        <v>5.737190641152622</v>
      </c>
      <c r="S147" s="27">
        <f t="shared" si="43"/>
        <v>-0.02790205515285793</v>
      </c>
      <c r="T147" s="28">
        <f t="shared" si="44"/>
        <v>7.192653905130335</v>
      </c>
      <c r="U147" s="28">
        <f t="shared" si="45"/>
        <v>-7.071716438141134</v>
      </c>
      <c r="V147" s="28">
        <f t="shared" si="57"/>
        <v>-0.7455311446908374</v>
      </c>
      <c r="AC147" s="13" t="s">
        <v>115</v>
      </c>
      <c r="AD147" s="19">
        <f t="shared" si="47"/>
        <v>7.192653905130335</v>
      </c>
      <c r="AE147" s="19">
        <f t="shared" si="48"/>
        <v>-7.071716438141134</v>
      </c>
      <c r="AF147" s="19">
        <f t="shared" si="49"/>
        <v>-0.7455311446908374</v>
      </c>
      <c r="AG147" s="13">
        <f t="shared" si="50"/>
        <v>14</v>
      </c>
      <c r="AH147" s="13">
        <f t="shared" si="51"/>
        <v>2</v>
      </c>
      <c r="AI147" s="13">
        <f t="shared" si="52"/>
        <v>0</v>
      </c>
      <c r="AJ147" s="19">
        <f t="shared" si="53"/>
        <v>0.10565390513033535</v>
      </c>
      <c r="AK147" s="19">
        <f t="shared" si="54"/>
        <v>-0.06271643814113403</v>
      </c>
      <c r="AL147" s="19">
        <f t="shared" si="55"/>
        <v>-0.4015311446908374</v>
      </c>
      <c r="AM147" s="19">
        <f t="shared" si="56"/>
        <v>0.4199087513247787</v>
      </c>
    </row>
    <row r="148" spans="1:39" ht="12.75">
      <c r="A148" s="13" t="s">
        <v>34</v>
      </c>
      <c r="B148" s="13">
        <v>-18.3003</v>
      </c>
      <c r="C148" s="13">
        <v>8.418</v>
      </c>
      <c r="D148" s="13">
        <v>0.027</v>
      </c>
      <c r="E148" s="13">
        <v>158</v>
      </c>
      <c r="F148" s="13">
        <f t="shared" si="40"/>
        <v>158</v>
      </c>
      <c r="G148" s="13">
        <f t="shared" si="41"/>
        <v>0</v>
      </c>
      <c r="H148" s="13">
        <v>2</v>
      </c>
      <c r="I148" s="13">
        <v>1.36</v>
      </c>
      <c r="J148" s="13">
        <v>1.2</v>
      </c>
      <c r="K148" s="18">
        <v>361.523</v>
      </c>
      <c r="L148" s="18">
        <v>103.3815</v>
      </c>
      <c r="M148" s="19">
        <v>41.167</v>
      </c>
      <c r="N148" s="19">
        <v>15.523</v>
      </c>
      <c r="O148" s="19">
        <v>-14.942</v>
      </c>
      <c r="P148" s="19">
        <v>-1.701</v>
      </c>
      <c r="Q148" s="19">
        <v>0.32799999999999996</v>
      </c>
      <c r="R148" s="27">
        <f t="shared" si="42"/>
        <v>5.6787900045187145</v>
      </c>
      <c r="S148" s="27">
        <f t="shared" si="43"/>
        <v>-0.053116477790569716</v>
      </c>
      <c r="T148" s="28">
        <f t="shared" si="44"/>
        <v>15.660778305511755</v>
      </c>
      <c r="U148" s="28">
        <f t="shared" si="45"/>
        <v>-15.035819715283179</v>
      </c>
      <c r="V148" s="28">
        <f t="shared" si="57"/>
        <v>-2.107324973629306</v>
      </c>
      <c r="AC148" s="13" t="s">
        <v>115</v>
      </c>
      <c r="AD148" s="19">
        <f t="shared" si="47"/>
        <v>15.660778305511755</v>
      </c>
      <c r="AE148" s="19">
        <f t="shared" si="48"/>
        <v>-15.035819715283179</v>
      </c>
      <c r="AF148" s="19">
        <f t="shared" si="49"/>
        <v>-2.107324973629306</v>
      </c>
      <c r="AG148" s="13">
        <f t="shared" si="50"/>
        <v>158</v>
      </c>
      <c r="AH148" s="13">
        <f t="shared" si="51"/>
        <v>2</v>
      </c>
      <c r="AI148" s="13">
        <f t="shared" si="52"/>
        <v>0</v>
      </c>
      <c r="AJ148" s="19">
        <f t="shared" si="53"/>
        <v>0.1377783055117554</v>
      </c>
      <c r="AK148" s="19">
        <f t="shared" si="54"/>
        <v>-0.09381971528317834</v>
      </c>
      <c r="AL148" s="19">
        <f t="shared" si="55"/>
        <v>-0.40632497362930575</v>
      </c>
      <c r="AM148" s="19">
        <f t="shared" si="56"/>
        <v>0.4391867309475131</v>
      </c>
    </row>
    <row r="149" spans="1:237" ht="12.75">
      <c r="A149" s="13" t="s">
        <v>34</v>
      </c>
      <c r="B149" s="13">
        <v>-18.3003</v>
      </c>
      <c r="C149" s="13">
        <v>8.418</v>
      </c>
      <c r="D149" s="13">
        <v>0.027</v>
      </c>
      <c r="E149" s="13">
        <v>20</v>
      </c>
      <c r="F149" s="13">
        <f t="shared" si="40"/>
        <v>20</v>
      </c>
      <c r="G149" s="13">
        <f t="shared" si="41"/>
        <v>0</v>
      </c>
      <c r="H149" s="13">
        <v>2</v>
      </c>
      <c r="I149" s="13">
        <v>1.36</v>
      </c>
      <c r="J149" s="13">
        <v>1.2</v>
      </c>
      <c r="K149" s="18">
        <v>376.7857</v>
      </c>
      <c r="L149" s="18">
        <v>100.2853</v>
      </c>
      <c r="M149" s="19">
        <v>34.991</v>
      </c>
      <c r="N149" s="19">
        <v>14.386</v>
      </c>
      <c r="O149" s="19">
        <v>-4.059</v>
      </c>
      <c r="P149" s="19">
        <v>0.327</v>
      </c>
      <c r="Q149" s="19">
        <v>0.258</v>
      </c>
      <c r="R149" s="27">
        <f t="shared" si="42"/>
        <v>5.918535935488439</v>
      </c>
      <c r="S149" s="27">
        <f t="shared" si="43"/>
        <v>-0.004481481920346031</v>
      </c>
      <c r="T149" s="28">
        <f t="shared" si="44"/>
        <v>14.51019049218715</v>
      </c>
      <c r="U149" s="28">
        <f t="shared" si="45"/>
        <v>-4.106429820457448</v>
      </c>
      <c r="V149" s="28">
        <f t="shared" si="57"/>
        <v>-0.0703891182158651</v>
      </c>
      <c r="AC149" s="13" t="s">
        <v>115</v>
      </c>
      <c r="AD149" s="19">
        <f t="shared" si="47"/>
        <v>14.51019049218715</v>
      </c>
      <c r="AE149" s="19">
        <f t="shared" si="48"/>
        <v>-4.106429820457448</v>
      </c>
      <c r="AF149" s="19">
        <f t="shared" si="49"/>
        <v>-0.0703891182158651</v>
      </c>
      <c r="AG149" s="13">
        <f t="shared" si="50"/>
        <v>20</v>
      </c>
      <c r="AH149" s="13">
        <f t="shared" si="51"/>
        <v>2</v>
      </c>
      <c r="AI149" s="13">
        <f t="shared" si="52"/>
        <v>0</v>
      </c>
      <c r="AJ149" s="19">
        <f t="shared" si="53"/>
        <v>0.12419049218715017</v>
      </c>
      <c r="AK149" s="19">
        <f t="shared" si="54"/>
        <v>-0.047429820457447924</v>
      </c>
      <c r="AL149" s="19">
        <f t="shared" si="55"/>
        <v>-0.3973891182158651</v>
      </c>
      <c r="AM149" s="19">
        <f t="shared" si="56"/>
        <v>0.4190357711397622</v>
      </c>
      <c r="BW149" s="13">
        <v>5</v>
      </c>
      <c r="BX149" s="13">
        <v>82</v>
      </c>
      <c r="BY149" s="13">
        <v>91</v>
      </c>
      <c r="BZ149" s="13">
        <v>2</v>
      </c>
      <c r="CA149" s="13">
        <v>3</v>
      </c>
      <c r="CB149" s="13">
        <v>1.36</v>
      </c>
      <c r="CC149" s="13">
        <v>6</v>
      </c>
      <c r="CD149" s="13">
        <v>1.3</v>
      </c>
      <c r="CE149" s="13">
        <v>7</v>
      </c>
      <c r="CF149" s="13">
        <v>17.2512</v>
      </c>
      <c r="CG149" s="13">
        <v>8</v>
      </c>
      <c r="CH149" s="13">
        <v>98.9071</v>
      </c>
      <c r="CI149" s="13">
        <v>9</v>
      </c>
      <c r="CJ149" s="13">
        <v>24.156</v>
      </c>
      <c r="CK149" s="13">
        <v>37</v>
      </c>
      <c r="CL149" s="13">
        <v>4.967</v>
      </c>
      <c r="CM149" s="13">
        <v>38</v>
      </c>
      <c r="CN149" s="13">
        <v>14.883</v>
      </c>
      <c r="CO149" s="13">
        <v>39</v>
      </c>
      <c r="CP149" s="13">
        <v>0.798</v>
      </c>
      <c r="CQ149" s="13">
        <v>5</v>
      </c>
      <c r="CR149" s="13">
        <v>199</v>
      </c>
      <c r="CS149" s="13">
        <v>91</v>
      </c>
      <c r="CT149" s="13">
        <v>2</v>
      </c>
      <c r="CU149" s="13">
        <v>3</v>
      </c>
      <c r="CV149" s="13">
        <v>1.36</v>
      </c>
      <c r="CW149" s="13">
        <v>6</v>
      </c>
      <c r="CX149" s="13">
        <v>1.3</v>
      </c>
      <c r="CY149" s="13">
        <v>7</v>
      </c>
      <c r="CZ149" s="13">
        <v>17.567</v>
      </c>
      <c r="DA149" s="13">
        <v>8</v>
      </c>
      <c r="DB149" s="13">
        <v>98.2851</v>
      </c>
      <c r="DC149" s="13">
        <v>9</v>
      </c>
      <c r="DD149" s="13">
        <v>31.441</v>
      </c>
      <c r="DE149" s="13">
        <v>37</v>
      </c>
      <c r="DF149" s="13">
        <v>11.937</v>
      </c>
      <c r="DG149" s="13">
        <v>38</v>
      </c>
      <c r="DH149" s="13">
        <v>16.982</v>
      </c>
      <c r="DI149" s="13">
        <v>39</v>
      </c>
      <c r="DJ149" s="13">
        <v>1.23</v>
      </c>
      <c r="DK149" s="13">
        <v>5</v>
      </c>
      <c r="DL149" s="13">
        <v>218</v>
      </c>
      <c r="DM149" s="13">
        <v>91</v>
      </c>
      <c r="DN149" s="13">
        <v>2</v>
      </c>
      <c r="DO149" s="13">
        <v>3</v>
      </c>
      <c r="DP149" s="13">
        <v>1.36</v>
      </c>
      <c r="DQ149" s="13">
        <v>6</v>
      </c>
      <c r="DR149" s="13">
        <v>1.3</v>
      </c>
      <c r="DS149" s="13">
        <v>7</v>
      </c>
      <c r="DT149" s="13">
        <v>19.5147</v>
      </c>
      <c r="DU149" s="13">
        <v>8</v>
      </c>
      <c r="DV149" s="13">
        <v>98.412</v>
      </c>
      <c r="DW149" s="13">
        <v>9</v>
      </c>
      <c r="DX149" s="13">
        <v>34.103</v>
      </c>
      <c r="DY149" s="13">
        <v>37</v>
      </c>
      <c r="DZ149" s="13">
        <v>14.2</v>
      </c>
      <c r="EA149" s="13">
        <v>38</v>
      </c>
      <c r="EB149" s="13">
        <v>18.706</v>
      </c>
      <c r="EC149" s="13">
        <v>39</v>
      </c>
      <c r="ED149" s="13">
        <v>1.234</v>
      </c>
      <c r="EE149" s="13">
        <v>5</v>
      </c>
      <c r="EF149" s="13">
        <v>219</v>
      </c>
      <c r="EG149" s="13">
        <v>91</v>
      </c>
      <c r="EH149" s="13">
        <v>2</v>
      </c>
      <c r="EI149" s="13">
        <v>3</v>
      </c>
      <c r="EJ149" s="13">
        <v>1.36</v>
      </c>
      <c r="EK149" s="13">
        <v>6</v>
      </c>
      <c r="EL149" s="13">
        <v>1.3</v>
      </c>
      <c r="EM149" s="13">
        <v>7</v>
      </c>
      <c r="EN149" s="13">
        <v>19.0328</v>
      </c>
      <c r="EO149" s="13">
        <v>8</v>
      </c>
      <c r="EP149" s="13">
        <v>98.3994</v>
      </c>
      <c r="EQ149" s="13">
        <v>9</v>
      </c>
      <c r="ER149" s="13">
        <v>35.519</v>
      </c>
      <c r="ES149" s="13">
        <v>37</v>
      </c>
      <c r="ET149" s="13">
        <v>15.629</v>
      </c>
      <c r="EU149" s="13">
        <v>38</v>
      </c>
      <c r="EV149" s="13">
        <v>18.876</v>
      </c>
      <c r="EW149" s="13">
        <v>39</v>
      </c>
      <c r="EX149" s="13">
        <v>1.277</v>
      </c>
      <c r="EY149" s="13">
        <v>5</v>
      </c>
      <c r="EZ149" s="13">
        <v>221</v>
      </c>
      <c r="FA149" s="13">
        <v>91</v>
      </c>
      <c r="FB149" s="13">
        <v>2</v>
      </c>
      <c r="FC149" s="13">
        <v>3</v>
      </c>
      <c r="FD149" s="13">
        <v>1.36</v>
      </c>
      <c r="FE149" s="13">
        <v>6</v>
      </c>
      <c r="FF149" s="13">
        <v>1.3</v>
      </c>
      <c r="FG149" s="13">
        <v>7</v>
      </c>
      <c r="FH149" s="13">
        <v>20.4124</v>
      </c>
      <c r="FI149" s="13">
        <v>8</v>
      </c>
      <c r="FJ149" s="13">
        <v>96.8676</v>
      </c>
      <c r="FK149" s="13">
        <v>9</v>
      </c>
      <c r="FL149" s="13">
        <v>46.97</v>
      </c>
      <c r="FM149" s="13">
        <v>37</v>
      </c>
      <c r="FN149" s="13">
        <v>26.219</v>
      </c>
      <c r="FO149" s="13">
        <v>38</v>
      </c>
      <c r="FP149" s="13">
        <v>23.202</v>
      </c>
      <c r="FQ149" s="13">
        <v>39</v>
      </c>
      <c r="FR149" s="13">
        <v>2.694</v>
      </c>
      <c r="FS149" s="13">
        <v>5</v>
      </c>
      <c r="FT149" s="13">
        <v>217</v>
      </c>
      <c r="FU149" s="13">
        <v>91</v>
      </c>
      <c r="FV149" s="13">
        <v>2</v>
      </c>
      <c r="FW149" s="13">
        <v>3</v>
      </c>
      <c r="FX149" s="13">
        <v>1.36</v>
      </c>
      <c r="FY149" s="13">
        <v>6</v>
      </c>
      <c r="FZ149" s="13">
        <v>1.3</v>
      </c>
      <c r="GA149" s="13">
        <v>7</v>
      </c>
      <c r="GB149" s="13">
        <v>23.8303</v>
      </c>
      <c r="GC149" s="13">
        <v>8</v>
      </c>
      <c r="GD149" s="13">
        <v>98.3795</v>
      </c>
      <c r="GE149" s="13">
        <v>9</v>
      </c>
      <c r="GF149" s="13">
        <v>35.117</v>
      </c>
      <c r="GG149" s="13">
        <v>37</v>
      </c>
      <c r="GH149" s="13">
        <v>14.371</v>
      </c>
      <c r="GI149" s="13">
        <v>38</v>
      </c>
      <c r="GJ149" s="13">
        <v>21.255</v>
      </c>
      <c r="GK149" s="13">
        <v>39</v>
      </c>
      <c r="GL149" s="13">
        <v>1.277</v>
      </c>
      <c r="GM149" s="13">
        <v>5</v>
      </c>
      <c r="GN149" s="13">
        <v>200</v>
      </c>
      <c r="GO149" s="13">
        <v>91</v>
      </c>
      <c r="GP149" s="13">
        <v>2</v>
      </c>
      <c r="GQ149" s="13">
        <v>3</v>
      </c>
      <c r="GR149" s="13">
        <v>1.36</v>
      </c>
      <c r="GS149" s="13">
        <v>6</v>
      </c>
      <c r="GT149" s="13">
        <v>1.3</v>
      </c>
      <c r="GU149" s="13">
        <v>7</v>
      </c>
      <c r="GV149" s="13">
        <v>25.8323</v>
      </c>
      <c r="GW149" s="13">
        <v>8</v>
      </c>
      <c r="GX149" s="13">
        <v>98.7132</v>
      </c>
      <c r="GY149" s="13">
        <v>9</v>
      </c>
      <c r="GZ149" s="13">
        <v>31.53</v>
      </c>
      <c r="HA149" s="13">
        <v>37</v>
      </c>
      <c r="HB149" s="13">
        <v>10.66</v>
      </c>
      <c r="HC149" s="13">
        <v>38</v>
      </c>
      <c r="HD149" s="13">
        <v>20.862</v>
      </c>
      <c r="HE149" s="13">
        <v>39</v>
      </c>
      <c r="HF149" s="13">
        <v>1.021</v>
      </c>
      <c r="HG149" s="13">
        <v>5</v>
      </c>
      <c r="HH149" s="13">
        <v>198</v>
      </c>
      <c r="HI149" s="13">
        <v>91</v>
      </c>
      <c r="HJ149" s="13">
        <v>2</v>
      </c>
      <c r="HK149" s="13">
        <v>3</v>
      </c>
      <c r="HL149" s="13">
        <v>1.36</v>
      </c>
      <c r="HM149" s="13">
        <v>6</v>
      </c>
      <c r="HN149" s="13">
        <v>1.3</v>
      </c>
      <c r="HO149" s="13">
        <v>7</v>
      </c>
      <c r="HP149" s="13">
        <v>28.3974</v>
      </c>
      <c r="HQ149" s="13">
        <v>8</v>
      </c>
      <c r="HR149" s="13">
        <v>98.7609</v>
      </c>
      <c r="HS149" s="13">
        <v>9</v>
      </c>
      <c r="HT149" s="13">
        <v>27.885</v>
      </c>
      <c r="HU149" s="13">
        <v>37</v>
      </c>
      <c r="HV149" s="13">
        <v>6.848</v>
      </c>
      <c r="HW149" s="13">
        <v>38</v>
      </c>
      <c r="HX149" s="13">
        <v>20.445</v>
      </c>
      <c r="HY149" s="13">
        <v>39</v>
      </c>
      <c r="HZ149" s="13">
        <v>0.926</v>
      </c>
      <c r="IA149" s="13">
        <v>5</v>
      </c>
      <c r="IB149" s="13">
        <v>215</v>
      </c>
      <c r="IC149" s="13">
        <v>91</v>
      </c>
    </row>
    <row r="150" spans="1:39" ht="12.75">
      <c r="A150" s="13" t="s">
        <v>34</v>
      </c>
      <c r="B150" s="13">
        <v>-18.3003</v>
      </c>
      <c r="C150" s="13">
        <v>8.418</v>
      </c>
      <c r="D150" s="13">
        <v>0.027</v>
      </c>
      <c r="E150" s="13">
        <v>308</v>
      </c>
      <c r="F150" s="13">
        <f t="shared" si="40"/>
        <v>308</v>
      </c>
      <c r="G150" s="13">
        <f t="shared" si="41"/>
        <v>0</v>
      </c>
      <c r="H150" s="13">
        <v>2</v>
      </c>
      <c r="I150" s="13">
        <v>1.36</v>
      </c>
      <c r="J150" s="13">
        <v>1.2</v>
      </c>
      <c r="K150" s="18">
        <v>376.0338</v>
      </c>
      <c r="L150" s="18">
        <v>100.2971</v>
      </c>
      <c r="M150" s="19">
        <v>40.883</v>
      </c>
      <c r="N150" s="19">
        <v>19.716</v>
      </c>
      <c r="O150" s="19">
        <v>-6.611</v>
      </c>
      <c r="P150" s="19">
        <v>0.293</v>
      </c>
      <c r="Q150" s="19">
        <v>0.289</v>
      </c>
      <c r="R150" s="27">
        <f t="shared" si="42"/>
        <v>5.906725117907268</v>
      </c>
      <c r="S150" s="27">
        <f t="shared" si="43"/>
        <v>-0.00466683588690775</v>
      </c>
      <c r="T150" s="28">
        <f t="shared" si="44"/>
        <v>19.853702654581852</v>
      </c>
      <c r="U150" s="28">
        <f t="shared" si="45"/>
        <v>-6.664810670493079</v>
      </c>
      <c r="V150" s="28">
        <f t="shared" si="57"/>
        <v>-0.10446791434032529</v>
      </c>
      <c r="AC150" s="13" t="s">
        <v>115</v>
      </c>
      <c r="AD150" s="19">
        <f t="shared" si="47"/>
        <v>19.853702654581852</v>
      </c>
      <c r="AE150" s="19">
        <f t="shared" si="48"/>
        <v>-6.664810670493079</v>
      </c>
      <c r="AF150" s="19">
        <f t="shared" si="49"/>
        <v>-0.10446791434032529</v>
      </c>
      <c r="AG150" s="13">
        <f t="shared" si="50"/>
        <v>308</v>
      </c>
      <c r="AH150" s="13">
        <f t="shared" si="51"/>
        <v>2</v>
      </c>
      <c r="AI150" s="13">
        <f t="shared" si="52"/>
        <v>0</v>
      </c>
      <c r="AJ150" s="19">
        <f t="shared" si="53"/>
        <v>0.13770265458185094</v>
      </c>
      <c r="AK150" s="19">
        <f t="shared" si="54"/>
        <v>-0.053810670493079193</v>
      </c>
      <c r="AL150" s="19">
        <f t="shared" si="55"/>
        <v>-0.39746791434032525</v>
      </c>
      <c r="AM150" s="19">
        <f t="shared" si="56"/>
        <v>0.424073522243315</v>
      </c>
    </row>
    <row r="151" spans="1:39" ht="12.75">
      <c r="A151" s="13" t="s">
        <v>34</v>
      </c>
      <c r="B151" s="13">
        <v>-18.3003</v>
      </c>
      <c r="C151" s="13">
        <v>8.418</v>
      </c>
      <c r="D151" s="13">
        <v>0.027</v>
      </c>
      <c r="E151" s="13">
        <v>309</v>
      </c>
      <c r="F151" s="13">
        <f t="shared" si="40"/>
        <v>309</v>
      </c>
      <c r="G151" s="13">
        <f t="shared" si="41"/>
        <v>0</v>
      </c>
      <c r="H151" s="13">
        <v>2</v>
      </c>
      <c r="I151" s="13">
        <v>1.36</v>
      </c>
      <c r="J151" s="13">
        <v>1.2</v>
      </c>
      <c r="K151" s="18">
        <v>374.1404</v>
      </c>
      <c r="L151" s="18">
        <v>100.6036</v>
      </c>
      <c r="M151" s="19">
        <v>38.397</v>
      </c>
      <c r="N151" s="19">
        <v>16.967</v>
      </c>
      <c r="O151" s="19">
        <v>-6.753</v>
      </c>
      <c r="P151" s="19">
        <v>0.12</v>
      </c>
      <c r="Q151" s="19">
        <v>0.24</v>
      </c>
      <c r="R151" s="27">
        <f t="shared" si="42"/>
        <v>5.876983660255734</v>
      </c>
      <c r="S151" s="27">
        <f t="shared" si="43"/>
        <v>-0.00948132662853407</v>
      </c>
      <c r="T151" s="28">
        <f t="shared" si="44"/>
        <v>17.080914411609314</v>
      </c>
      <c r="U151" s="28">
        <f t="shared" si="45"/>
        <v>-6.8002651564124825</v>
      </c>
      <c r="V151" s="28">
        <f t="shared" si="57"/>
        <v>-0.27818678624907994</v>
      </c>
      <c r="AC151" s="13" t="s">
        <v>115</v>
      </c>
      <c r="AD151" s="19">
        <f t="shared" si="47"/>
        <v>17.080914411609314</v>
      </c>
      <c r="AE151" s="19">
        <f t="shared" si="48"/>
        <v>-6.8002651564124825</v>
      </c>
      <c r="AF151" s="19">
        <f t="shared" si="49"/>
        <v>-0.27818678624907994</v>
      </c>
      <c r="AG151" s="13">
        <f t="shared" si="50"/>
        <v>309</v>
      </c>
      <c r="AH151" s="13">
        <f t="shared" si="51"/>
        <v>2</v>
      </c>
      <c r="AI151" s="13">
        <f t="shared" si="52"/>
        <v>0</v>
      </c>
      <c r="AJ151" s="19">
        <f t="shared" si="53"/>
        <v>0.11391441160931493</v>
      </c>
      <c r="AK151" s="19">
        <f t="shared" si="54"/>
        <v>-0.04726515641248241</v>
      </c>
      <c r="AL151" s="19">
        <f t="shared" si="55"/>
        <v>-0.39818678624907994</v>
      </c>
      <c r="AM151" s="19">
        <f t="shared" si="56"/>
        <v>0.41684913928945966</v>
      </c>
    </row>
    <row r="152" spans="1:39" ht="12.75">
      <c r="A152" s="13" t="s">
        <v>34</v>
      </c>
      <c r="B152" s="13">
        <v>-18.3003</v>
      </c>
      <c r="C152" s="13">
        <v>8.418</v>
      </c>
      <c r="D152" s="13">
        <v>0.027</v>
      </c>
      <c r="E152" s="13">
        <v>166</v>
      </c>
      <c r="F152" s="13">
        <f t="shared" si="40"/>
        <v>166</v>
      </c>
      <c r="G152" s="13">
        <f t="shared" si="41"/>
        <v>0</v>
      </c>
      <c r="H152" s="13">
        <v>2</v>
      </c>
      <c r="I152" s="13">
        <v>1.36</v>
      </c>
      <c r="J152" s="13">
        <v>1.2</v>
      </c>
      <c r="K152" s="18">
        <v>372.7688</v>
      </c>
      <c r="L152" s="18">
        <v>100.5967</v>
      </c>
      <c r="M152" s="19">
        <v>50.963</v>
      </c>
      <c r="N152" s="19">
        <v>28.066</v>
      </c>
      <c r="O152" s="19">
        <v>-12.721</v>
      </c>
      <c r="P152" s="19">
        <v>0.006</v>
      </c>
      <c r="Q152" s="19">
        <v>0.281</v>
      </c>
      <c r="R152" s="27">
        <f t="shared" si="42"/>
        <v>5.8554386178374145</v>
      </c>
      <c r="S152" s="27">
        <f t="shared" si="43"/>
        <v>-0.009372941681985214</v>
      </c>
      <c r="T152" s="28">
        <f t="shared" si="44"/>
        <v>28.196874243417675</v>
      </c>
      <c r="U152" s="28">
        <f t="shared" si="45"/>
        <v>-12.77990260393161</v>
      </c>
      <c r="V152" s="28">
        <f t="shared" si="57"/>
        <v>-0.39198311189986845</v>
      </c>
      <c r="AC152" s="13" t="s">
        <v>115</v>
      </c>
      <c r="AD152" s="19">
        <f t="shared" si="47"/>
        <v>28.196874243417675</v>
      </c>
      <c r="AE152" s="19">
        <f t="shared" si="48"/>
        <v>-12.77990260393161</v>
      </c>
      <c r="AF152" s="19">
        <f t="shared" si="49"/>
        <v>-0.39198311189986845</v>
      </c>
      <c r="AG152" s="13">
        <f t="shared" si="50"/>
        <v>166</v>
      </c>
      <c r="AH152" s="13">
        <f t="shared" si="51"/>
        <v>2</v>
      </c>
      <c r="AI152" s="13">
        <f t="shared" si="52"/>
        <v>0</v>
      </c>
      <c r="AJ152" s="19">
        <f t="shared" si="53"/>
        <v>0.13087424341767573</v>
      </c>
      <c r="AK152" s="19">
        <f t="shared" si="54"/>
        <v>-0.05890260393161029</v>
      </c>
      <c r="AL152" s="19">
        <f t="shared" si="55"/>
        <v>-0.39798311189986846</v>
      </c>
      <c r="AM152" s="19">
        <f t="shared" si="56"/>
        <v>0.42306990166824254</v>
      </c>
    </row>
    <row r="153" spans="1:39" ht="12.75">
      <c r="A153" s="13" t="s">
        <v>34</v>
      </c>
      <c r="B153" s="13">
        <v>-18.3003</v>
      </c>
      <c r="C153" s="13">
        <v>8.418</v>
      </c>
      <c r="D153" s="13">
        <v>0.027</v>
      </c>
      <c r="E153" s="13">
        <v>165</v>
      </c>
      <c r="F153" s="13">
        <f t="shared" si="40"/>
        <v>165</v>
      </c>
      <c r="G153" s="13">
        <f t="shared" si="41"/>
        <v>0</v>
      </c>
      <c r="H153" s="13">
        <v>2</v>
      </c>
      <c r="I153" s="13">
        <v>1.36</v>
      </c>
      <c r="J153" s="13">
        <v>1.2</v>
      </c>
      <c r="K153" s="18">
        <v>370.4761</v>
      </c>
      <c r="L153" s="18">
        <v>100.8948</v>
      </c>
      <c r="M153" s="19">
        <v>53.595</v>
      </c>
      <c r="N153" s="19">
        <v>29.626</v>
      </c>
      <c r="O153" s="19">
        <v>-15.553</v>
      </c>
      <c r="P153" s="19">
        <v>-0.268</v>
      </c>
      <c r="Q153" s="19">
        <v>0.38</v>
      </c>
      <c r="R153" s="27">
        <f t="shared" si="42"/>
        <v>5.819424970452988</v>
      </c>
      <c r="S153" s="27">
        <f t="shared" si="43"/>
        <v>-0.01405548553216085</v>
      </c>
      <c r="T153" s="28">
        <f t="shared" si="44"/>
        <v>29.799003118800073</v>
      </c>
      <c r="U153" s="28">
        <f t="shared" si="45"/>
        <v>-15.638429597781155</v>
      </c>
      <c r="V153" s="28">
        <f t="shared" si="57"/>
        <v>-0.6689493982988272</v>
      </c>
      <c r="AC153" s="13" t="s">
        <v>115</v>
      </c>
      <c r="AD153" s="19">
        <f t="shared" si="47"/>
        <v>29.799003118800073</v>
      </c>
      <c r="AE153" s="19">
        <f t="shared" si="48"/>
        <v>-15.638429597781155</v>
      </c>
      <c r="AF153" s="19">
        <f t="shared" si="49"/>
        <v>-0.6689493982988272</v>
      </c>
      <c r="AG153" s="13">
        <f t="shared" si="50"/>
        <v>165</v>
      </c>
      <c r="AH153" s="13">
        <f t="shared" si="51"/>
        <v>2</v>
      </c>
      <c r="AI153" s="13">
        <f t="shared" si="52"/>
        <v>0</v>
      </c>
      <c r="AJ153" s="19">
        <f t="shared" si="53"/>
        <v>0.17300311880007158</v>
      </c>
      <c r="AK153" s="19">
        <f t="shared" si="54"/>
        <v>-0.08542959778115389</v>
      </c>
      <c r="AL153" s="19">
        <f t="shared" si="55"/>
        <v>-0.40094939829882714</v>
      </c>
      <c r="AM153" s="19">
        <f t="shared" si="56"/>
        <v>0.44495922879269845</v>
      </c>
    </row>
    <row r="154" spans="1:39" ht="12.75">
      <c r="A154" s="13" t="s">
        <v>34</v>
      </c>
      <c r="B154" s="13">
        <v>-18.3003</v>
      </c>
      <c r="C154" s="13">
        <v>8.418</v>
      </c>
      <c r="D154" s="13">
        <v>0.027</v>
      </c>
      <c r="E154" s="13">
        <v>168</v>
      </c>
      <c r="F154" s="13">
        <f t="shared" si="40"/>
        <v>168</v>
      </c>
      <c r="G154" s="13">
        <f t="shared" si="41"/>
        <v>0</v>
      </c>
      <c r="H154" s="13">
        <v>2</v>
      </c>
      <c r="I154" s="13">
        <v>1.36</v>
      </c>
      <c r="J154" s="13">
        <v>1.2</v>
      </c>
      <c r="K154" s="18">
        <v>378.1138</v>
      </c>
      <c r="L154" s="18">
        <v>99.4771</v>
      </c>
      <c r="M154" s="19">
        <v>52.89</v>
      </c>
      <c r="N154" s="19">
        <v>31.49</v>
      </c>
      <c r="O154" s="19">
        <v>-9.407</v>
      </c>
      <c r="P154" s="19">
        <v>0.918</v>
      </c>
      <c r="Q154" s="19">
        <v>0.26</v>
      </c>
      <c r="R154" s="27">
        <f t="shared" si="42"/>
        <v>5.939397681504603</v>
      </c>
      <c r="S154" s="27">
        <f t="shared" si="43"/>
        <v>0.008213693992810578</v>
      </c>
      <c r="T154" s="28">
        <f t="shared" si="44"/>
        <v>31.615539306274933</v>
      </c>
      <c r="U154" s="28">
        <f t="shared" si="45"/>
        <v>-9.45207943537454</v>
      </c>
      <c r="V154" s="28">
        <f t="shared" si="57"/>
        <v>0.5224851588093349</v>
      </c>
      <c r="AC154" s="13" t="s">
        <v>115</v>
      </c>
      <c r="AD154" s="19">
        <f t="shared" si="47"/>
        <v>31.615539306274933</v>
      </c>
      <c r="AE154" s="19">
        <f t="shared" si="48"/>
        <v>-9.45207943537454</v>
      </c>
      <c r="AF154" s="19">
        <f t="shared" si="49"/>
        <v>0.5224851588093349</v>
      </c>
      <c r="AG154" s="13">
        <f t="shared" si="50"/>
        <v>168</v>
      </c>
      <c r="AH154" s="13">
        <f t="shared" si="51"/>
        <v>2</v>
      </c>
      <c r="AI154" s="13">
        <f t="shared" si="52"/>
        <v>0</v>
      </c>
      <c r="AJ154" s="19">
        <f t="shared" si="53"/>
        <v>0.12553930627493415</v>
      </c>
      <c r="AK154" s="19">
        <f t="shared" si="54"/>
        <v>-0.0450794353745394</v>
      </c>
      <c r="AL154" s="19">
        <f t="shared" si="55"/>
        <v>-0.39551484119066516</v>
      </c>
      <c r="AM154" s="19">
        <f t="shared" si="56"/>
        <v>0.4174017998472887</v>
      </c>
    </row>
    <row r="155" spans="1:39" ht="12.75">
      <c r="A155" s="13" t="s">
        <v>34</v>
      </c>
      <c r="B155" s="13">
        <v>-18.3003</v>
      </c>
      <c r="C155" s="13">
        <v>8.418</v>
      </c>
      <c r="D155" s="13">
        <v>0.027</v>
      </c>
      <c r="E155" s="13">
        <v>317</v>
      </c>
      <c r="F155" s="13">
        <f t="shared" si="40"/>
        <v>317</v>
      </c>
      <c r="G155" s="13">
        <f t="shared" si="41"/>
        <v>0</v>
      </c>
      <c r="H155" s="13">
        <v>2</v>
      </c>
      <c r="I155" s="13">
        <v>1.36</v>
      </c>
      <c r="J155" s="13">
        <v>1.2</v>
      </c>
      <c r="K155" s="18">
        <v>379.3395</v>
      </c>
      <c r="L155" s="18">
        <v>98.5455</v>
      </c>
      <c r="M155" s="19">
        <v>45.432</v>
      </c>
      <c r="N155" s="19">
        <v>24.746</v>
      </c>
      <c r="O155" s="19">
        <v>-6.064</v>
      </c>
      <c r="P155" s="19">
        <v>1.522</v>
      </c>
      <c r="Q155" s="19">
        <v>0.285</v>
      </c>
      <c r="R155" s="27">
        <f t="shared" si="42"/>
        <v>5.958650932082127</v>
      </c>
      <c r="S155" s="27">
        <f t="shared" si="43"/>
        <v>0.022847232573231624</v>
      </c>
      <c r="T155" s="28">
        <f t="shared" si="44"/>
        <v>24.883905835954124</v>
      </c>
      <c r="U155" s="28">
        <f t="shared" si="45"/>
        <v>-6.110434228831986</v>
      </c>
      <c r="V155" s="28">
        <f t="shared" si="57"/>
        <v>1.128160615106445</v>
      </c>
      <c r="AC155" s="13" t="s">
        <v>115</v>
      </c>
      <c r="AD155" s="19">
        <f t="shared" si="47"/>
        <v>24.883905835954124</v>
      </c>
      <c r="AE155" s="19">
        <f t="shared" si="48"/>
        <v>-6.110434228831986</v>
      </c>
      <c r="AF155" s="19">
        <f t="shared" si="49"/>
        <v>1.128160615106445</v>
      </c>
      <c r="AG155" s="13">
        <f t="shared" si="50"/>
        <v>317</v>
      </c>
      <c r="AH155" s="13">
        <f t="shared" si="51"/>
        <v>2</v>
      </c>
      <c r="AI155" s="13">
        <f t="shared" si="52"/>
        <v>0</v>
      </c>
      <c r="AJ155" s="19">
        <f t="shared" si="53"/>
        <v>0.13790583595412542</v>
      </c>
      <c r="AK155" s="19">
        <f t="shared" si="54"/>
        <v>-0.04643422883198589</v>
      </c>
      <c r="AL155" s="19">
        <f t="shared" si="55"/>
        <v>-0.3938393848935551</v>
      </c>
      <c r="AM155" s="19">
        <f t="shared" si="56"/>
        <v>0.41986142748621386</v>
      </c>
    </row>
    <row r="156" spans="1:39" ht="12.75">
      <c r="A156" s="13" t="s">
        <v>34</v>
      </c>
      <c r="B156" s="13">
        <v>-18.3003</v>
      </c>
      <c r="C156" s="13">
        <v>8.418</v>
      </c>
      <c r="D156" s="13">
        <v>0.027</v>
      </c>
      <c r="E156" s="13">
        <v>319</v>
      </c>
      <c r="F156" s="13">
        <f t="shared" si="40"/>
        <v>319</v>
      </c>
      <c r="G156" s="13">
        <f t="shared" si="41"/>
        <v>0</v>
      </c>
      <c r="H156" s="13">
        <v>2</v>
      </c>
      <c r="I156" s="13">
        <v>1.36</v>
      </c>
      <c r="J156" s="13">
        <v>1.2</v>
      </c>
      <c r="K156" s="18">
        <v>386.6197</v>
      </c>
      <c r="L156" s="18">
        <v>97.5123</v>
      </c>
      <c r="M156" s="19">
        <v>45.731</v>
      </c>
      <c r="N156" s="19">
        <v>26.386</v>
      </c>
      <c r="O156" s="19">
        <v>-1.115</v>
      </c>
      <c r="P156" s="19">
        <v>2.271</v>
      </c>
      <c r="Q156" s="19">
        <v>0.313</v>
      </c>
      <c r="R156" s="27">
        <f t="shared" si="42"/>
        <v>6.07300804626545</v>
      </c>
      <c r="S156" s="27">
        <f t="shared" si="43"/>
        <v>0.03907670022167653</v>
      </c>
      <c r="T156" s="28">
        <f t="shared" si="44"/>
        <v>26.54313776495075</v>
      </c>
      <c r="U156" s="28">
        <f t="shared" si="45"/>
        <v>-1.148350362771744</v>
      </c>
      <c r="V156" s="28">
        <f t="shared" si="57"/>
        <v>1.8796757675849245</v>
      </c>
      <c r="AC156" s="13" t="s">
        <v>115</v>
      </c>
      <c r="AD156" s="19">
        <f t="shared" si="47"/>
        <v>26.54313776495075</v>
      </c>
      <c r="AE156" s="19">
        <f t="shared" si="48"/>
        <v>-1.148350362771744</v>
      </c>
      <c r="AF156" s="19">
        <f t="shared" si="49"/>
        <v>1.8796757675849245</v>
      </c>
      <c r="AG156" s="13">
        <f t="shared" si="50"/>
        <v>319</v>
      </c>
      <c r="AH156" s="13">
        <f t="shared" si="51"/>
        <v>2</v>
      </c>
      <c r="AI156" s="13">
        <f t="shared" si="52"/>
        <v>0</v>
      </c>
      <c r="AJ156" s="19">
        <f t="shared" si="53"/>
        <v>0.15713776495075038</v>
      </c>
      <c r="AK156" s="19">
        <f t="shared" si="54"/>
        <v>-0.03335036277174397</v>
      </c>
      <c r="AL156" s="19">
        <f t="shared" si="55"/>
        <v>-0.3913242324150754</v>
      </c>
      <c r="AM156" s="19">
        <f t="shared" si="56"/>
        <v>0.4230120314435184</v>
      </c>
    </row>
    <row r="157" spans="1:39" ht="12.75">
      <c r="A157" s="13" t="s">
        <v>34</v>
      </c>
      <c r="B157" s="13">
        <v>-18.3003</v>
      </c>
      <c r="C157" s="13">
        <v>8.418</v>
      </c>
      <c r="D157" s="13">
        <v>0.027</v>
      </c>
      <c r="E157" s="13">
        <v>266</v>
      </c>
      <c r="F157" s="13">
        <f t="shared" si="40"/>
        <v>266</v>
      </c>
      <c r="G157" s="13">
        <f t="shared" si="41"/>
        <v>0</v>
      </c>
      <c r="H157" s="13">
        <v>2</v>
      </c>
      <c r="I157" s="13">
        <v>1.36</v>
      </c>
      <c r="J157" s="13">
        <v>1.2</v>
      </c>
      <c r="K157" s="18">
        <v>389.2631</v>
      </c>
      <c r="L157" s="18">
        <v>97.175</v>
      </c>
      <c r="M157" s="19">
        <v>54.646</v>
      </c>
      <c r="N157" s="19">
        <v>35.514</v>
      </c>
      <c r="O157" s="19">
        <v>-0.745</v>
      </c>
      <c r="P157" s="19">
        <v>2.908</v>
      </c>
      <c r="Q157" s="19">
        <v>0.258</v>
      </c>
      <c r="R157" s="27">
        <f t="shared" si="42"/>
        <v>6.114530476367945</v>
      </c>
      <c r="S157" s="27">
        <f t="shared" si="43"/>
        <v>0.04437499623195573</v>
      </c>
      <c r="T157" s="28">
        <f t="shared" si="44"/>
        <v>35.64436647392617</v>
      </c>
      <c r="U157" s="28">
        <f t="shared" si="45"/>
        <v>-0.76728432093112</v>
      </c>
      <c r="V157" s="28">
        <f t="shared" si="57"/>
        <v>2.5168427851453345</v>
      </c>
      <c r="AC157" s="13" t="s">
        <v>115</v>
      </c>
      <c r="AD157" s="19">
        <f t="shared" si="47"/>
        <v>35.64436647392617</v>
      </c>
      <c r="AE157" s="19">
        <f t="shared" si="48"/>
        <v>-0.76728432093112</v>
      </c>
      <c r="AF157" s="19">
        <f t="shared" si="49"/>
        <v>2.5168427851453345</v>
      </c>
      <c r="AG157" s="13">
        <f t="shared" si="50"/>
        <v>266</v>
      </c>
      <c r="AH157" s="13">
        <f t="shared" si="51"/>
        <v>2</v>
      </c>
      <c r="AI157" s="13">
        <f t="shared" si="52"/>
        <v>0</v>
      </c>
      <c r="AJ157" s="19">
        <f t="shared" si="53"/>
        <v>0.1303664739261663</v>
      </c>
      <c r="AK157" s="19">
        <f t="shared" si="54"/>
        <v>-0.022284320931119983</v>
      </c>
      <c r="AL157" s="19">
        <f t="shared" si="55"/>
        <v>-0.39115721485466537</v>
      </c>
      <c r="AM157" s="19">
        <f t="shared" si="56"/>
        <v>0.41291158280697554</v>
      </c>
    </row>
    <row r="158" spans="1:39" ht="12.75">
      <c r="A158" s="13" t="s">
        <v>34</v>
      </c>
      <c r="B158" s="13">
        <v>-18.3003</v>
      </c>
      <c r="C158" s="13">
        <v>8.418</v>
      </c>
      <c r="D158" s="13">
        <v>0.027</v>
      </c>
      <c r="E158" s="13">
        <v>314</v>
      </c>
      <c r="F158" s="13">
        <f t="shared" si="40"/>
        <v>314</v>
      </c>
      <c r="G158" s="13">
        <f t="shared" si="41"/>
        <v>0</v>
      </c>
      <c r="H158" s="13">
        <v>2</v>
      </c>
      <c r="I158" s="13">
        <v>1.36</v>
      </c>
      <c r="J158" s="13">
        <v>1.2</v>
      </c>
      <c r="K158" s="18">
        <v>393.2351</v>
      </c>
      <c r="L158" s="18">
        <v>97.2417</v>
      </c>
      <c r="M158" s="19">
        <v>43.868</v>
      </c>
      <c r="N158" s="19">
        <v>25.276</v>
      </c>
      <c r="O158" s="19">
        <v>3.77</v>
      </c>
      <c r="P158" s="19">
        <v>2.384</v>
      </c>
      <c r="Q158" s="19">
        <v>0.315</v>
      </c>
      <c r="R158" s="27">
        <f t="shared" si="42"/>
        <v>6.176922506468238</v>
      </c>
      <c r="S158" s="27">
        <f t="shared" si="43"/>
        <v>0.04332727508198353</v>
      </c>
      <c r="T158" s="28">
        <f t="shared" si="44"/>
        <v>25.435786633662225</v>
      </c>
      <c r="U158" s="28">
        <f t="shared" si="45"/>
        <v>3.7529086435747763</v>
      </c>
      <c r="V158" s="28">
        <f t="shared" si="57"/>
        <v>1.9939081936473375</v>
      </c>
      <c r="AC158" s="13" t="s">
        <v>115</v>
      </c>
      <c r="AD158" s="19">
        <f t="shared" si="47"/>
        <v>25.435786633662225</v>
      </c>
      <c r="AE158" s="19">
        <f t="shared" si="48"/>
        <v>3.7529086435747763</v>
      </c>
      <c r="AF158" s="19">
        <f t="shared" si="49"/>
        <v>1.9939081936473375</v>
      </c>
      <c r="AG158" s="13">
        <f t="shared" si="50"/>
        <v>314</v>
      </c>
      <c r="AH158" s="13">
        <f t="shared" si="51"/>
        <v>2</v>
      </c>
      <c r="AI158" s="13">
        <f t="shared" si="52"/>
        <v>0</v>
      </c>
      <c r="AJ158" s="19">
        <f t="shared" si="53"/>
        <v>0.15978663366222534</v>
      </c>
      <c r="AK158" s="19">
        <f t="shared" si="54"/>
        <v>-0.017091356425223747</v>
      </c>
      <c r="AL158" s="19">
        <f t="shared" si="55"/>
        <v>-0.3900918063526624</v>
      </c>
      <c r="AM158" s="19">
        <f t="shared" si="56"/>
        <v>0.4218951293213081</v>
      </c>
    </row>
    <row r="159" spans="1:39" ht="12.75">
      <c r="A159" s="13" t="s">
        <v>34</v>
      </c>
      <c r="B159" s="13">
        <v>-18.3003</v>
      </c>
      <c r="C159" s="13">
        <v>8.418</v>
      </c>
      <c r="D159" s="13">
        <v>0.027</v>
      </c>
      <c r="E159" s="13">
        <v>323</v>
      </c>
      <c r="F159" s="13">
        <f t="shared" si="40"/>
        <v>323</v>
      </c>
      <c r="G159" s="13">
        <f t="shared" si="41"/>
        <v>0</v>
      </c>
      <c r="H159" s="13">
        <v>2</v>
      </c>
      <c r="I159" s="13">
        <v>1.36</v>
      </c>
      <c r="J159" s="13">
        <v>1.2</v>
      </c>
      <c r="K159" s="18">
        <v>394.1777</v>
      </c>
      <c r="L159" s="18">
        <v>96.9065</v>
      </c>
      <c r="M159" s="19">
        <v>49.199</v>
      </c>
      <c r="N159" s="19">
        <v>30.632</v>
      </c>
      <c r="O159" s="19">
        <v>3.93</v>
      </c>
      <c r="P159" s="19">
        <v>2.874</v>
      </c>
      <c r="Q159" s="19">
        <v>0.268</v>
      </c>
      <c r="R159" s="27">
        <f t="shared" si="42"/>
        <v>6.191728832644608</v>
      </c>
      <c r="S159" s="27">
        <f t="shared" si="43"/>
        <v>0.04859258436940017</v>
      </c>
      <c r="T159" s="28">
        <f t="shared" si="44"/>
        <v>30.768537406171205</v>
      </c>
      <c r="U159" s="28">
        <f t="shared" si="45"/>
        <v>3.9177830843739088</v>
      </c>
      <c r="V159" s="28">
        <f t="shared" si="57"/>
        <v>2.4832746752086643</v>
      </c>
      <c r="AC159" s="13" t="s">
        <v>115</v>
      </c>
      <c r="AD159" s="19">
        <f t="shared" si="47"/>
        <v>30.768537406171205</v>
      </c>
      <c r="AE159" s="19">
        <f t="shared" si="48"/>
        <v>3.9177830843739088</v>
      </c>
      <c r="AF159" s="19">
        <f t="shared" si="49"/>
        <v>2.4832746752086643</v>
      </c>
      <c r="AG159" s="13">
        <f t="shared" si="50"/>
        <v>323</v>
      </c>
      <c r="AH159" s="13">
        <f t="shared" si="51"/>
        <v>2</v>
      </c>
      <c r="AI159" s="13">
        <f t="shared" si="52"/>
        <v>0</v>
      </c>
      <c r="AJ159" s="19">
        <f t="shared" si="53"/>
        <v>0.1365374061712039</v>
      </c>
      <c r="AK159" s="19">
        <f t="shared" si="54"/>
        <v>-0.012216915626091396</v>
      </c>
      <c r="AL159" s="19">
        <f t="shared" si="55"/>
        <v>-0.3907253247913358</v>
      </c>
      <c r="AM159" s="19">
        <f t="shared" si="56"/>
        <v>0.41407486731830295</v>
      </c>
    </row>
    <row r="160" spans="1:39" ht="12.75">
      <c r="A160" s="13" t="s">
        <v>34</v>
      </c>
      <c r="B160" s="13">
        <v>-18.3003</v>
      </c>
      <c r="C160" s="13">
        <v>8.418</v>
      </c>
      <c r="D160" s="13">
        <v>0.027</v>
      </c>
      <c r="E160" s="13">
        <v>252</v>
      </c>
      <c r="F160" s="13">
        <f t="shared" si="40"/>
        <v>252</v>
      </c>
      <c r="G160" s="13">
        <f t="shared" si="41"/>
        <v>0</v>
      </c>
      <c r="H160" s="13">
        <v>2</v>
      </c>
      <c r="I160" s="13">
        <v>1.36</v>
      </c>
      <c r="J160" s="13">
        <v>1.3</v>
      </c>
      <c r="K160" s="18">
        <v>1.8449</v>
      </c>
      <c r="L160" s="18">
        <v>96.4368</v>
      </c>
      <c r="M160" s="19">
        <v>66.326</v>
      </c>
      <c r="N160" s="19">
        <v>47.89</v>
      </c>
      <c r="O160" s="19">
        <v>10.336</v>
      </c>
      <c r="P160" s="19">
        <v>4.094</v>
      </c>
      <c r="Q160" s="19">
        <v>0.325</v>
      </c>
      <c r="R160" s="27">
        <f t="shared" si="42"/>
        <v>0.02897962143303905</v>
      </c>
      <c r="S160" s="27">
        <f t="shared" si="43"/>
        <v>0.05597061471635545</v>
      </c>
      <c r="T160" s="28">
        <f t="shared" si="44"/>
        <v>48.05620913609712</v>
      </c>
      <c r="U160" s="28">
        <f t="shared" si="45"/>
        <v>10.341525015136643</v>
      </c>
      <c r="V160" s="28">
        <f t="shared" si="46"/>
        <v>3.806459508746169</v>
      </c>
      <c r="AD160" s="19">
        <f t="shared" si="47"/>
        <v>48.05620913609712</v>
      </c>
      <c r="AE160" s="19">
        <f t="shared" si="48"/>
        <v>10.341525015136643</v>
      </c>
      <c r="AF160" s="19">
        <f t="shared" si="49"/>
        <v>3.806459508746169</v>
      </c>
      <c r="AG160" s="13">
        <f t="shared" si="50"/>
        <v>252</v>
      </c>
      <c r="AH160" s="13">
        <f t="shared" si="51"/>
        <v>2</v>
      </c>
      <c r="AI160" s="13">
        <f t="shared" si="52"/>
        <v>0</v>
      </c>
      <c r="AJ160" s="19">
        <f t="shared" si="53"/>
        <v>0.16620913609711607</v>
      </c>
      <c r="AK160" s="19">
        <f t="shared" si="54"/>
        <v>0.005525015136642608</v>
      </c>
      <c r="AL160" s="19">
        <f t="shared" si="55"/>
        <v>-0.2875404912538313</v>
      </c>
      <c r="AM160" s="19">
        <f t="shared" si="56"/>
        <v>0.3321679346729669</v>
      </c>
    </row>
    <row r="161" spans="1:131" ht="12.75">
      <c r="A161" s="13" t="s">
        <v>34</v>
      </c>
      <c r="B161" s="13">
        <v>-18.3003</v>
      </c>
      <c r="C161" s="13">
        <v>8.418</v>
      </c>
      <c r="D161" s="13">
        <v>0.027</v>
      </c>
      <c r="E161" s="13">
        <v>236</v>
      </c>
      <c r="F161" s="13">
        <f t="shared" si="40"/>
        <v>236</v>
      </c>
      <c r="G161" s="13">
        <f t="shared" si="41"/>
        <v>0</v>
      </c>
      <c r="H161" s="13">
        <v>2</v>
      </c>
      <c r="I161" s="13">
        <v>1.36</v>
      </c>
      <c r="J161" s="13">
        <v>1.3</v>
      </c>
      <c r="K161" s="18">
        <v>4.3216</v>
      </c>
      <c r="L161" s="18">
        <v>96.2718</v>
      </c>
      <c r="M161" s="19">
        <v>52.836</v>
      </c>
      <c r="N161" s="19">
        <v>34.32</v>
      </c>
      <c r="O161" s="19">
        <v>11.997</v>
      </c>
      <c r="P161" s="19">
        <v>3.476</v>
      </c>
      <c r="Q161" s="19">
        <v>0.214</v>
      </c>
      <c r="R161" s="27">
        <f t="shared" si="42"/>
        <v>0.06788353405876826</v>
      </c>
      <c r="S161" s="27">
        <f t="shared" si="43"/>
        <v>0.05856242865556727</v>
      </c>
      <c r="T161" s="28">
        <f t="shared" si="44"/>
        <v>34.43021098872873</v>
      </c>
      <c r="U161" s="28">
        <f t="shared" si="45"/>
        <v>12.003041963768739</v>
      </c>
      <c r="V161" s="28">
        <f t="shared" si="46"/>
        <v>3.185698756829287</v>
      </c>
      <c r="AD161" s="19">
        <f t="shared" si="47"/>
        <v>34.43021098872873</v>
      </c>
      <c r="AE161" s="19">
        <f t="shared" si="48"/>
        <v>12.003041963768739</v>
      </c>
      <c r="AF161" s="19">
        <f t="shared" si="49"/>
        <v>3.185698756829287</v>
      </c>
      <c r="AG161" s="13">
        <f t="shared" si="50"/>
        <v>236</v>
      </c>
      <c r="AH161" s="13">
        <f t="shared" si="51"/>
        <v>2</v>
      </c>
      <c r="AI161" s="13">
        <f t="shared" si="52"/>
        <v>0</v>
      </c>
      <c r="AJ161" s="19">
        <f t="shared" si="53"/>
        <v>0.11021098872873125</v>
      </c>
      <c r="AK161" s="19">
        <f t="shared" si="54"/>
        <v>0.0060419637687392225</v>
      </c>
      <c r="AL161" s="19">
        <f t="shared" si="55"/>
        <v>-0.2903012431707128</v>
      </c>
      <c r="AM161" s="19">
        <f t="shared" si="56"/>
        <v>0.31057652704157895</v>
      </c>
      <c r="BW161" s="13">
        <v>7</v>
      </c>
      <c r="BX161" s="13">
        <v>259.5408</v>
      </c>
      <c r="BY161" s="13">
        <v>8</v>
      </c>
      <c r="BZ161" s="13">
        <v>109.2991</v>
      </c>
      <c r="CA161" s="13">
        <v>9</v>
      </c>
      <c r="CB161" s="13">
        <v>30.11</v>
      </c>
      <c r="CC161" s="13">
        <v>37</v>
      </c>
      <c r="CD161" s="13">
        <v>-35.987</v>
      </c>
      <c r="CE161" s="13">
        <v>38</v>
      </c>
      <c r="CF161" s="13">
        <v>-15.554</v>
      </c>
      <c r="CG161" s="13">
        <v>39</v>
      </c>
      <c r="CH161" s="13">
        <v>-3.998</v>
      </c>
      <c r="CI161" s="13">
        <v>6</v>
      </c>
      <c r="CJ161" s="13">
        <v>2.5</v>
      </c>
      <c r="CK161" s="13">
        <v>5</v>
      </c>
      <c r="CL161" s="13">
        <v>143</v>
      </c>
      <c r="CM161" s="13">
        <v>91</v>
      </c>
      <c r="CN161" s="13">
        <v>2</v>
      </c>
      <c r="CO161" s="13">
        <v>3</v>
      </c>
      <c r="CP161" s="13">
        <v>1.36</v>
      </c>
      <c r="CQ161" s="13">
        <v>6</v>
      </c>
      <c r="CR161" s="13">
        <v>2.5</v>
      </c>
      <c r="CS161" s="13">
        <v>7</v>
      </c>
      <c r="CT161" s="13">
        <v>324.4823</v>
      </c>
      <c r="CU161" s="13">
        <v>8</v>
      </c>
      <c r="CV161" s="13">
        <v>107.1608</v>
      </c>
      <c r="CW161" s="13">
        <v>9</v>
      </c>
      <c r="CX161" s="13">
        <v>28.186</v>
      </c>
      <c r="CY161" s="13">
        <v>37</v>
      </c>
      <c r="CZ161" s="13">
        <v>-7.796</v>
      </c>
      <c r="DA161" s="13">
        <v>38</v>
      </c>
      <c r="DB161" s="13">
        <v>-17.544</v>
      </c>
      <c r="DC161" s="13">
        <v>39</v>
      </c>
      <c r="DD161" s="13">
        <v>-3.979</v>
      </c>
      <c r="DE161" s="13">
        <v>5</v>
      </c>
      <c r="DF161" s="13">
        <v>88</v>
      </c>
      <c r="DG161" s="13">
        <v>91</v>
      </c>
      <c r="DH161" s="13">
        <v>2</v>
      </c>
      <c r="DI161" s="13">
        <v>6</v>
      </c>
      <c r="DJ161" s="13">
        <v>1.3</v>
      </c>
      <c r="DK161" s="13">
        <v>3</v>
      </c>
      <c r="DL161" s="13">
        <v>1.36</v>
      </c>
      <c r="DM161" s="13">
        <v>6</v>
      </c>
      <c r="DN161" s="13">
        <v>1.3</v>
      </c>
      <c r="DO161" s="13">
        <v>7</v>
      </c>
      <c r="DP161" s="13">
        <v>331.2865</v>
      </c>
      <c r="DQ161" s="13">
        <v>8</v>
      </c>
      <c r="DR161" s="13">
        <v>104.23</v>
      </c>
      <c r="DS161" s="13">
        <v>9</v>
      </c>
      <c r="DT161" s="13">
        <v>20.673</v>
      </c>
      <c r="DU161" s="13">
        <v>37</v>
      </c>
      <c r="DV161" s="13">
        <v>-8.569</v>
      </c>
      <c r="DW161" s="13">
        <v>38</v>
      </c>
      <c r="DX161" s="13">
        <v>-9.767</v>
      </c>
      <c r="DY161" s="13">
        <v>39</v>
      </c>
      <c r="DZ161" s="13">
        <v>-0.988</v>
      </c>
      <c r="EA161" s="13">
        <v>5</v>
      </c>
    </row>
    <row r="162" spans="1:39" ht="12.75">
      <c r="A162" s="13" t="s">
        <v>34</v>
      </c>
      <c r="B162" s="13">
        <v>-18.3003</v>
      </c>
      <c r="C162" s="13">
        <v>8.418</v>
      </c>
      <c r="D162" s="13">
        <v>0.027</v>
      </c>
      <c r="E162" s="13">
        <v>232</v>
      </c>
      <c r="F162" s="13">
        <f t="shared" si="40"/>
        <v>232</v>
      </c>
      <c r="G162" s="13">
        <f t="shared" si="41"/>
        <v>0</v>
      </c>
      <c r="H162" s="13">
        <v>2</v>
      </c>
      <c r="I162" s="13">
        <v>1.36</v>
      </c>
      <c r="J162" s="13">
        <v>1.3</v>
      </c>
      <c r="K162" s="18">
        <v>5.3465</v>
      </c>
      <c r="L162" s="18">
        <v>97.2199</v>
      </c>
      <c r="M162" s="19">
        <v>44.072</v>
      </c>
      <c r="N162" s="19">
        <v>25.571</v>
      </c>
      <c r="O162" s="19">
        <v>12.111</v>
      </c>
      <c r="P162" s="19">
        <v>2.308</v>
      </c>
      <c r="Q162" s="19">
        <v>0.3</v>
      </c>
      <c r="R162" s="27">
        <f t="shared" si="42"/>
        <v>0.08398262561208915</v>
      </c>
      <c r="S162" s="27">
        <f t="shared" si="43"/>
        <v>0.04366970868122477</v>
      </c>
      <c r="T162" s="28">
        <f t="shared" si="44"/>
        <v>25.723829610799385</v>
      </c>
      <c r="U162" s="28">
        <f t="shared" si="45"/>
        <v>12.123978951665142</v>
      </c>
      <c r="V162" s="28">
        <f t="shared" si="46"/>
        <v>2.0175481142286094</v>
      </c>
      <c r="AD162" s="19">
        <f t="shared" si="47"/>
        <v>25.723829610799385</v>
      </c>
      <c r="AE162" s="19">
        <f t="shared" si="48"/>
        <v>12.123978951665142</v>
      </c>
      <c r="AF162" s="19">
        <f t="shared" si="49"/>
        <v>2.0175481142286094</v>
      </c>
      <c r="AG162" s="13">
        <f t="shared" si="50"/>
        <v>232</v>
      </c>
      <c r="AH162" s="13">
        <f t="shared" si="51"/>
        <v>2</v>
      </c>
      <c r="AI162" s="13">
        <f t="shared" si="52"/>
        <v>0</v>
      </c>
      <c r="AJ162" s="19">
        <f t="shared" si="53"/>
        <v>0.15282961079938318</v>
      </c>
      <c r="AK162" s="19">
        <f t="shared" si="54"/>
        <v>0.012978951665141736</v>
      </c>
      <c r="AL162" s="19">
        <f t="shared" si="55"/>
        <v>-0.2904518857713905</v>
      </c>
      <c r="AM162" s="19">
        <f t="shared" si="56"/>
        <v>0.3284625413522429</v>
      </c>
    </row>
    <row r="163" spans="1:39" ht="12.75">
      <c r="A163" s="13" t="s">
        <v>34</v>
      </c>
      <c r="B163" s="13">
        <v>-18.3003</v>
      </c>
      <c r="C163" s="13">
        <v>8.418</v>
      </c>
      <c r="D163" s="13">
        <v>0.027</v>
      </c>
      <c r="E163" s="13">
        <v>231</v>
      </c>
      <c r="F163" s="13">
        <f t="shared" si="40"/>
        <v>231</v>
      </c>
      <c r="G163" s="13">
        <f t="shared" si="41"/>
        <v>0</v>
      </c>
      <c r="H163" s="13">
        <v>2</v>
      </c>
      <c r="I163" s="13">
        <v>1.36</v>
      </c>
      <c r="J163" s="13">
        <v>1.3</v>
      </c>
      <c r="K163" s="18">
        <v>5.5692</v>
      </c>
      <c r="L163" s="18">
        <v>97.6366</v>
      </c>
      <c r="M163" s="19">
        <v>40.834</v>
      </c>
      <c r="N163" s="19">
        <v>22.346</v>
      </c>
      <c r="O163" s="19">
        <v>11.982</v>
      </c>
      <c r="P163" s="19">
        <v>1.899</v>
      </c>
      <c r="Q163" s="19">
        <v>0.249</v>
      </c>
      <c r="R163" s="27">
        <f t="shared" si="42"/>
        <v>0.08748078903186139</v>
      </c>
      <c r="S163" s="27">
        <f t="shared" si="43"/>
        <v>0.03712420038747033</v>
      </c>
      <c r="T163" s="28">
        <f t="shared" si="44"/>
        <v>22.47346103865069</v>
      </c>
      <c r="U163" s="28">
        <f t="shared" si="45"/>
        <v>11.9940478100088</v>
      </c>
      <c r="V163" s="28">
        <f t="shared" si="46"/>
        <v>1.6072023133591575</v>
      </c>
      <c r="AD163" s="19">
        <f t="shared" si="47"/>
        <v>22.47346103865069</v>
      </c>
      <c r="AE163" s="19">
        <f t="shared" si="48"/>
        <v>11.9940478100088</v>
      </c>
      <c r="AF163" s="19">
        <f t="shared" si="49"/>
        <v>1.6072023133591575</v>
      </c>
      <c r="AG163" s="13">
        <f t="shared" si="50"/>
        <v>231</v>
      </c>
      <c r="AH163" s="13">
        <f t="shared" si="51"/>
        <v>2</v>
      </c>
      <c r="AI163" s="13">
        <f t="shared" si="52"/>
        <v>0</v>
      </c>
      <c r="AJ163" s="19">
        <f t="shared" si="53"/>
        <v>0.12746103865069003</v>
      </c>
      <c r="AK163" s="19">
        <f t="shared" si="54"/>
        <v>0.012047810008800397</v>
      </c>
      <c r="AL163" s="19">
        <f t="shared" si="55"/>
        <v>-0.2917976866408425</v>
      </c>
      <c r="AM163" s="19">
        <f t="shared" si="56"/>
        <v>0.31864926805010574</v>
      </c>
    </row>
    <row r="164" spans="1:39" ht="12.75">
      <c r="A164" s="13" t="s">
        <v>34</v>
      </c>
      <c r="B164" s="13">
        <v>-18.3003</v>
      </c>
      <c r="C164" s="13">
        <v>8.418</v>
      </c>
      <c r="D164" s="13">
        <v>0.027</v>
      </c>
      <c r="E164" s="13">
        <v>86</v>
      </c>
      <c r="F164" s="13">
        <f t="shared" si="40"/>
        <v>86</v>
      </c>
      <c r="G164" s="13">
        <f t="shared" si="41"/>
        <v>0</v>
      </c>
      <c r="H164" s="13">
        <v>2</v>
      </c>
      <c r="I164" s="13">
        <v>1.36</v>
      </c>
      <c r="J164" s="13">
        <v>1.3</v>
      </c>
      <c r="K164" s="18">
        <v>7.0826</v>
      </c>
      <c r="L164" s="18">
        <v>97.9351</v>
      </c>
      <c r="M164" s="19">
        <v>35.531</v>
      </c>
      <c r="N164" s="19">
        <v>16.989</v>
      </c>
      <c r="O164" s="19">
        <v>12.36</v>
      </c>
      <c r="P164" s="19">
        <v>1.536</v>
      </c>
      <c r="Q164" s="19">
        <v>0.22899999999999998</v>
      </c>
      <c r="R164" s="27">
        <f t="shared" si="42"/>
        <v>0.11125322064157536</v>
      </c>
      <c r="S164" s="27">
        <f t="shared" si="43"/>
        <v>0.03243537335198754</v>
      </c>
      <c r="T164" s="28">
        <f t="shared" si="44"/>
        <v>17.106197356205804</v>
      </c>
      <c r="U164" s="28">
        <f t="shared" si="45"/>
        <v>12.373419454339112</v>
      </c>
      <c r="V164" s="28">
        <f t="shared" si="46"/>
        <v>1.242972385149078</v>
      </c>
      <c r="AD164" s="19">
        <f t="shared" si="47"/>
        <v>17.106197356205804</v>
      </c>
      <c r="AE164" s="19">
        <f t="shared" si="48"/>
        <v>12.373419454339112</v>
      </c>
      <c r="AF164" s="19">
        <f t="shared" si="49"/>
        <v>1.242972385149078</v>
      </c>
      <c r="AG164" s="13">
        <f t="shared" si="50"/>
        <v>86</v>
      </c>
      <c r="AH164" s="13">
        <f t="shared" si="51"/>
        <v>2</v>
      </c>
      <c r="AI164" s="13">
        <f t="shared" si="52"/>
        <v>0</v>
      </c>
      <c r="AJ164" s="19">
        <f t="shared" si="53"/>
        <v>0.11719735620580352</v>
      </c>
      <c r="AK164" s="19">
        <f t="shared" si="54"/>
        <v>0.013419454339112846</v>
      </c>
      <c r="AL164" s="19">
        <f t="shared" si="55"/>
        <v>-0.2930276148509221</v>
      </c>
      <c r="AM164" s="19">
        <f t="shared" si="56"/>
        <v>0.3158804918345067</v>
      </c>
    </row>
    <row r="165" spans="1:39" ht="12.75">
      <c r="A165" s="13" t="s">
        <v>34</v>
      </c>
      <c r="B165" s="13">
        <v>-18.3003</v>
      </c>
      <c r="C165" s="13">
        <v>8.418</v>
      </c>
      <c r="D165" s="13">
        <v>0.027</v>
      </c>
      <c r="E165" s="13">
        <v>233</v>
      </c>
      <c r="F165" s="13">
        <f t="shared" si="40"/>
        <v>233</v>
      </c>
      <c r="G165" s="13">
        <f t="shared" si="41"/>
        <v>0</v>
      </c>
      <c r="H165" s="13">
        <v>2</v>
      </c>
      <c r="I165" s="13">
        <v>1.36</v>
      </c>
      <c r="J165" s="13">
        <v>1.3</v>
      </c>
      <c r="K165" s="18">
        <v>7.4825</v>
      </c>
      <c r="L165" s="18">
        <v>97.0193</v>
      </c>
      <c r="M165" s="19">
        <v>48.043</v>
      </c>
      <c r="N165" s="19">
        <v>29.356</v>
      </c>
      <c r="O165" s="19">
        <v>14.044</v>
      </c>
      <c r="P165" s="19">
        <v>2.632</v>
      </c>
      <c r="Q165" s="19">
        <v>0.225</v>
      </c>
      <c r="R165" s="27">
        <f t="shared" si="42"/>
        <v>0.11753483515242814</v>
      </c>
      <c r="S165" s="27">
        <f t="shared" si="43"/>
        <v>0.046820726112775324</v>
      </c>
      <c r="T165" s="28">
        <f t="shared" si="44"/>
        <v>29.470553132041914</v>
      </c>
      <c r="U165" s="28">
        <f t="shared" si="45"/>
        <v>14.058737841130691</v>
      </c>
      <c r="V165" s="28">
        <f t="shared" si="46"/>
        <v>2.3408517907167385</v>
      </c>
      <c r="AD165" s="19">
        <f t="shared" si="47"/>
        <v>29.470553132041914</v>
      </c>
      <c r="AE165" s="19">
        <f t="shared" si="48"/>
        <v>14.058737841130691</v>
      </c>
      <c r="AF165" s="19">
        <f t="shared" si="49"/>
        <v>2.3408517907167385</v>
      </c>
      <c r="AG165" s="13">
        <f t="shared" si="50"/>
        <v>233</v>
      </c>
      <c r="AH165" s="13">
        <f t="shared" si="51"/>
        <v>2</v>
      </c>
      <c r="AI165" s="13">
        <f t="shared" si="52"/>
        <v>0</v>
      </c>
      <c r="AJ165" s="19">
        <f t="shared" si="53"/>
        <v>0.11455313204191242</v>
      </c>
      <c r="AK165" s="19">
        <f t="shared" si="54"/>
        <v>0.014737841130690654</v>
      </c>
      <c r="AL165" s="19">
        <f t="shared" si="55"/>
        <v>-0.29114820928326157</v>
      </c>
      <c r="AM165" s="19">
        <f t="shared" si="56"/>
        <v>0.3132202161270169</v>
      </c>
    </row>
    <row r="166" spans="1:39" ht="12.75">
      <c r="A166" s="13" t="s">
        <v>34</v>
      </c>
      <c r="B166" s="13">
        <v>-18.3003</v>
      </c>
      <c r="C166" s="13">
        <v>8.418</v>
      </c>
      <c r="D166" s="13">
        <v>0.027</v>
      </c>
      <c r="E166" s="13">
        <v>235</v>
      </c>
      <c r="F166" s="13">
        <f t="shared" si="40"/>
        <v>235</v>
      </c>
      <c r="G166" s="13">
        <f t="shared" si="41"/>
        <v>0</v>
      </c>
      <c r="H166" s="13">
        <v>2</v>
      </c>
      <c r="I166" s="13">
        <v>1.36</v>
      </c>
      <c r="J166" s="13">
        <v>1.3</v>
      </c>
      <c r="K166" s="18">
        <v>8.2229</v>
      </c>
      <c r="L166" s="18">
        <v>96.3298</v>
      </c>
      <c r="M166" s="19">
        <v>53.218</v>
      </c>
      <c r="N166" s="19">
        <v>34.383</v>
      </c>
      <c r="O166" s="19">
        <v>15.261</v>
      </c>
      <c r="P166" s="19">
        <v>3.45</v>
      </c>
      <c r="Q166" s="19">
        <v>0.201</v>
      </c>
      <c r="R166" s="27">
        <f t="shared" si="42"/>
        <v>0.12916501115601756</v>
      </c>
      <c r="S166" s="27">
        <f t="shared" si="43"/>
        <v>0.057651366786026115</v>
      </c>
      <c r="T166" s="28">
        <f t="shared" si="44"/>
        <v>34.48620138635094</v>
      </c>
      <c r="U166" s="28">
        <f t="shared" si="45"/>
        <v>15.274341000908247</v>
      </c>
      <c r="V166" s="28">
        <f t="shared" si="46"/>
        <v>3.1591819148667843</v>
      </c>
      <c r="AD166" s="19">
        <f t="shared" si="47"/>
        <v>34.48620138635094</v>
      </c>
      <c r="AE166" s="19">
        <f t="shared" si="48"/>
        <v>15.274341000908247</v>
      </c>
      <c r="AF166" s="19">
        <f t="shared" si="49"/>
        <v>3.1591819148667843</v>
      </c>
      <c r="AG166" s="13">
        <f t="shared" si="50"/>
        <v>235</v>
      </c>
      <c r="AH166" s="13">
        <f t="shared" si="51"/>
        <v>2</v>
      </c>
      <c r="AI166" s="13">
        <f t="shared" si="52"/>
        <v>0</v>
      </c>
      <c r="AJ166" s="19">
        <f t="shared" si="53"/>
        <v>0.10320138635093912</v>
      </c>
      <c r="AK166" s="19">
        <f t="shared" si="54"/>
        <v>0.01334100090824819</v>
      </c>
      <c r="AL166" s="19">
        <f t="shared" si="55"/>
        <v>-0.29081808513321583</v>
      </c>
      <c r="AM166" s="19">
        <f t="shared" si="56"/>
        <v>0.30887484049456027</v>
      </c>
    </row>
    <row r="167" spans="1:39" ht="12.75">
      <c r="A167" s="13" t="s">
        <v>34</v>
      </c>
      <c r="B167" s="13">
        <v>-18.3003</v>
      </c>
      <c r="C167" s="13">
        <v>8.418</v>
      </c>
      <c r="D167" s="13">
        <v>0.027</v>
      </c>
      <c r="E167" s="13">
        <v>240</v>
      </c>
      <c r="F167" s="13">
        <f t="shared" si="40"/>
        <v>240</v>
      </c>
      <c r="G167" s="13">
        <f t="shared" si="41"/>
        <v>0</v>
      </c>
      <c r="H167" s="13">
        <v>2</v>
      </c>
      <c r="I167" s="13">
        <v>1.36</v>
      </c>
      <c r="J167" s="13">
        <v>1.3</v>
      </c>
      <c r="K167" s="18">
        <v>9.8529</v>
      </c>
      <c r="L167" s="18">
        <v>96.0552</v>
      </c>
      <c r="M167" s="19">
        <v>55.478</v>
      </c>
      <c r="N167" s="19">
        <v>36.407</v>
      </c>
      <c r="O167" s="19">
        <v>16.952</v>
      </c>
      <c r="P167" s="19">
        <v>3.819</v>
      </c>
      <c r="Q167" s="19">
        <v>0.258</v>
      </c>
      <c r="R167" s="27">
        <f t="shared" si="42"/>
        <v>0.15476899128277438</v>
      </c>
      <c r="S167" s="27">
        <f t="shared" si="43"/>
        <v>0.06196477349940488</v>
      </c>
      <c r="T167" s="28">
        <f t="shared" si="44"/>
        <v>36.536593379393324</v>
      </c>
      <c r="U167" s="28">
        <f t="shared" si="45"/>
        <v>16.97347099736896</v>
      </c>
      <c r="V167" s="28">
        <f t="shared" si="46"/>
        <v>3.530470561835538</v>
      </c>
      <c r="AD167" s="19">
        <f t="shared" si="47"/>
        <v>36.536593379393324</v>
      </c>
      <c r="AE167" s="19">
        <f t="shared" si="48"/>
        <v>16.97347099736896</v>
      </c>
      <c r="AF167" s="19">
        <f t="shared" si="49"/>
        <v>3.530470561835538</v>
      </c>
      <c r="AG167" s="13">
        <f t="shared" si="50"/>
        <v>240</v>
      </c>
      <c r="AH167" s="13">
        <f t="shared" si="51"/>
        <v>2</v>
      </c>
      <c r="AI167" s="13">
        <f t="shared" si="52"/>
        <v>0</v>
      </c>
      <c r="AJ167" s="19">
        <f t="shared" si="53"/>
        <v>0.12959337939332727</v>
      </c>
      <c r="AK167" s="19">
        <f t="shared" si="54"/>
        <v>0.021470997368957967</v>
      </c>
      <c r="AL167" s="19">
        <f t="shared" si="55"/>
        <v>-0.2885294381644621</v>
      </c>
      <c r="AM167" s="19">
        <f t="shared" si="56"/>
        <v>0.3170247378330291</v>
      </c>
    </row>
    <row r="168" spans="1:39" ht="12.75">
      <c r="A168" s="13" t="s">
        <v>34</v>
      </c>
      <c r="B168" s="13">
        <v>-18.3003</v>
      </c>
      <c r="C168" s="13">
        <v>8.418</v>
      </c>
      <c r="D168" s="13">
        <v>0.027</v>
      </c>
      <c r="E168" s="13">
        <v>248</v>
      </c>
      <c r="F168" s="13">
        <f t="shared" si="40"/>
        <v>248</v>
      </c>
      <c r="G168" s="13">
        <f t="shared" si="41"/>
        <v>0</v>
      </c>
      <c r="H168" s="13">
        <v>2</v>
      </c>
      <c r="I168" s="13">
        <v>1.36</v>
      </c>
      <c r="J168" s="13">
        <v>1.3</v>
      </c>
      <c r="K168" s="18">
        <v>8.6855</v>
      </c>
      <c r="L168" s="18">
        <v>95.5874</v>
      </c>
      <c r="M168" s="19">
        <v>69.22</v>
      </c>
      <c r="N168" s="19">
        <v>50.108</v>
      </c>
      <c r="O168" s="19">
        <v>17.81</v>
      </c>
      <c r="P168" s="19">
        <v>5.178</v>
      </c>
      <c r="Q168" s="19">
        <v>0.267</v>
      </c>
      <c r="R168" s="27">
        <f t="shared" si="42"/>
        <v>0.13643151496377073</v>
      </c>
      <c r="S168" s="27">
        <f t="shared" si="43"/>
        <v>0.0693129587161514</v>
      </c>
      <c r="T168" s="28">
        <f t="shared" si="44"/>
        <v>50.243759973972395</v>
      </c>
      <c r="U168" s="28">
        <f t="shared" si="45"/>
        <v>17.82802721915826</v>
      </c>
      <c r="V168" s="28">
        <f t="shared" si="46"/>
        <v>4.890248095734376</v>
      </c>
      <c r="AD168" s="19">
        <f t="shared" si="47"/>
        <v>50.243759973972395</v>
      </c>
      <c r="AE168" s="19">
        <f t="shared" si="48"/>
        <v>17.82802721915826</v>
      </c>
      <c r="AF168" s="19">
        <f t="shared" si="49"/>
        <v>4.890248095734376</v>
      </c>
      <c r="AG168" s="13">
        <f t="shared" si="50"/>
        <v>248</v>
      </c>
      <c r="AH168" s="13">
        <f t="shared" si="51"/>
        <v>2</v>
      </c>
      <c r="AI168" s="13">
        <f t="shared" si="52"/>
        <v>0</v>
      </c>
      <c r="AJ168" s="19">
        <f t="shared" si="53"/>
        <v>0.13575997397239803</v>
      </c>
      <c r="AK168" s="19">
        <f t="shared" si="54"/>
        <v>0.018027219158259555</v>
      </c>
      <c r="AL168" s="19">
        <f t="shared" si="55"/>
        <v>-0.28775190426562425</v>
      </c>
      <c r="AM168" s="19">
        <f t="shared" si="56"/>
        <v>0.31867994849387543</v>
      </c>
    </row>
    <row r="169" spans="1:39" ht="12.75">
      <c r="A169" s="13" t="s">
        <v>34</v>
      </c>
      <c r="B169" s="13">
        <v>-18.3003</v>
      </c>
      <c r="C169" s="13">
        <v>8.418</v>
      </c>
      <c r="D169" s="13">
        <v>0.027</v>
      </c>
      <c r="E169" s="13">
        <v>230</v>
      </c>
      <c r="F169" s="13">
        <f t="shared" si="40"/>
        <v>230</v>
      </c>
      <c r="G169" s="13">
        <f t="shared" si="41"/>
        <v>0</v>
      </c>
      <c r="H169" s="13">
        <v>2</v>
      </c>
      <c r="I169" s="13">
        <v>1.36</v>
      </c>
      <c r="J169" s="13">
        <v>1.3</v>
      </c>
      <c r="K169" s="18">
        <v>10.5741</v>
      </c>
      <c r="L169" s="18">
        <v>97.1965</v>
      </c>
      <c r="M169" s="19">
        <v>44.671</v>
      </c>
      <c r="N169" s="19">
        <v>25.71</v>
      </c>
      <c r="O169" s="19">
        <v>15.796</v>
      </c>
      <c r="P169" s="19">
        <v>2.35</v>
      </c>
      <c r="Q169" s="19">
        <v>0.23800000000000002</v>
      </c>
      <c r="R169" s="27">
        <f t="shared" si="42"/>
        <v>0.16609757439161918</v>
      </c>
      <c r="S169" s="27">
        <f t="shared" si="43"/>
        <v>0.044037275021694855</v>
      </c>
      <c r="T169" s="28">
        <f t="shared" si="44"/>
        <v>25.83045124159483</v>
      </c>
      <c r="U169" s="28">
        <f t="shared" si="45"/>
        <v>15.81617077327785</v>
      </c>
      <c r="V169" s="28">
        <f t="shared" si="46"/>
        <v>2.058792093982837</v>
      </c>
      <c r="AD169" s="19">
        <f t="shared" si="47"/>
        <v>25.83045124159483</v>
      </c>
      <c r="AE169" s="19">
        <f t="shared" si="48"/>
        <v>15.81617077327785</v>
      </c>
      <c r="AF169" s="19">
        <f t="shared" si="49"/>
        <v>2.058792093982837</v>
      </c>
      <c r="AG169" s="13">
        <f t="shared" si="50"/>
        <v>230</v>
      </c>
      <c r="AH169" s="13">
        <f t="shared" si="51"/>
        <v>2</v>
      </c>
      <c r="AI169" s="13">
        <f t="shared" si="52"/>
        <v>0</v>
      </c>
      <c r="AJ169" s="19">
        <f t="shared" si="53"/>
        <v>0.12045124159482867</v>
      </c>
      <c r="AK169" s="19">
        <f t="shared" si="54"/>
        <v>0.020170773277850884</v>
      </c>
      <c r="AL169" s="19">
        <f t="shared" si="55"/>
        <v>-0.29120790601716307</v>
      </c>
      <c r="AM169" s="19">
        <f t="shared" si="56"/>
        <v>0.3157806299051022</v>
      </c>
    </row>
    <row r="170" spans="1:39" ht="12.75">
      <c r="A170" s="13" t="s">
        <v>34</v>
      </c>
      <c r="B170" s="13">
        <v>-18.3003</v>
      </c>
      <c r="C170" s="13">
        <v>8.418</v>
      </c>
      <c r="D170" s="13">
        <v>0.027</v>
      </c>
      <c r="E170" s="13">
        <v>227</v>
      </c>
      <c r="F170" s="13">
        <f t="shared" si="40"/>
        <v>227</v>
      </c>
      <c r="G170" s="13">
        <f t="shared" si="41"/>
        <v>0</v>
      </c>
      <c r="H170" s="13">
        <v>2</v>
      </c>
      <c r="I170" s="13">
        <v>1.36</v>
      </c>
      <c r="J170" s="13">
        <v>1.3</v>
      </c>
      <c r="K170" s="18">
        <v>12.3992</v>
      </c>
      <c r="L170" s="18">
        <v>97.5165</v>
      </c>
      <c r="M170" s="19">
        <v>39.54</v>
      </c>
      <c r="N170" s="19">
        <v>20.459</v>
      </c>
      <c r="O170" s="19">
        <v>16.064</v>
      </c>
      <c r="P170" s="19">
        <v>1.926</v>
      </c>
      <c r="Q170" s="19">
        <v>0.295</v>
      </c>
      <c r="R170" s="27">
        <f t="shared" si="42"/>
        <v>0.19476617815195285</v>
      </c>
      <c r="S170" s="27">
        <f t="shared" si="43"/>
        <v>0.03901072677595119</v>
      </c>
      <c r="T170" s="28">
        <f t="shared" si="44"/>
        <v>20.60720221766784</v>
      </c>
      <c r="U170" s="28">
        <f t="shared" si="45"/>
        <v>16.093161338476104</v>
      </c>
      <c r="V170" s="28">
        <f t="shared" si="46"/>
        <v>1.6348455544832674</v>
      </c>
      <c r="AD170" s="19">
        <f t="shared" si="47"/>
        <v>20.60720221766784</v>
      </c>
      <c r="AE170" s="19">
        <f t="shared" si="48"/>
        <v>16.093161338476104</v>
      </c>
      <c r="AF170" s="19">
        <f t="shared" si="49"/>
        <v>1.6348455544832674</v>
      </c>
      <c r="AG170" s="13">
        <f t="shared" si="50"/>
        <v>227</v>
      </c>
      <c r="AH170" s="13">
        <f t="shared" si="51"/>
        <v>2</v>
      </c>
      <c r="AI170" s="13">
        <f t="shared" si="52"/>
        <v>0</v>
      </c>
      <c r="AJ170" s="19">
        <f t="shared" si="53"/>
        <v>0.14820221766784059</v>
      </c>
      <c r="AK170" s="19">
        <f t="shared" si="54"/>
        <v>0.029161338476104248</v>
      </c>
      <c r="AL170" s="19">
        <f t="shared" si="55"/>
        <v>-0.29115444551673253</v>
      </c>
      <c r="AM170" s="19">
        <f t="shared" si="56"/>
        <v>0.32800181726255706</v>
      </c>
    </row>
    <row r="171" spans="1:39" ht="12.75">
      <c r="A171" s="13" t="s">
        <v>34</v>
      </c>
      <c r="B171" s="13">
        <v>-18.3003</v>
      </c>
      <c r="C171" s="13">
        <v>8.418</v>
      </c>
      <c r="D171" s="13">
        <v>0.027</v>
      </c>
      <c r="E171" s="13">
        <v>85</v>
      </c>
      <c r="F171" s="13">
        <f t="shared" si="40"/>
        <v>85</v>
      </c>
      <c r="G171" s="13">
        <f t="shared" si="41"/>
        <v>0</v>
      </c>
      <c r="H171" s="13">
        <v>2</v>
      </c>
      <c r="I171" s="13">
        <v>1.36</v>
      </c>
      <c r="J171" s="13">
        <v>1.3</v>
      </c>
      <c r="K171" s="18">
        <v>13.0625</v>
      </c>
      <c r="L171" s="18">
        <v>98.5132</v>
      </c>
      <c r="M171" s="19">
        <v>30.984</v>
      </c>
      <c r="N171" s="19">
        <v>12.022</v>
      </c>
      <c r="O171" s="19">
        <v>14.729</v>
      </c>
      <c r="P171" s="19">
        <v>1.107</v>
      </c>
      <c r="Q171" s="19">
        <v>0.295</v>
      </c>
      <c r="R171" s="27">
        <f t="shared" si="42"/>
        <v>0.20518527018758337</v>
      </c>
      <c r="S171" s="27">
        <f t="shared" si="43"/>
        <v>0.023354599786786334</v>
      </c>
      <c r="T171" s="28">
        <f t="shared" si="44"/>
        <v>12.169850726460325</v>
      </c>
      <c r="U171" s="28">
        <f t="shared" si="45"/>
        <v>14.759268122553367</v>
      </c>
      <c r="V171" s="28">
        <f t="shared" si="46"/>
        <v>0.8139976304487009</v>
      </c>
      <c r="AD171" s="19">
        <f t="shared" si="47"/>
        <v>12.169850726460325</v>
      </c>
      <c r="AE171" s="19">
        <f t="shared" si="48"/>
        <v>14.759268122553367</v>
      </c>
      <c r="AF171" s="19">
        <f t="shared" si="49"/>
        <v>0.8139976304487009</v>
      </c>
      <c r="AG171" s="13">
        <f t="shared" si="50"/>
        <v>85</v>
      </c>
      <c r="AH171" s="13">
        <f t="shared" si="51"/>
        <v>2</v>
      </c>
      <c r="AI171" s="13">
        <f t="shared" si="52"/>
        <v>0</v>
      </c>
      <c r="AJ171" s="19">
        <f t="shared" si="53"/>
        <v>0.14785072646032482</v>
      </c>
      <c r="AK171" s="19">
        <f t="shared" si="54"/>
        <v>0.03026812255336786</v>
      </c>
      <c r="AL171" s="19">
        <f t="shared" si="55"/>
        <v>-0.2930023695512991</v>
      </c>
      <c r="AM171" s="19">
        <f t="shared" si="56"/>
        <v>0.32958517126901743</v>
      </c>
    </row>
    <row r="172" spans="1:39" ht="12.75">
      <c r="A172" s="13" t="s">
        <v>34</v>
      </c>
      <c r="B172" s="13">
        <v>-18.3003</v>
      </c>
      <c r="C172" s="13">
        <v>8.418</v>
      </c>
      <c r="D172" s="13">
        <v>0.027</v>
      </c>
      <c r="E172" s="13">
        <v>224</v>
      </c>
      <c r="F172" s="13">
        <f t="shared" si="40"/>
        <v>224</v>
      </c>
      <c r="G172" s="13">
        <f t="shared" si="41"/>
        <v>0</v>
      </c>
      <c r="H172" s="13">
        <v>2</v>
      </c>
      <c r="I172" s="13">
        <v>1.36</v>
      </c>
      <c r="J172" s="13">
        <v>1.3</v>
      </c>
      <c r="K172" s="18">
        <v>13.6026</v>
      </c>
      <c r="L172" s="18">
        <v>97.3946</v>
      </c>
      <c r="M172" s="19">
        <v>43.363</v>
      </c>
      <c r="N172" s="19">
        <v>24.038</v>
      </c>
      <c r="O172" s="19">
        <v>17.605</v>
      </c>
      <c r="P172" s="19">
        <v>2.158</v>
      </c>
      <c r="Q172" s="19">
        <v>0.23199999999999998</v>
      </c>
      <c r="R172" s="27">
        <f t="shared" si="42"/>
        <v>0.21366914114860264</v>
      </c>
      <c r="S172" s="27">
        <f t="shared" si="43"/>
        <v>0.04092552749831424</v>
      </c>
      <c r="T172" s="28">
        <f t="shared" si="44"/>
        <v>24.154385765364907</v>
      </c>
      <c r="U172" s="28">
        <f t="shared" si="45"/>
        <v>17.629872607716237</v>
      </c>
      <c r="V172" s="28">
        <f t="shared" si="46"/>
        <v>1.8659043322588953</v>
      </c>
      <c r="AD172" s="19">
        <f t="shared" si="47"/>
        <v>24.154385765364907</v>
      </c>
      <c r="AE172" s="19">
        <f t="shared" si="48"/>
        <v>17.629872607716237</v>
      </c>
      <c r="AF172" s="19">
        <f t="shared" si="49"/>
        <v>1.8659043322588953</v>
      </c>
      <c r="AG172" s="13">
        <f t="shared" si="50"/>
        <v>224</v>
      </c>
      <c r="AH172" s="13">
        <f t="shared" si="51"/>
        <v>2</v>
      </c>
      <c r="AI172" s="13">
        <f t="shared" si="52"/>
        <v>0</v>
      </c>
      <c r="AJ172" s="19">
        <f t="shared" si="53"/>
        <v>0.11638576536490675</v>
      </c>
      <c r="AK172" s="19">
        <f t="shared" si="54"/>
        <v>0.024872607716236672</v>
      </c>
      <c r="AL172" s="19">
        <f t="shared" si="55"/>
        <v>-0.2920956677411046</v>
      </c>
      <c r="AM172" s="19">
        <f t="shared" si="56"/>
        <v>0.3154111160173381</v>
      </c>
    </row>
    <row r="173" spans="1:39" ht="12.75">
      <c r="A173" s="13" t="s">
        <v>34</v>
      </c>
      <c r="B173" s="13">
        <v>-18.3003</v>
      </c>
      <c r="C173" s="13">
        <v>8.418</v>
      </c>
      <c r="D173" s="13">
        <v>0.027</v>
      </c>
      <c r="E173" s="13">
        <v>82</v>
      </c>
      <c r="F173" s="13">
        <f t="shared" si="40"/>
        <v>82</v>
      </c>
      <c r="G173" s="13">
        <f t="shared" si="41"/>
        <v>0</v>
      </c>
      <c r="H173" s="13">
        <v>2</v>
      </c>
      <c r="I173" s="13">
        <v>1.36</v>
      </c>
      <c r="J173" s="13">
        <v>1.3</v>
      </c>
      <c r="K173" s="18">
        <v>17.2512</v>
      </c>
      <c r="L173" s="18">
        <v>98.9071</v>
      </c>
      <c r="M173" s="19">
        <v>24.156</v>
      </c>
      <c r="N173" s="19">
        <v>4.967</v>
      </c>
      <c r="O173" s="19">
        <v>14.883</v>
      </c>
      <c r="P173" s="19">
        <v>0.798</v>
      </c>
      <c r="Q173" s="19">
        <v>0.34299999999999997</v>
      </c>
      <c r="R173" s="27">
        <f t="shared" si="42"/>
        <v>0.27098121592804125</v>
      </c>
      <c r="S173" s="27">
        <f t="shared" si="43"/>
        <v>0.017167233055541242</v>
      </c>
      <c r="T173" s="28">
        <f t="shared" si="44"/>
        <v>5.136004248343692</v>
      </c>
      <c r="U173" s="28">
        <f t="shared" si="45"/>
        <v>14.928952069372851</v>
      </c>
      <c r="V173" s="28">
        <f t="shared" si="46"/>
        <v>0.5046153486126521</v>
      </c>
      <c r="AD173" s="19">
        <f t="shared" si="47"/>
        <v>5.136004248343692</v>
      </c>
      <c r="AE173" s="19">
        <f t="shared" si="48"/>
        <v>14.928952069372851</v>
      </c>
      <c r="AF173" s="19">
        <f t="shared" si="49"/>
        <v>0.5046153486126521</v>
      </c>
      <c r="AG173" s="13">
        <f t="shared" si="50"/>
        <v>82</v>
      </c>
      <c r="AH173" s="13">
        <f t="shared" si="51"/>
        <v>2</v>
      </c>
      <c r="AI173" s="13">
        <f t="shared" si="52"/>
        <v>0</v>
      </c>
      <c r="AJ173" s="19">
        <f t="shared" si="53"/>
        <v>0.16900424834369243</v>
      </c>
      <c r="AK173" s="19">
        <f t="shared" si="54"/>
        <v>0.04595206937285212</v>
      </c>
      <c r="AL173" s="19">
        <f t="shared" si="55"/>
        <v>-0.29338465138734793</v>
      </c>
      <c r="AM173" s="19">
        <f t="shared" si="56"/>
        <v>0.34168491671061446</v>
      </c>
    </row>
    <row r="174" spans="1:39" ht="12.75">
      <c r="A174" s="13" t="s">
        <v>34</v>
      </c>
      <c r="B174" s="13">
        <v>-18.3003</v>
      </c>
      <c r="C174" s="13">
        <v>8.418</v>
      </c>
      <c r="D174" s="13">
        <v>0.027</v>
      </c>
      <c r="E174" s="13">
        <v>199</v>
      </c>
      <c r="F174" s="13">
        <f t="shared" si="40"/>
        <v>199</v>
      </c>
      <c r="G174" s="13">
        <f t="shared" si="41"/>
        <v>0</v>
      </c>
      <c r="H174" s="13">
        <v>2</v>
      </c>
      <c r="I174" s="13">
        <v>1.36</v>
      </c>
      <c r="J174" s="13">
        <v>1.3</v>
      </c>
      <c r="K174" s="18">
        <v>17.567</v>
      </c>
      <c r="L174" s="18">
        <v>98.2851</v>
      </c>
      <c r="M174" s="19">
        <v>31.441</v>
      </c>
      <c r="N174" s="19">
        <v>11.937</v>
      </c>
      <c r="O174" s="19">
        <v>16.982</v>
      </c>
      <c r="P174" s="19">
        <v>1.23</v>
      </c>
      <c r="Q174" s="19">
        <v>0.254</v>
      </c>
      <c r="R174" s="27">
        <f t="shared" si="42"/>
        <v>0.2759417907280595</v>
      </c>
      <c r="S174" s="27">
        <f t="shared" si="43"/>
        <v>0.026937586208205522</v>
      </c>
      <c r="T174" s="28">
        <f t="shared" si="44"/>
        <v>12.062432513109474</v>
      </c>
      <c r="U174" s="28">
        <f t="shared" si="45"/>
        <v>17.015682906890476</v>
      </c>
      <c r="V174" s="28">
        <f t="shared" si="46"/>
        <v>0.937262882835551</v>
      </c>
      <c r="AD174" s="19">
        <f t="shared" si="47"/>
        <v>12.062432513109474</v>
      </c>
      <c r="AE174" s="19">
        <f t="shared" si="48"/>
        <v>17.015682906890476</v>
      </c>
      <c r="AF174" s="19">
        <f t="shared" si="49"/>
        <v>0.937262882835551</v>
      </c>
      <c r="AG174" s="13">
        <f t="shared" si="50"/>
        <v>199</v>
      </c>
      <c r="AH174" s="13">
        <f t="shared" si="51"/>
        <v>2</v>
      </c>
      <c r="AI174" s="13">
        <f t="shared" si="52"/>
        <v>0</v>
      </c>
      <c r="AJ174" s="19">
        <f t="shared" si="53"/>
        <v>0.1254325131094749</v>
      </c>
      <c r="AK174" s="19">
        <f t="shared" si="54"/>
        <v>0.03368290689047626</v>
      </c>
      <c r="AL174" s="19">
        <f t="shared" si="55"/>
        <v>-0.29273711716444895</v>
      </c>
      <c r="AM174" s="19">
        <f t="shared" si="56"/>
        <v>0.3202543884590864</v>
      </c>
    </row>
    <row r="175" spans="1:39" ht="12.75">
      <c r="A175" s="13" t="s">
        <v>34</v>
      </c>
      <c r="B175" s="13">
        <v>-18.3003</v>
      </c>
      <c r="C175" s="13">
        <v>8.418</v>
      </c>
      <c r="D175" s="13">
        <v>0.027</v>
      </c>
      <c r="E175" s="13">
        <v>218</v>
      </c>
      <c r="F175" s="13">
        <f t="shared" si="40"/>
        <v>218</v>
      </c>
      <c r="G175" s="13">
        <f t="shared" si="41"/>
        <v>0</v>
      </c>
      <c r="H175" s="13">
        <v>2</v>
      </c>
      <c r="I175" s="13">
        <v>1.36</v>
      </c>
      <c r="J175" s="13">
        <v>1.3</v>
      </c>
      <c r="K175" s="18">
        <v>19.5147</v>
      </c>
      <c r="L175" s="18">
        <v>98.412</v>
      </c>
      <c r="M175" s="19">
        <v>34.103</v>
      </c>
      <c r="N175" s="19">
        <v>14.2</v>
      </c>
      <c r="O175" s="19">
        <v>18.706</v>
      </c>
      <c r="P175" s="19">
        <v>1.234</v>
      </c>
      <c r="Q175" s="19">
        <v>0.302</v>
      </c>
      <c r="R175" s="27">
        <f t="shared" si="42"/>
        <v>0.30653619078504374</v>
      </c>
      <c r="S175" s="27">
        <f t="shared" si="43"/>
        <v>0.024944245669502818</v>
      </c>
      <c r="T175" s="28">
        <f t="shared" si="44"/>
        <v>14.346773946524934</v>
      </c>
      <c r="U175" s="28">
        <f t="shared" si="45"/>
        <v>18.751206767366753</v>
      </c>
      <c r="V175" s="28">
        <f t="shared" si="46"/>
        <v>0.9413515862800104</v>
      </c>
      <c r="AD175" s="19">
        <f t="shared" si="47"/>
        <v>14.346773946524934</v>
      </c>
      <c r="AE175" s="19">
        <f t="shared" si="48"/>
        <v>18.751206767366753</v>
      </c>
      <c r="AF175" s="19">
        <f t="shared" si="49"/>
        <v>0.9413515862800104</v>
      </c>
      <c r="AG175" s="13">
        <f t="shared" si="50"/>
        <v>218</v>
      </c>
      <c r="AH175" s="13">
        <f t="shared" si="51"/>
        <v>2</v>
      </c>
      <c r="AI175" s="13">
        <f t="shared" si="52"/>
        <v>0</v>
      </c>
      <c r="AJ175" s="19">
        <f t="shared" si="53"/>
        <v>0.14677394652493447</v>
      </c>
      <c r="AK175" s="19">
        <f t="shared" si="54"/>
        <v>0.04520676736675355</v>
      </c>
      <c r="AL175" s="19">
        <f t="shared" si="55"/>
        <v>-0.2926484137199896</v>
      </c>
      <c r="AM175" s="19">
        <f t="shared" si="56"/>
        <v>0.33049861913037143</v>
      </c>
    </row>
    <row r="176" spans="1:39" ht="12.75">
      <c r="A176" s="13" t="s">
        <v>34</v>
      </c>
      <c r="B176" s="13">
        <v>-18.3003</v>
      </c>
      <c r="C176" s="13">
        <v>8.418</v>
      </c>
      <c r="D176" s="13">
        <v>0.027</v>
      </c>
      <c r="E176" s="13">
        <v>219</v>
      </c>
      <c r="F176" s="13">
        <f t="shared" si="40"/>
        <v>219</v>
      </c>
      <c r="G176" s="13">
        <f t="shared" si="41"/>
        <v>0</v>
      </c>
      <c r="H176" s="13">
        <v>2</v>
      </c>
      <c r="I176" s="13">
        <v>1.36</v>
      </c>
      <c r="J176" s="13">
        <v>1.3</v>
      </c>
      <c r="K176" s="18">
        <v>19.0328</v>
      </c>
      <c r="L176" s="18">
        <v>98.3994</v>
      </c>
      <c r="M176" s="19">
        <v>35.519</v>
      </c>
      <c r="N176" s="19">
        <v>15.629</v>
      </c>
      <c r="O176" s="19">
        <v>18.876</v>
      </c>
      <c r="P176" s="19">
        <v>1.277</v>
      </c>
      <c r="Q176" s="19">
        <v>0.239</v>
      </c>
      <c r="R176" s="27">
        <f t="shared" si="42"/>
        <v>0.29896652328621914</v>
      </c>
      <c r="S176" s="27">
        <f t="shared" si="43"/>
        <v>0.025142166006679068</v>
      </c>
      <c r="T176" s="28">
        <f t="shared" si="44"/>
        <v>15.74656192261007</v>
      </c>
      <c r="U176" s="28">
        <f t="shared" si="45"/>
        <v>18.911387275442436</v>
      </c>
      <c r="V176" s="28">
        <f t="shared" si="46"/>
        <v>0.982934685290888</v>
      </c>
      <c r="AD176" s="19">
        <f t="shared" si="47"/>
        <v>15.74656192261007</v>
      </c>
      <c r="AE176" s="19">
        <f t="shared" si="48"/>
        <v>18.911387275442436</v>
      </c>
      <c r="AF176" s="19">
        <f t="shared" si="49"/>
        <v>0.982934685290888</v>
      </c>
      <c r="AG176" s="13">
        <f t="shared" si="50"/>
        <v>219</v>
      </c>
      <c r="AH176" s="13">
        <f t="shared" si="51"/>
        <v>2</v>
      </c>
      <c r="AI176" s="13">
        <f t="shared" si="52"/>
        <v>0</v>
      </c>
      <c r="AJ176" s="19">
        <f t="shared" si="53"/>
        <v>0.11756192261007037</v>
      </c>
      <c r="AK176" s="19">
        <f t="shared" si="54"/>
        <v>0.03538727544243514</v>
      </c>
      <c r="AL176" s="19">
        <f t="shared" si="55"/>
        <v>-0.2940653147091119</v>
      </c>
      <c r="AM176" s="19">
        <f t="shared" si="56"/>
        <v>0.3186651443537306</v>
      </c>
    </row>
    <row r="177" spans="1:39" ht="12.75">
      <c r="A177" s="13" t="s">
        <v>34</v>
      </c>
      <c r="B177" s="13">
        <v>-18.3003</v>
      </c>
      <c r="C177" s="13">
        <v>8.418</v>
      </c>
      <c r="D177" s="13">
        <v>0.027</v>
      </c>
      <c r="E177" s="13">
        <v>221</v>
      </c>
      <c r="F177" s="13">
        <f t="shared" si="40"/>
        <v>221</v>
      </c>
      <c r="G177" s="13">
        <f t="shared" si="41"/>
        <v>0</v>
      </c>
      <c r="H177" s="13">
        <v>2</v>
      </c>
      <c r="I177" s="13">
        <v>1.36</v>
      </c>
      <c r="J177" s="13">
        <v>1.3</v>
      </c>
      <c r="K177" s="18">
        <v>20.4124</v>
      </c>
      <c r="L177" s="18">
        <v>96.8676</v>
      </c>
      <c r="M177" s="19">
        <v>46.97</v>
      </c>
      <c r="N177" s="19">
        <v>26.219</v>
      </c>
      <c r="O177" s="19">
        <v>23.202</v>
      </c>
      <c r="P177" s="19">
        <v>2.694</v>
      </c>
      <c r="Q177" s="19">
        <v>0.292</v>
      </c>
      <c r="R177" s="27">
        <f t="shared" si="42"/>
        <v>0.3206372294106815</v>
      </c>
      <c r="S177" s="27">
        <f t="shared" si="43"/>
        <v>0.04920362414052337</v>
      </c>
      <c r="T177" s="28">
        <f t="shared" si="44"/>
        <v>26.36030624942402</v>
      </c>
      <c r="U177" s="28">
        <f t="shared" si="45"/>
        <v>23.249642811989844</v>
      </c>
      <c r="V177" s="28">
        <f t="shared" si="46"/>
        <v>2.4043426443790827</v>
      </c>
      <c r="AD177" s="19">
        <f t="shared" si="47"/>
        <v>26.36030624942402</v>
      </c>
      <c r="AE177" s="19">
        <f t="shared" si="48"/>
        <v>23.249642811989844</v>
      </c>
      <c r="AF177" s="19">
        <f t="shared" si="49"/>
        <v>2.4043426443790827</v>
      </c>
      <c r="AG177" s="13">
        <f t="shared" si="50"/>
        <v>221</v>
      </c>
      <c r="AH177" s="13">
        <f t="shared" si="51"/>
        <v>2</v>
      </c>
      <c r="AI177" s="13">
        <f t="shared" si="52"/>
        <v>0</v>
      </c>
      <c r="AJ177" s="19">
        <f t="shared" si="53"/>
        <v>0.14130624942401937</v>
      </c>
      <c r="AK177" s="19">
        <f t="shared" si="54"/>
        <v>0.047642811989842215</v>
      </c>
      <c r="AL177" s="19">
        <f t="shared" si="55"/>
        <v>-0.2896573556209172</v>
      </c>
      <c r="AM177" s="19">
        <f t="shared" si="56"/>
        <v>0.32578931432121144</v>
      </c>
    </row>
    <row r="178" spans="1:39" ht="12.75">
      <c r="A178" s="13" t="s">
        <v>34</v>
      </c>
      <c r="B178" s="13">
        <v>-18.3003</v>
      </c>
      <c r="C178" s="13">
        <v>8.418</v>
      </c>
      <c r="D178" s="13">
        <v>0.027</v>
      </c>
      <c r="E178" s="13">
        <v>217</v>
      </c>
      <c r="F178" s="13">
        <f t="shared" si="40"/>
        <v>217</v>
      </c>
      <c r="G178" s="13">
        <f t="shared" si="41"/>
        <v>0</v>
      </c>
      <c r="H178" s="13">
        <v>2</v>
      </c>
      <c r="I178" s="13">
        <v>1.36</v>
      </c>
      <c r="J178" s="13">
        <v>1.3</v>
      </c>
      <c r="K178" s="18">
        <v>23.8303</v>
      </c>
      <c r="L178" s="18">
        <v>98.3795</v>
      </c>
      <c r="M178" s="19">
        <v>35.117</v>
      </c>
      <c r="N178" s="19">
        <v>14.371</v>
      </c>
      <c r="O178" s="19">
        <v>21.255</v>
      </c>
      <c r="P178" s="19">
        <v>1.277</v>
      </c>
      <c r="Q178" s="19">
        <v>0.27899999999999997</v>
      </c>
      <c r="R178" s="27">
        <f t="shared" si="42"/>
        <v>0.37432547706420427</v>
      </c>
      <c r="S178" s="27">
        <f t="shared" si="43"/>
        <v>0.025454754475711328</v>
      </c>
      <c r="T178" s="28">
        <f t="shared" si="44"/>
        <v>14.50421432884329</v>
      </c>
      <c r="U178" s="28">
        <f t="shared" si="45"/>
        <v>21.305179571951086</v>
      </c>
      <c r="V178" s="28">
        <f t="shared" si="46"/>
        <v>0.9843486384907144</v>
      </c>
      <c r="AD178" s="19">
        <f t="shared" si="47"/>
        <v>14.50421432884329</v>
      </c>
      <c r="AE178" s="19">
        <f t="shared" si="48"/>
        <v>21.305179571951086</v>
      </c>
      <c r="AF178" s="19">
        <f t="shared" si="49"/>
        <v>0.9843486384907144</v>
      </c>
      <c r="AG178" s="13">
        <f t="shared" si="50"/>
        <v>217</v>
      </c>
      <c r="AH178" s="13">
        <f t="shared" si="51"/>
        <v>2</v>
      </c>
      <c r="AI178" s="13">
        <f t="shared" si="52"/>
        <v>0</v>
      </c>
      <c r="AJ178" s="19">
        <f t="shared" si="53"/>
        <v>0.1332143288432892</v>
      </c>
      <c r="AK178" s="19">
        <f t="shared" si="54"/>
        <v>0.050179571951087354</v>
      </c>
      <c r="AL178" s="19">
        <f t="shared" si="55"/>
        <v>-0.2926513615092855</v>
      </c>
      <c r="AM178" s="19">
        <f t="shared" si="56"/>
        <v>0.32543642427300734</v>
      </c>
    </row>
    <row r="179" spans="1:39" ht="12.75">
      <c r="A179" s="13" t="s">
        <v>34</v>
      </c>
      <c r="B179" s="13">
        <v>-18.3003</v>
      </c>
      <c r="C179" s="13">
        <v>8.418</v>
      </c>
      <c r="D179" s="13">
        <v>0.027</v>
      </c>
      <c r="E179" s="13">
        <v>200</v>
      </c>
      <c r="F179" s="13">
        <f t="shared" si="40"/>
        <v>200</v>
      </c>
      <c r="G179" s="13">
        <f t="shared" si="41"/>
        <v>0</v>
      </c>
      <c r="H179" s="13">
        <v>2</v>
      </c>
      <c r="I179" s="13">
        <v>1.36</v>
      </c>
      <c r="J179" s="13">
        <v>1.3</v>
      </c>
      <c r="K179" s="18">
        <v>25.8323</v>
      </c>
      <c r="L179" s="18">
        <v>98.7132</v>
      </c>
      <c r="M179" s="19">
        <v>31.53</v>
      </c>
      <c r="N179" s="19">
        <v>10.66</v>
      </c>
      <c r="O179" s="19">
        <v>20.862</v>
      </c>
      <c r="P179" s="19">
        <v>1.021</v>
      </c>
      <c r="Q179" s="19">
        <v>0.335</v>
      </c>
      <c r="R179" s="27">
        <f t="shared" si="42"/>
        <v>0.4057728195266381</v>
      </c>
      <c r="S179" s="27">
        <f t="shared" si="43"/>
        <v>0.020213007133196514</v>
      </c>
      <c r="T179" s="28">
        <f t="shared" si="44"/>
        <v>10.817338229275844</v>
      </c>
      <c r="U179" s="28">
        <f t="shared" si="45"/>
        <v>20.92736478454747</v>
      </c>
      <c r="V179" s="28">
        <f t="shared" si="46"/>
        <v>0.7276581663708224</v>
      </c>
      <c r="AD179" s="19">
        <f t="shared" si="47"/>
        <v>10.817338229275844</v>
      </c>
      <c r="AE179" s="19">
        <f t="shared" si="48"/>
        <v>20.92736478454747</v>
      </c>
      <c r="AF179" s="19">
        <f t="shared" si="49"/>
        <v>0.7276581663708224</v>
      </c>
      <c r="AG179" s="13">
        <f t="shared" si="50"/>
        <v>200</v>
      </c>
      <c r="AH179" s="13">
        <f t="shared" si="51"/>
        <v>2</v>
      </c>
      <c r="AI179" s="13">
        <f t="shared" si="52"/>
        <v>0</v>
      </c>
      <c r="AJ179" s="19">
        <f t="shared" si="53"/>
        <v>0.15733822927584384</v>
      </c>
      <c r="AK179" s="19">
        <f t="shared" si="54"/>
        <v>0.06536478454747296</v>
      </c>
      <c r="AL179" s="19">
        <f t="shared" si="55"/>
        <v>-0.29334183362917754</v>
      </c>
      <c r="AM179" s="19">
        <f t="shared" si="56"/>
        <v>0.3392304597283735</v>
      </c>
    </row>
    <row r="180" spans="1:39" ht="12.75">
      <c r="A180" s="13" t="s">
        <v>34</v>
      </c>
      <c r="B180" s="13">
        <v>-18.3003</v>
      </c>
      <c r="C180" s="13">
        <v>8.418</v>
      </c>
      <c r="D180" s="13">
        <v>0.027</v>
      </c>
      <c r="E180" s="13">
        <v>198</v>
      </c>
      <c r="F180" s="13">
        <f t="shared" si="40"/>
        <v>198</v>
      </c>
      <c r="G180" s="13">
        <f t="shared" si="41"/>
        <v>0</v>
      </c>
      <c r="H180" s="13">
        <v>2</v>
      </c>
      <c r="I180" s="13">
        <v>1.36</v>
      </c>
      <c r="J180" s="13">
        <v>1.3</v>
      </c>
      <c r="K180" s="18">
        <v>28.3974</v>
      </c>
      <c r="L180" s="18">
        <v>98.7609</v>
      </c>
      <c r="M180" s="19">
        <v>27.885</v>
      </c>
      <c r="N180" s="19">
        <v>6.848</v>
      </c>
      <c r="O180" s="19">
        <v>20.445</v>
      </c>
      <c r="P180" s="19">
        <v>0.926</v>
      </c>
      <c r="Q180" s="19">
        <v>0.304</v>
      </c>
      <c r="R180" s="27">
        <f t="shared" si="42"/>
        <v>0.446065316105254</v>
      </c>
      <c r="S180" s="27">
        <f t="shared" si="43"/>
        <v>0.019463737285315252</v>
      </c>
      <c r="T180" s="28">
        <f t="shared" si="44"/>
        <v>6.9885329069068085</v>
      </c>
      <c r="U180" s="28">
        <f t="shared" si="45"/>
        <v>20.511409075960795</v>
      </c>
      <c r="V180" s="28">
        <f t="shared" si="46"/>
        <v>0.6326703473863811</v>
      </c>
      <c r="AD180" s="19">
        <f t="shared" si="47"/>
        <v>6.9885329069068085</v>
      </c>
      <c r="AE180" s="19">
        <f t="shared" si="48"/>
        <v>20.511409075960795</v>
      </c>
      <c r="AF180" s="19">
        <f t="shared" si="49"/>
        <v>0.6326703473863811</v>
      </c>
      <c r="AG180" s="13">
        <f t="shared" si="50"/>
        <v>198</v>
      </c>
      <c r="AH180" s="13">
        <f t="shared" si="51"/>
        <v>2</v>
      </c>
      <c r="AI180" s="13">
        <f t="shared" si="52"/>
        <v>0</v>
      </c>
      <c r="AJ180" s="19">
        <f t="shared" si="53"/>
        <v>0.14053290690680864</v>
      </c>
      <c r="AK180" s="19">
        <f t="shared" si="54"/>
        <v>0.06640907596079515</v>
      </c>
      <c r="AL180" s="19">
        <f t="shared" si="55"/>
        <v>-0.293329652613619</v>
      </c>
      <c r="AM180" s="19">
        <f t="shared" si="56"/>
        <v>0.33196678809192764</v>
      </c>
    </row>
    <row r="181" spans="1:39" ht="12.75">
      <c r="A181" s="13" t="s">
        <v>34</v>
      </c>
      <c r="B181" s="13">
        <v>-18.3003</v>
      </c>
      <c r="C181" s="13">
        <v>8.418</v>
      </c>
      <c r="D181" s="13">
        <v>0.027</v>
      </c>
      <c r="E181" s="13">
        <v>215</v>
      </c>
      <c r="F181" s="13">
        <f t="shared" si="40"/>
        <v>215</v>
      </c>
      <c r="G181" s="13">
        <f t="shared" si="41"/>
        <v>0</v>
      </c>
      <c r="H181" s="13">
        <v>50</v>
      </c>
      <c r="I181" s="13">
        <v>1.36</v>
      </c>
      <c r="J181" s="13">
        <v>1.3</v>
      </c>
      <c r="K181" s="18">
        <v>33.2426</v>
      </c>
      <c r="L181" s="18">
        <v>97.0969</v>
      </c>
      <c r="M181" s="19">
        <v>41.149</v>
      </c>
      <c r="N181" s="19">
        <v>17.325</v>
      </c>
      <c r="O181" s="19">
        <v>28.921</v>
      </c>
      <c r="P181" s="19">
        <v>2.26</v>
      </c>
      <c r="Q181" s="19">
        <v>0.327</v>
      </c>
      <c r="R181" s="27">
        <f t="shared" si="42"/>
        <v>0.5221735397311204</v>
      </c>
      <c r="S181" s="27">
        <f t="shared" si="43"/>
        <v>0.0456017881631825</v>
      </c>
      <c r="T181" s="28">
        <f t="shared" si="44"/>
        <v>17.469553803322896</v>
      </c>
      <c r="U181" s="28">
        <f t="shared" si="45"/>
        <v>29.0018165918963</v>
      </c>
      <c r="V181" s="28">
        <f t="shared" si="46"/>
        <v>1.970270997514904</v>
      </c>
      <c r="AD181" s="19">
        <f t="shared" si="47"/>
        <v>17.469553803322896</v>
      </c>
      <c r="AE181" s="19">
        <f t="shared" si="48"/>
        <v>29.0018165918963</v>
      </c>
      <c r="AF181" s="19">
        <f t="shared" si="49"/>
        <v>1.970270997514904</v>
      </c>
      <c r="AG181" s="13">
        <f t="shared" si="50"/>
        <v>215</v>
      </c>
      <c r="AH181" s="13">
        <f t="shared" si="51"/>
        <v>50</v>
      </c>
      <c r="AI181" s="13">
        <f t="shared" si="52"/>
        <v>0</v>
      </c>
      <c r="AJ181" s="19">
        <f t="shared" si="53"/>
        <v>0.14455380332289636</v>
      </c>
      <c r="AK181" s="19">
        <f t="shared" si="54"/>
        <v>0.0808165918963013</v>
      </c>
      <c r="AL181" s="19">
        <f t="shared" si="55"/>
        <v>-0.2897290024850958</v>
      </c>
      <c r="AM181" s="19">
        <f t="shared" si="56"/>
        <v>0.3337214683862226</v>
      </c>
    </row>
    <row r="182" spans="1:39" ht="12.75">
      <c r="A182" s="13" t="s">
        <v>34</v>
      </c>
      <c r="B182" s="13">
        <v>-18.3003</v>
      </c>
      <c r="C182" s="13">
        <v>8.418</v>
      </c>
      <c r="D182" s="13">
        <v>0.027</v>
      </c>
      <c r="E182" s="13">
        <v>214</v>
      </c>
      <c r="F182" s="13">
        <f t="shared" si="40"/>
        <v>214</v>
      </c>
      <c r="G182" s="13">
        <f t="shared" si="41"/>
        <v>0</v>
      </c>
      <c r="H182" s="13">
        <v>50</v>
      </c>
      <c r="I182" s="13">
        <v>1.36</v>
      </c>
      <c r="J182" s="13">
        <v>1.3</v>
      </c>
      <c r="K182" s="18">
        <v>34.4767</v>
      </c>
      <c r="L182" s="18">
        <v>97.618</v>
      </c>
      <c r="M182" s="19">
        <v>39.537</v>
      </c>
      <c r="N182" s="19">
        <v>15.552</v>
      </c>
      <c r="O182" s="19">
        <v>28.784</v>
      </c>
      <c r="P182" s="19">
        <v>1.862</v>
      </c>
      <c r="Q182" s="19">
        <v>0.368</v>
      </c>
      <c r="R182" s="27">
        <f t="shared" si="42"/>
        <v>0.5415587372000962</v>
      </c>
      <c r="S182" s="27">
        <f t="shared" si="43"/>
        <v>0.03741636850425434</v>
      </c>
      <c r="T182" s="28">
        <f t="shared" si="44"/>
        <v>15.71304965299683</v>
      </c>
      <c r="U182" s="28">
        <f t="shared" si="45"/>
        <v>28.878744860323582</v>
      </c>
      <c r="V182" s="28">
        <f t="shared" si="46"/>
        <v>1.5728688178038974</v>
      </c>
      <c r="AD182" s="19">
        <f t="shared" si="47"/>
        <v>15.71304965299683</v>
      </c>
      <c r="AE182" s="19">
        <f t="shared" si="48"/>
        <v>28.878744860323582</v>
      </c>
      <c r="AF182" s="19">
        <f t="shared" si="49"/>
        <v>1.5728688178038974</v>
      </c>
      <c r="AG182" s="13">
        <f t="shared" si="50"/>
        <v>214</v>
      </c>
      <c r="AH182" s="13">
        <f t="shared" si="51"/>
        <v>50</v>
      </c>
      <c r="AI182" s="13">
        <f t="shared" si="52"/>
        <v>0</v>
      </c>
      <c r="AJ182" s="19">
        <f t="shared" si="53"/>
        <v>0.16104965299683016</v>
      </c>
      <c r="AK182" s="19">
        <f t="shared" si="54"/>
        <v>0.09474486032358342</v>
      </c>
      <c r="AL182" s="19">
        <f t="shared" si="55"/>
        <v>-0.2891311821961027</v>
      </c>
      <c r="AM182" s="19">
        <f t="shared" si="56"/>
        <v>0.34425342381195084</v>
      </c>
    </row>
    <row r="183" spans="1:39" ht="12.75">
      <c r="A183" s="13" t="s">
        <v>34</v>
      </c>
      <c r="B183" s="13">
        <v>-18.3003</v>
      </c>
      <c r="C183" s="13">
        <v>8.418</v>
      </c>
      <c r="D183" s="13">
        <v>0.027</v>
      </c>
      <c r="E183" s="13">
        <v>213</v>
      </c>
      <c r="F183" s="13">
        <f t="shared" si="40"/>
        <v>213</v>
      </c>
      <c r="G183" s="13">
        <f t="shared" si="41"/>
        <v>0</v>
      </c>
      <c r="H183" s="13">
        <v>50</v>
      </c>
      <c r="I183" s="13">
        <v>1.36</v>
      </c>
      <c r="J183" s="13">
        <v>1.3</v>
      </c>
      <c r="K183" s="18">
        <v>35.5545</v>
      </c>
      <c r="L183" s="18">
        <v>97.9296</v>
      </c>
      <c r="M183" s="19">
        <v>37.209</v>
      </c>
      <c r="N183" s="19">
        <v>13.235</v>
      </c>
      <c r="O183" s="19">
        <v>28.125</v>
      </c>
      <c r="P183" s="19">
        <v>1.594</v>
      </c>
      <c r="Q183" s="19">
        <v>0.264</v>
      </c>
      <c r="R183" s="27">
        <f t="shared" si="42"/>
        <v>0.5584887800102915</v>
      </c>
      <c r="S183" s="27">
        <f t="shared" si="43"/>
        <v>0.03252176714996158</v>
      </c>
      <c r="T183" s="28">
        <f t="shared" si="44"/>
        <v>13.350246824367058</v>
      </c>
      <c r="U183" s="28">
        <f t="shared" si="45"/>
        <v>28.194726994524817</v>
      </c>
      <c r="V183" s="28">
        <f t="shared" si="46"/>
        <v>1.3011812478299056</v>
      </c>
      <c r="AD183" s="19">
        <f t="shared" si="47"/>
        <v>13.350246824367058</v>
      </c>
      <c r="AE183" s="19">
        <f t="shared" si="48"/>
        <v>28.194726994524817</v>
      </c>
      <c r="AF183" s="19">
        <f t="shared" si="49"/>
        <v>1.3011812478299056</v>
      </c>
      <c r="AG183" s="13">
        <f t="shared" si="50"/>
        <v>213</v>
      </c>
      <c r="AH183" s="13">
        <f t="shared" si="51"/>
        <v>50</v>
      </c>
      <c r="AI183" s="13">
        <f t="shared" si="52"/>
        <v>0</v>
      </c>
      <c r="AJ183" s="19">
        <f t="shared" si="53"/>
        <v>0.11524682436705902</v>
      </c>
      <c r="AK183" s="19">
        <f t="shared" si="54"/>
        <v>0.06972699452481734</v>
      </c>
      <c r="AL183" s="19">
        <f t="shared" si="55"/>
        <v>-0.29281875217009445</v>
      </c>
      <c r="AM183" s="19">
        <f t="shared" si="56"/>
        <v>0.3223142967890299</v>
      </c>
    </row>
    <row r="184" spans="1:39" ht="12.75">
      <c r="A184" s="13" t="s">
        <v>34</v>
      </c>
      <c r="B184" s="13">
        <v>-18.3003</v>
      </c>
      <c r="C184" s="13">
        <v>8.418</v>
      </c>
      <c r="D184" s="13">
        <v>0.027</v>
      </c>
      <c r="E184" s="13" t="s">
        <v>35</v>
      </c>
      <c r="F184" s="13">
        <f t="shared" si="40"/>
        <v>212</v>
      </c>
      <c r="G184" s="13">
        <f t="shared" si="41"/>
        <v>0</v>
      </c>
      <c r="H184" s="13">
        <v>50</v>
      </c>
      <c r="I184" s="13">
        <v>1.36</v>
      </c>
      <c r="J184" s="13">
        <v>1.2</v>
      </c>
      <c r="K184" s="18">
        <v>35.2648</v>
      </c>
      <c r="L184" s="18">
        <v>98.6323</v>
      </c>
      <c r="M184" s="19">
        <v>34.754</v>
      </c>
      <c r="N184" s="19">
        <v>11.247</v>
      </c>
      <c r="O184" s="19">
        <v>26.695</v>
      </c>
      <c r="P184" s="19">
        <v>1.23</v>
      </c>
      <c r="Q184" s="19">
        <v>0.11</v>
      </c>
      <c r="R184" s="27">
        <f t="shared" si="42"/>
        <v>0.5539381830515667</v>
      </c>
      <c r="S184" s="27">
        <f t="shared" si="43"/>
        <v>0.021483781361573584</v>
      </c>
      <c r="T184" s="28">
        <f t="shared" si="44"/>
        <v>11.29651242237848</v>
      </c>
      <c r="U184" s="28">
        <f t="shared" si="45"/>
        <v>26.72472044191711</v>
      </c>
      <c r="V184" s="28">
        <f t="shared" si="46"/>
        <v>0.9347714196443007</v>
      </c>
      <c r="AC184" s="13" t="s">
        <v>116</v>
      </c>
      <c r="AD184" s="19">
        <f t="shared" si="47"/>
        <v>11.29651242237848</v>
      </c>
      <c r="AE184" s="19">
        <f t="shared" si="48"/>
        <v>26.72472044191711</v>
      </c>
      <c r="AF184" s="19">
        <f t="shared" si="49"/>
        <v>0.9347714196443007</v>
      </c>
      <c r="AG184" s="13">
        <f t="shared" si="50"/>
        <v>212</v>
      </c>
      <c r="AH184" s="13">
        <f t="shared" si="51"/>
        <v>50</v>
      </c>
      <c r="AI184" s="13">
        <f t="shared" si="52"/>
        <v>0</v>
      </c>
      <c r="AJ184" s="19">
        <f t="shared" si="53"/>
        <v>0.049512422378480636</v>
      </c>
      <c r="AK184" s="19">
        <f t="shared" si="54"/>
        <v>0.029720441917110207</v>
      </c>
      <c r="AL184" s="19">
        <f t="shared" si="55"/>
        <v>-0.2952285803556993</v>
      </c>
      <c r="AM184" s="19">
        <f t="shared" si="56"/>
        <v>0.30082336893329115</v>
      </c>
    </row>
    <row r="185" spans="1:39" ht="12.75">
      <c r="A185" s="13" t="s">
        <v>34</v>
      </c>
      <c r="B185" s="13">
        <v>-18.3003</v>
      </c>
      <c r="C185" s="13">
        <v>8.418</v>
      </c>
      <c r="D185" s="13">
        <v>0.027</v>
      </c>
      <c r="E185" s="13" t="s">
        <v>36</v>
      </c>
      <c r="F185" s="13">
        <f t="shared" si="40"/>
        <v>212</v>
      </c>
      <c r="G185" s="13">
        <f t="shared" si="41"/>
        <v>0</v>
      </c>
      <c r="H185" s="13">
        <v>50</v>
      </c>
      <c r="I185" s="13">
        <v>1.36</v>
      </c>
      <c r="J185" s="13">
        <v>1.2</v>
      </c>
      <c r="K185" s="18">
        <v>29.8871</v>
      </c>
      <c r="L185" s="18">
        <v>99.0423</v>
      </c>
      <c r="M185" s="19">
        <v>34.073</v>
      </c>
      <c r="N185" s="19">
        <v>12.079</v>
      </c>
      <c r="O185" s="19">
        <v>23.831</v>
      </c>
      <c r="P185" s="19">
        <v>0.996</v>
      </c>
      <c r="Q185" s="19">
        <v>0.11</v>
      </c>
      <c r="R185" s="27">
        <f t="shared" si="42"/>
        <v>0.46946546898551755</v>
      </c>
      <c r="S185" s="27">
        <f t="shared" si="43"/>
        <v>0.015043516421714642</v>
      </c>
      <c r="T185" s="28">
        <f t="shared" si="44"/>
        <v>12.131956111809615</v>
      </c>
      <c r="U185" s="28">
        <f t="shared" si="45"/>
        <v>23.85608948680013</v>
      </c>
      <c r="V185" s="28">
        <f t="shared" si="46"/>
        <v>0.7003857640972692</v>
      </c>
      <c r="AD185" s="19">
        <f t="shared" si="47"/>
        <v>12.131956111809615</v>
      </c>
      <c r="AE185" s="19">
        <f t="shared" si="48"/>
        <v>23.85608948680013</v>
      </c>
      <c r="AF185" s="19">
        <f t="shared" si="49"/>
        <v>0.7003857640972692</v>
      </c>
      <c r="AG185" s="13">
        <f t="shared" si="50"/>
        <v>212</v>
      </c>
      <c r="AH185" s="13">
        <f t="shared" si="51"/>
        <v>50</v>
      </c>
      <c r="AI185" s="13">
        <f t="shared" si="52"/>
        <v>0</v>
      </c>
      <c r="AJ185" s="19">
        <f t="shared" si="53"/>
        <v>0.052956111809614015</v>
      </c>
      <c r="AK185" s="19">
        <f t="shared" si="54"/>
        <v>0.025089486800130345</v>
      </c>
      <c r="AL185" s="19">
        <f t="shared" si="55"/>
        <v>-0.29561423590273084</v>
      </c>
      <c r="AM185" s="19">
        <f t="shared" si="56"/>
        <v>0.3013662366527506</v>
      </c>
    </row>
    <row r="186" spans="1:39" ht="12.75">
      <c r="A186" s="13" t="s">
        <v>34</v>
      </c>
      <c r="B186" s="13">
        <v>-18.3003</v>
      </c>
      <c r="C186" s="13">
        <v>8.418</v>
      </c>
      <c r="D186" s="13">
        <v>0.027</v>
      </c>
      <c r="E186" s="13">
        <v>201</v>
      </c>
      <c r="F186" s="13">
        <f t="shared" si="40"/>
        <v>201</v>
      </c>
      <c r="G186" s="13">
        <f t="shared" si="41"/>
        <v>0</v>
      </c>
      <c r="H186" s="13">
        <v>50</v>
      </c>
      <c r="I186" s="13">
        <v>1.36</v>
      </c>
      <c r="J186" s="13">
        <v>1.3</v>
      </c>
      <c r="K186" s="18">
        <v>36.4093</v>
      </c>
      <c r="L186" s="18">
        <v>98.5121</v>
      </c>
      <c r="M186" s="19">
        <v>29.791</v>
      </c>
      <c r="N186" s="19">
        <v>6.74</v>
      </c>
      <c r="O186" s="19">
        <v>24.538</v>
      </c>
      <c r="P186" s="19">
        <v>1.08</v>
      </c>
      <c r="Q186" s="19">
        <v>0.41200000000000003</v>
      </c>
      <c r="R186" s="27">
        <f t="shared" si="42"/>
        <v>0.5719159470117343</v>
      </c>
      <c r="S186" s="27">
        <f t="shared" si="43"/>
        <v>0.02337187854638101</v>
      </c>
      <c r="T186" s="28">
        <f t="shared" si="44"/>
        <v>6.916254354970505</v>
      </c>
      <c r="U186" s="28">
        <f t="shared" si="45"/>
        <v>24.649264985712133</v>
      </c>
      <c r="V186" s="28">
        <f t="shared" si="46"/>
        <v>0.788022415057703</v>
      </c>
      <c r="AD186" s="19">
        <f t="shared" si="47"/>
        <v>6.916254354970505</v>
      </c>
      <c r="AE186" s="19">
        <f t="shared" si="48"/>
        <v>24.649264985712133</v>
      </c>
      <c r="AF186" s="19">
        <f t="shared" si="49"/>
        <v>0.788022415057703</v>
      </c>
      <c r="AG186" s="13">
        <f t="shared" si="50"/>
        <v>201</v>
      </c>
      <c r="AH186" s="13">
        <f t="shared" si="51"/>
        <v>50</v>
      </c>
      <c r="AI186" s="13">
        <f t="shared" si="52"/>
        <v>0</v>
      </c>
      <c r="AJ186" s="19">
        <f t="shared" si="53"/>
        <v>0.17625435497050468</v>
      </c>
      <c r="AK186" s="19">
        <f t="shared" si="54"/>
        <v>0.11126498571213261</v>
      </c>
      <c r="AL186" s="19">
        <f t="shared" si="55"/>
        <v>-0.2919775849422971</v>
      </c>
      <c r="AM186" s="19">
        <f t="shared" si="56"/>
        <v>0.3587428114963784</v>
      </c>
    </row>
    <row r="187" spans="1:39" ht="12.75">
      <c r="A187" s="13" t="s">
        <v>34</v>
      </c>
      <c r="B187" s="13">
        <v>-18.3003</v>
      </c>
      <c r="C187" s="13">
        <v>8.418</v>
      </c>
      <c r="D187" s="13">
        <v>0.027</v>
      </c>
      <c r="E187" s="13">
        <v>210</v>
      </c>
      <c r="F187" s="13">
        <f t="shared" si="40"/>
        <v>210</v>
      </c>
      <c r="G187" s="13">
        <f t="shared" si="41"/>
        <v>0</v>
      </c>
      <c r="H187" s="13">
        <v>50</v>
      </c>
      <c r="I187" s="13">
        <v>1.36</v>
      </c>
      <c r="J187" s="13">
        <v>1.3</v>
      </c>
      <c r="K187" s="18">
        <v>38.1443</v>
      </c>
      <c r="L187" s="18">
        <v>98.2945</v>
      </c>
      <c r="M187" s="19">
        <v>32.008</v>
      </c>
      <c r="N187" s="19">
        <v>8.12</v>
      </c>
      <c r="O187" s="19">
        <v>26.463</v>
      </c>
      <c r="P187" s="19">
        <v>1.241</v>
      </c>
      <c r="Q187" s="19">
        <v>0.084</v>
      </c>
      <c r="R187" s="27">
        <f t="shared" si="42"/>
        <v>0.5991692632816258</v>
      </c>
      <c r="S187" s="27">
        <f t="shared" si="43"/>
        <v>0.02678993135348673</v>
      </c>
      <c r="T187" s="28">
        <f t="shared" si="44"/>
        <v>8.15723386591694</v>
      </c>
      <c r="U187" s="28">
        <f t="shared" si="45"/>
        <v>26.486324615688893</v>
      </c>
      <c r="V187" s="28">
        <f t="shared" si="46"/>
        <v>0.9455145985650254</v>
      </c>
      <c r="AD187" s="19">
        <f t="shared" si="47"/>
        <v>8.15723386591694</v>
      </c>
      <c r="AE187" s="19">
        <f t="shared" si="48"/>
        <v>26.486324615688893</v>
      </c>
      <c r="AF187" s="19">
        <f t="shared" si="49"/>
        <v>0.9455145985650254</v>
      </c>
      <c r="AG187" s="13">
        <f t="shared" si="50"/>
        <v>210</v>
      </c>
      <c r="AH187" s="13">
        <f t="shared" si="51"/>
        <v>50</v>
      </c>
      <c r="AI187" s="13">
        <f t="shared" si="52"/>
        <v>0</v>
      </c>
      <c r="AJ187" s="19">
        <f t="shared" si="53"/>
        <v>0.037233865916940445</v>
      </c>
      <c r="AK187" s="19">
        <f t="shared" si="54"/>
        <v>0.023324615688892436</v>
      </c>
      <c r="AL187" s="19">
        <f t="shared" si="55"/>
        <v>-0.2954854014349747</v>
      </c>
      <c r="AM187" s="19">
        <f t="shared" si="56"/>
        <v>0.29873403041726493</v>
      </c>
    </row>
    <row r="188" spans="1:39" ht="12.75">
      <c r="A188" s="13" t="s">
        <v>34</v>
      </c>
      <c r="B188" s="13">
        <v>-18.3003</v>
      </c>
      <c r="C188" s="13">
        <v>8.418</v>
      </c>
      <c r="D188" s="13">
        <v>0.027</v>
      </c>
      <c r="E188" s="13">
        <v>202</v>
      </c>
      <c r="F188" s="13">
        <f t="shared" si="40"/>
        <v>202</v>
      </c>
      <c r="G188" s="13">
        <f t="shared" si="41"/>
        <v>0</v>
      </c>
      <c r="H188" s="13">
        <v>50</v>
      </c>
      <c r="I188" s="13">
        <v>1.36</v>
      </c>
      <c r="J188" s="13">
        <v>1.3</v>
      </c>
      <c r="K188" s="18">
        <v>40.0367</v>
      </c>
      <c r="L188" s="18">
        <v>97.9739</v>
      </c>
      <c r="M188" s="19">
        <v>30.687</v>
      </c>
      <c r="N188" s="19">
        <v>6.5</v>
      </c>
      <c r="O188" s="19">
        <v>26.46</v>
      </c>
      <c r="P188" s="19">
        <v>1.36</v>
      </c>
      <c r="Q188" s="19">
        <v>0.396</v>
      </c>
      <c r="R188" s="27">
        <f t="shared" si="42"/>
        <v>0.6288950129698925</v>
      </c>
      <c r="S188" s="27">
        <f t="shared" si="43"/>
        <v>0.03182590437719135</v>
      </c>
      <c r="T188" s="28">
        <f t="shared" si="44"/>
        <v>6.6630725162825115</v>
      </c>
      <c r="U188" s="28">
        <f t="shared" si="45"/>
        <v>26.576948392633863</v>
      </c>
      <c r="V188" s="28">
        <f t="shared" si="46"/>
        <v>1.0697771298575443</v>
      </c>
      <c r="AD188" s="19">
        <f t="shared" si="47"/>
        <v>6.6630725162825115</v>
      </c>
      <c r="AE188" s="19">
        <f t="shared" si="48"/>
        <v>26.576948392633863</v>
      </c>
      <c r="AF188" s="19">
        <f t="shared" si="49"/>
        <v>1.0697771298575443</v>
      </c>
      <c r="AG188" s="13">
        <f t="shared" si="50"/>
        <v>202</v>
      </c>
      <c r="AH188" s="13">
        <f t="shared" si="51"/>
        <v>50</v>
      </c>
      <c r="AI188" s="13">
        <f t="shared" si="52"/>
        <v>0</v>
      </c>
      <c r="AJ188" s="19">
        <f t="shared" si="53"/>
        <v>0.16307251628251151</v>
      </c>
      <c r="AK188" s="19">
        <f t="shared" si="54"/>
        <v>0.11694839263386214</v>
      </c>
      <c r="AL188" s="19">
        <f t="shared" si="55"/>
        <v>-0.29022287014245585</v>
      </c>
      <c r="AM188" s="19">
        <f t="shared" si="56"/>
        <v>0.35284399734171296</v>
      </c>
    </row>
    <row r="189" spans="1:39" ht="12.75">
      <c r="A189" s="13" t="s">
        <v>34</v>
      </c>
      <c r="B189" s="13">
        <v>-18.3003</v>
      </c>
      <c r="C189" s="13">
        <v>8.418</v>
      </c>
      <c r="D189" s="13">
        <v>0.027</v>
      </c>
      <c r="E189" s="13">
        <v>209</v>
      </c>
      <c r="F189" s="13">
        <f t="shared" si="40"/>
        <v>209</v>
      </c>
      <c r="G189" s="13">
        <f t="shared" si="41"/>
        <v>0</v>
      </c>
      <c r="H189" s="13">
        <v>50</v>
      </c>
      <c r="I189" s="13">
        <v>1.36</v>
      </c>
      <c r="J189" s="13">
        <v>1.3</v>
      </c>
      <c r="K189" s="18">
        <v>41.2155</v>
      </c>
      <c r="L189" s="18">
        <v>98.0248</v>
      </c>
      <c r="M189" s="19">
        <v>33.644</v>
      </c>
      <c r="N189" s="19">
        <v>8.519</v>
      </c>
      <c r="O189" s="19">
        <v>28.7</v>
      </c>
      <c r="P189" s="19">
        <v>1.427</v>
      </c>
      <c r="Q189" s="19">
        <v>0.307</v>
      </c>
      <c r="R189" s="27">
        <f t="shared" si="42"/>
        <v>0.6474115600701507</v>
      </c>
      <c r="S189" s="27">
        <f t="shared" si="43"/>
        <v>0.03102636904685263</v>
      </c>
      <c r="T189" s="28">
        <f t="shared" si="44"/>
        <v>8.645220826103174</v>
      </c>
      <c r="U189" s="28">
        <f t="shared" si="45"/>
        <v>28.792265035615078</v>
      </c>
      <c r="V189" s="28">
        <f t="shared" si="46"/>
        <v>1.1354454771482976</v>
      </c>
      <c r="AD189" s="19">
        <f t="shared" si="47"/>
        <v>8.645220826103174</v>
      </c>
      <c r="AE189" s="19">
        <f t="shared" si="48"/>
        <v>28.792265035615078</v>
      </c>
      <c r="AF189" s="19">
        <f t="shared" si="49"/>
        <v>1.1354454771482976</v>
      </c>
      <c r="AG189" s="13">
        <f t="shared" si="50"/>
        <v>209</v>
      </c>
      <c r="AH189" s="13">
        <f t="shared" si="51"/>
        <v>50</v>
      </c>
      <c r="AI189" s="13">
        <f t="shared" si="52"/>
        <v>0</v>
      </c>
      <c r="AJ189" s="19">
        <f t="shared" si="53"/>
        <v>0.12622082610317342</v>
      </c>
      <c r="AK189" s="19">
        <f t="shared" si="54"/>
        <v>0.09226503561507826</v>
      </c>
      <c r="AL189" s="19">
        <f t="shared" si="55"/>
        <v>-0.29155452285170247</v>
      </c>
      <c r="AM189" s="19">
        <f t="shared" si="56"/>
        <v>0.3308301279123519</v>
      </c>
    </row>
    <row r="190" spans="1:39" ht="12.75">
      <c r="A190" s="13" t="s">
        <v>34</v>
      </c>
      <c r="B190" s="13">
        <v>-18.3003</v>
      </c>
      <c r="C190" s="13">
        <v>8.418</v>
      </c>
      <c r="D190" s="13">
        <v>0.027</v>
      </c>
      <c r="E190" s="13">
        <v>208</v>
      </c>
      <c r="F190" s="13">
        <f aca="true" t="shared" si="58" ref="F190:F253">IF(ISNUMBER(E190)=TRUE,E190,VALUE(RIGHT(E190,LEN(E190)-1)))</f>
        <v>208</v>
      </c>
      <c r="G190" s="13">
        <f t="shared" si="41"/>
        <v>0</v>
      </c>
      <c r="H190" s="13">
        <v>50</v>
      </c>
      <c r="I190" s="13">
        <v>1.36</v>
      </c>
      <c r="J190" s="13">
        <v>1.3</v>
      </c>
      <c r="K190" s="18">
        <v>43.1702</v>
      </c>
      <c r="L190" s="18">
        <v>97.9411</v>
      </c>
      <c r="M190" s="19">
        <v>34.553</v>
      </c>
      <c r="N190" s="19">
        <v>8.59</v>
      </c>
      <c r="O190" s="19">
        <v>30.083</v>
      </c>
      <c r="P190" s="19">
        <v>1.501</v>
      </c>
      <c r="Q190" s="19">
        <v>0.263</v>
      </c>
      <c r="R190" s="27">
        <f t="shared" si="42"/>
        <v>0.6781159158700105</v>
      </c>
      <c r="S190" s="27">
        <f t="shared" si="43"/>
        <v>0.03234112557238</v>
      </c>
      <c r="T190" s="28">
        <f t="shared" si="44"/>
        <v>8.696339060613997</v>
      </c>
      <c r="U190" s="28">
        <f t="shared" si="45"/>
        <v>30.165141586534588</v>
      </c>
      <c r="V190" s="28">
        <f t="shared" si="46"/>
        <v>1.2085402338519502</v>
      </c>
      <c r="AD190" s="19">
        <f t="shared" si="47"/>
        <v>8.696339060613997</v>
      </c>
      <c r="AE190" s="19">
        <f t="shared" si="48"/>
        <v>30.165141586534588</v>
      </c>
      <c r="AF190" s="19">
        <f t="shared" si="49"/>
        <v>1.2085402338519502</v>
      </c>
      <c r="AG190" s="13">
        <f t="shared" si="50"/>
        <v>208</v>
      </c>
      <c r="AH190" s="13">
        <f t="shared" si="51"/>
        <v>50</v>
      </c>
      <c r="AI190" s="13">
        <f t="shared" si="52"/>
        <v>0</v>
      </c>
      <c r="AJ190" s="19">
        <f t="shared" si="53"/>
        <v>0.10633906061399756</v>
      </c>
      <c r="AK190" s="19">
        <f t="shared" si="54"/>
        <v>0.0821415865345898</v>
      </c>
      <c r="AL190" s="19">
        <f t="shared" si="55"/>
        <v>-0.2924597661480497</v>
      </c>
      <c r="AM190" s="19">
        <f t="shared" si="56"/>
        <v>0.32185082082551675</v>
      </c>
    </row>
    <row r="191" spans="1:39" ht="12.75">
      <c r="A191" s="13" t="s">
        <v>34</v>
      </c>
      <c r="B191" s="13">
        <v>-18.3003</v>
      </c>
      <c r="C191" s="13">
        <v>8.418</v>
      </c>
      <c r="D191" s="13">
        <v>0.027</v>
      </c>
      <c r="E191" s="13">
        <v>205</v>
      </c>
      <c r="F191" s="13">
        <f t="shared" si="58"/>
        <v>205</v>
      </c>
      <c r="G191" s="13">
        <f aca="true" t="shared" si="59" ref="G191:G254">IF(AND(LEFT(E191)&lt;&gt;"A",LEFT(E191)&lt;&gt;"B"),0,IF(LEFT(E191)="B",2,1))</f>
        <v>0</v>
      </c>
      <c r="H191" s="13">
        <v>4</v>
      </c>
      <c r="I191" s="13">
        <v>1.36</v>
      </c>
      <c r="J191" s="13">
        <v>1.3</v>
      </c>
      <c r="K191" s="18">
        <v>52.436</v>
      </c>
      <c r="L191" s="18">
        <v>97.79</v>
      </c>
      <c r="M191" s="19">
        <v>27.71</v>
      </c>
      <c r="N191" s="19">
        <v>0.515</v>
      </c>
      <c r="O191" s="19">
        <v>28.735</v>
      </c>
      <c r="P191" s="19">
        <v>1.345</v>
      </c>
      <c r="Q191" s="19">
        <v>0.136</v>
      </c>
      <c r="R191" s="27">
        <f t="shared" si="42"/>
        <v>0.823662761918172</v>
      </c>
      <c r="S191" s="27">
        <f t="shared" si="43"/>
        <v>0.034714598822166876</v>
      </c>
      <c r="T191" s="28">
        <f t="shared" si="44"/>
        <v>0.5645511363152274</v>
      </c>
      <c r="U191" s="28">
        <f t="shared" si="45"/>
        <v>28.784766323782474</v>
      </c>
      <c r="V191" s="28">
        <f t="shared" si="46"/>
        <v>1.051108457128213</v>
      </c>
      <c r="AD191" s="19">
        <f t="shared" si="47"/>
        <v>0.5645511363152274</v>
      </c>
      <c r="AE191" s="19">
        <f t="shared" si="48"/>
        <v>28.784766323782474</v>
      </c>
      <c r="AF191" s="19">
        <f t="shared" si="49"/>
        <v>1.051108457128213</v>
      </c>
      <c r="AG191" s="13">
        <f t="shared" si="50"/>
        <v>205</v>
      </c>
      <c r="AH191" s="13">
        <f t="shared" si="51"/>
        <v>4</v>
      </c>
      <c r="AI191" s="13">
        <f t="shared" si="52"/>
        <v>0</v>
      </c>
      <c r="AJ191" s="19">
        <f t="shared" si="53"/>
        <v>0.04955113631522734</v>
      </c>
      <c r="AK191" s="19">
        <f t="shared" si="54"/>
        <v>0.049766323782474586</v>
      </c>
      <c r="AL191" s="19">
        <f t="shared" si="55"/>
        <v>-0.293891542871787</v>
      </c>
      <c r="AM191" s="19">
        <f t="shared" si="56"/>
        <v>0.30216591645073365</v>
      </c>
    </row>
    <row r="192" spans="1:39" ht="12.75">
      <c r="A192" s="13" t="s">
        <v>34</v>
      </c>
      <c r="B192" s="13">
        <v>-18.3003</v>
      </c>
      <c r="C192" s="13">
        <v>8.418</v>
      </c>
      <c r="D192" s="13">
        <v>0.027</v>
      </c>
      <c r="E192" s="13">
        <v>206</v>
      </c>
      <c r="F192" s="13">
        <f t="shared" si="58"/>
        <v>206</v>
      </c>
      <c r="G192" s="13">
        <f t="shared" si="59"/>
        <v>0</v>
      </c>
      <c r="H192" s="13">
        <v>2</v>
      </c>
      <c r="I192" s="13">
        <v>1.36</v>
      </c>
      <c r="J192" s="13">
        <v>1.3</v>
      </c>
      <c r="K192" s="18">
        <v>50.5869</v>
      </c>
      <c r="L192" s="18">
        <v>97.539</v>
      </c>
      <c r="M192" s="19">
        <v>32.85</v>
      </c>
      <c r="N192" s="19">
        <v>4.693</v>
      </c>
      <c r="O192" s="19">
        <v>31.842</v>
      </c>
      <c r="P192" s="19">
        <v>1.653</v>
      </c>
      <c r="Q192" s="19">
        <v>0.254</v>
      </c>
      <c r="R192" s="27">
        <f t="shared" si="42"/>
        <v>0.7946171670394075</v>
      </c>
      <c r="S192" s="27">
        <f t="shared" si="43"/>
        <v>0.0386572976024222</v>
      </c>
      <c r="T192" s="28">
        <f t="shared" si="44"/>
        <v>4.784741602726683</v>
      </c>
      <c r="U192" s="28">
        <f t="shared" si="45"/>
        <v>31.9326565608759</v>
      </c>
      <c r="V192" s="28">
        <f t="shared" si="46"/>
        <v>1.361484218982117</v>
      </c>
      <c r="AD192" s="19">
        <f t="shared" si="47"/>
        <v>4.784741602726683</v>
      </c>
      <c r="AE192" s="19">
        <f t="shared" si="48"/>
        <v>31.9326565608759</v>
      </c>
      <c r="AF192" s="19">
        <f t="shared" si="49"/>
        <v>1.361484218982117</v>
      </c>
      <c r="AG192" s="13">
        <f t="shared" si="50"/>
        <v>206</v>
      </c>
      <c r="AH192" s="13">
        <f t="shared" si="51"/>
        <v>2</v>
      </c>
      <c r="AI192" s="13">
        <f t="shared" si="52"/>
        <v>0</v>
      </c>
      <c r="AJ192" s="19">
        <f t="shared" si="53"/>
        <v>0.09174160272668352</v>
      </c>
      <c r="AK192" s="19">
        <f t="shared" si="54"/>
        <v>0.09065656087589957</v>
      </c>
      <c r="AL192" s="19">
        <f t="shared" si="55"/>
        <v>-0.291515781017883</v>
      </c>
      <c r="AM192" s="19">
        <f t="shared" si="56"/>
        <v>0.3187735627105432</v>
      </c>
    </row>
    <row r="193" spans="1:39" ht="12.75">
      <c r="A193" s="13" t="s">
        <v>34</v>
      </c>
      <c r="B193" s="13">
        <v>-18.3003</v>
      </c>
      <c r="C193" s="13">
        <v>8.418</v>
      </c>
      <c r="D193" s="13">
        <v>0.027</v>
      </c>
      <c r="E193" s="13">
        <v>119</v>
      </c>
      <c r="F193" s="13">
        <f t="shared" si="58"/>
        <v>119</v>
      </c>
      <c r="G193" s="13">
        <f t="shared" si="59"/>
        <v>0</v>
      </c>
      <c r="H193" s="13">
        <v>3</v>
      </c>
      <c r="I193" s="13">
        <v>1.36</v>
      </c>
      <c r="J193" s="13">
        <v>1.2</v>
      </c>
      <c r="K193" s="18">
        <v>259.5623</v>
      </c>
      <c r="L193" s="18">
        <v>109.3097</v>
      </c>
      <c r="M193" s="19">
        <v>30.095</v>
      </c>
      <c r="N193" s="19">
        <v>-35.97</v>
      </c>
      <c r="O193" s="19">
        <v>-15.547</v>
      </c>
      <c r="P193" s="19">
        <v>-3.901</v>
      </c>
      <c r="Q193" s="19">
        <v>0.222</v>
      </c>
      <c r="R193" s="27">
        <f t="shared" si="42"/>
        <v>4.07719507414435</v>
      </c>
      <c r="S193" s="27">
        <f t="shared" si="43"/>
        <v>-0.14623642563562478</v>
      </c>
      <c r="T193" s="28">
        <f t="shared" si="44"/>
        <v>-36.03124201475167</v>
      </c>
      <c r="U193" s="28">
        <f t="shared" si="45"/>
        <v>-15.636999737556405</v>
      </c>
      <c r="V193" s="28">
        <f t="shared" si="46"/>
        <v>-4.214490531135459</v>
      </c>
      <c r="AD193" s="19">
        <f t="shared" si="47"/>
        <v>-36.03124201475167</v>
      </c>
      <c r="AE193" s="19">
        <f t="shared" si="48"/>
        <v>-15.636999737556405</v>
      </c>
      <c r="AF193" s="19">
        <f t="shared" si="49"/>
        <v>-4.214490531135459</v>
      </c>
      <c r="AG193" s="13">
        <f t="shared" si="50"/>
        <v>119</v>
      </c>
      <c r="AH193" s="13">
        <f t="shared" si="51"/>
        <v>3</v>
      </c>
      <c r="AI193" s="13">
        <f t="shared" si="52"/>
        <v>0</v>
      </c>
      <c r="AJ193" s="19">
        <f t="shared" si="53"/>
        <v>-0.061242014751670126</v>
      </c>
      <c r="AK193" s="19">
        <f t="shared" si="54"/>
        <v>-0.08999973755640411</v>
      </c>
      <c r="AL193" s="19">
        <f t="shared" si="55"/>
        <v>-0.313490531135459</v>
      </c>
      <c r="AM193" s="19">
        <f t="shared" si="56"/>
        <v>0.3318536578714443</v>
      </c>
    </row>
    <row r="194" spans="1:39" ht="12.75">
      <c r="A194" s="13" t="s">
        <v>34</v>
      </c>
      <c r="B194" s="13">
        <v>-18.3003</v>
      </c>
      <c r="C194" s="13">
        <v>8.418</v>
      </c>
      <c r="D194" s="13">
        <v>0.027</v>
      </c>
      <c r="E194" s="13">
        <v>107</v>
      </c>
      <c r="F194" s="13">
        <f t="shared" si="58"/>
        <v>107</v>
      </c>
      <c r="G194" s="13">
        <f t="shared" si="59"/>
        <v>0</v>
      </c>
      <c r="H194" s="13">
        <v>3</v>
      </c>
      <c r="I194" s="13">
        <v>1.3</v>
      </c>
      <c r="J194" s="13">
        <v>1.3</v>
      </c>
      <c r="K194" s="18">
        <v>277.6248</v>
      </c>
      <c r="L194" s="18">
        <v>109.5316</v>
      </c>
      <c r="M194" s="19">
        <v>27.881</v>
      </c>
      <c r="N194" s="19">
        <v>-27.795</v>
      </c>
      <c r="O194" s="19">
        <v>-17.465</v>
      </c>
      <c r="P194" s="19">
        <v>-3.774</v>
      </c>
      <c r="Q194" s="19">
        <v>0.305</v>
      </c>
      <c r="R194" s="27">
        <f t="shared" si="42"/>
        <v>4.360920160671678</v>
      </c>
      <c r="S194" s="27">
        <f t="shared" si="43"/>
        <v>-0.1497220226847824</v>
      </c>
      <c r="T194" s="28">
        <f t="shared" si="44"/>
        <v>-27.843621970816262</v>
      </c>
      <c r="U194" s="28">
        <f t="shared" si="45"/>
        <v>-17.60730715404948</v>
      </c>
      <c r="V194" s="28">
        <f t="shared" si="46"/>
        <v>-4.154568551239666</v>
      </c>
      <c r="AD194" s="19">
        <f t="shared" si="47"/>
        <v>-27.843621970816262</v>
      </c>
      <c r="AE194" s="19">
        <f t="shared" si="48"/>
        <v>-17.60730715404948</v>
      </c>
      <c r="AF194" s="19">
        <f t="shared" si="49"/>
        <v>-4.154568551239666</v>
      </c>
      <c r="AG194" s="13">
        <f t="shared" si="50"/>
        <v>107</v>
      </c>
      <c r="AH194" s="13">
        <f t="shared" si="51"/>
        <v>3</v>
      </c>
      <c r="AI194" s="13">
        <f t="shared" si="52"/>
        <v>0</v>
      </c>
      <c r="AJ194" s="19">
        <f t="shared" si="53"/>
        <v>-0.048621970816260074</v>
      </c>
      <c r="AK194" s="19">
        <f t="shared" si="54"/>
        <v>-0.14230715404947958</v>
      </c>
      <c r="AL194" s="19">
        <f t="shared" si="55"/>
        <v>-0.3805685512396657</v>
      </c>
      <c r="AM194" s="19">
        <f t="shared" si="56"/>
        <v>0.4092039153434112</v>
      </c>
    </row>
    <row r="195" spans="1:39" ht="12.75">
      <c r="A195" s="13" t="s">
        <v>34</v>
      </c>
      <c r="B195" s="13">
        <v>-18.3003</v>
      </c>
      <c r="C195" s="13">
        <v>8.418</v>
      </c>
      <c r="D195" s="13">
        <v>0.027</v>
      </c>
      <c r="E195" s="13">
        <v>119</v>
      </c>
      <c r="F195" s="13">
        <f t="shared" si="58"/>
        <v>119</v>
      </c>
      <c r="G195" s="13">
        <f t="shared" si="59"/>
        <v>0</v>
      </c>
      <c r="H195" s="13">
        <v>3</v>
      </c>
      <c r="I195" s="13">
        <v>1.36</v>
      </c>
      <c r="J195" s="13">
        <v>1.3</v>
      </c>
      <c r="K195" s="18">
        <v>259.5408</v>
      </c>
      <c r="L195" s="18">
        <v>109.2991</v>
      </c>
      <c r="M195" s="19">
        <v>30.11</v>
      </c>
      <c r="N195" s="19">
        <v>-35.987</v>
      </c>
      <c r="O195" s="19">
        <v>-15.554</v>
      </c>
      <c r="P195" s="19">
        <v>-3.998</v>
      </c>
      <c r="Q195" s="19">
        <v>0.222</v>
      </c>
      <c r="R195" s="27">
        <f t="shared" si="42"/>
        <v>4.0768573529340895</v>
      </c>
      <c r="S195" s="27">
        <f t="shared" si="43"/>
        <v>-0.1460699212249843</v>
      </c>
      <c r="T195" s="28">
        <f t="shared" si="44"/>
        <v>-36.04860893493282</v>
      </c>
      <c r="U195" s="28">
        <f t="shared" si="45"/>
        <v>-15.643542489734184</v>
      </c>
      <c r="V195" s="28">
        <f t="shared" si="46"/>
        <v>-4.311697985188368</v>
      </c>
      <c r="AD195" s="19">
        <f t="shared" si="47"/>
        <v>-36.04860893493282</v>
      </c>
      <c r="AE195" s="19">
        <f t="shared" si="48"/>
        <v>-15.643542489734184</v>
      </c>
      <c r="AF195" s="19">
        <f t="shared" si="49"/>
        <v>-4.311697985188368</v>
      </c>
      <c r="AG195" s="13">
        <f t="shared" si="50"/>
        <v>119</v>
      </c>
      <c r="AH195" s="13">
        <f t="shared" si="51"/>
        <v>3</v>
      </c>
      <c r="AI195" s="13">
        <f t="shared" si="52"/>
        <v>0</v>
      </c>
      <c r="AJ195" s="19">
        <f t="shared" si="53"/>
        <v>-0.0616089349328206</v>
      </c>
      <c r="AK195" s="19">
        <f t="shared" si="54"/>
        <v>-0.08954248973418366</v>
      </c>
      <c r="AL195" s="19">
        <f t="shared" si="55"/>
        <v>-0.31369798518836767</v>
      </c>
      <c r="AM195" s="19">
        <f t="shared" si="56"/>
        <v>0.3319938918754293</v>
      </c>
    </row>
    <row r="196" spans="1:39" ht="12.75">
      <c r="A196" s="13" t="s">
        <v>34</v>
      </c>
      <c r="B196" s="13">
        <v>-18.3003</v>
      </c>
      <c r="C196" s="13">
        <v>8.418</v>
      </c>
      <c r="D196" s="13">
        <v>0.027</v>
      </c>
      <c r="E196" s="13">
        <v>143</v>
      </c>
      <c r="F196" s="13">
        <f t="shared" si="58"/>
        <v>143</v>
      </c>
      <c r="G196" s="13">
        <f t="shared" si="59"/>
        <v>0</v>
      </c>
      <c r="H196" s="13">
        <v>2</v>
      </c>
      <c r="I196" s="13">
        <v>1.36</v>
      </c>
      <c r="J196" s="13">
        <v>2.5</v>
      </c>
      <c r="K196" s="18">
        <v>324.4823</v>
      </c>
      <c r="L196" s="18">
        <v>107.1608</v>
      </c>
      <c r="M196" s="19">
        <v>28.186</v>
      </c>
      <c r="N196" s="19">
        <v>-7.796</v>
      </c>
      <c r="O196" s="19">
        <v>-17.544</v>
      </c>
      <c r="P196" s="19">
        <v>-3.979</v>
      </c>
      <c r="Q196" s="19">
        <v>0.315</v>
      </c>
      <c r="R196" s="27">
        <f t="shared" si="42"/>
        <v>5.096956049499597</v>
      </c>
      <c r="S196" s="27">
        <f t="shared" si="43"/>
        <v>-0.11248158336912906</v>
      </c>
      <c r="T196" s="28">
        <f t="shared" si="44"/>
        <v>-7.734208988416622</v>
      </c>
      <c r="U196" s="28">
        <f t="shared" si="45"/>
        <v>-17.689286075677348</v>
      </c>
      <c r="V196" s="28">
        <f t="shared" si="46"/>
        <v>-4.29440326706322</v>
      </c>
      <c r="AD196" s="19">
        <f t="shared" si="47"/>
        <v>-7.734208988416622</v>
      </c>
      <c r="AE196" s="19">
        <f t="shared" si="48"/>
        <v>-17.689286075677348</v>
      </c>
      <c r="AF196" s="19">
        <f t="shared" si="49"/>
        <v>-4.29440326706322</v>
      </c>
      <c r="AG196" s="13">
        <f t="shared" si="50"/>
        <v>143</v>
      </c>
      <c r="AH196" s="13">
        <f t="shared" si="51"/>
        <v>2</v>
      </c>
      <c r="AI196" s="13">
        <f t="shared" si="52"/>
        <v>0</v>
      </c>
      <c r="AJ196" s="19">
        <f t="shared" si="53"/>
        <v>0.061791011583378186</v>
      </c>
      <c r="AK196" s="19">
        <f t="shared" si="54"/>
        <v>-0.14528607567734753</v>
      </c>
      <c r="AL196" s="19">
        <f t="shared" si="55"/>
        <v>-0.3154032670632203</v>
      </c>
      <c r="AM196" s="19">
        <f t="shared" si="56"/>
        <v>0.35271148800737157</v>
      </c>
    </row>
    <row r="197" spans="1:39" ht="12.75">
      <c r="A197" s="13" t="s">
        <v>34</v>
      </c>
      <c r="B197" s="13">
        <v>-18.3003</v>
      </c>
      <c r="C197" s="13">
        <v>8.418</v>
      </c>
      <c r="D197" s="13">
        <v>0.027</v>
      </c>
      <c r="E197" s="13">
        <v>88</v>
      </c>
      <c r="F197" s="13">
        <f t="shared" si="58"/>
        <v>88</v>
      </c>
      <c r="G197" s="13">
        <f t="shared" si="59"/>
        <v>0</v>
      </c>
      <c r="H197" s="13">
        <v>2</v>
      </c>
      <c r="I197" s="13">
        <v>1.36</v>
      </c>
      <c r="J197" s="13">
        <v>1.3</v>
      </c>
      <c r="K197" s="18">
        <v>331.2865</v>
      </c>
      <c r="L197" s="18">
        <v>104.23</v>
      </c>
      <c r="M197" s="19">
        <v>20.673</v>
      </c>
      <c r="N197" s="19">
        <v>-8.569</v>
      </c>
      <c r="O197" s="19">
        <v>-9.767</v>
      </c>
      <c r="P197" s="19">
        <v>-0.988</v>
      </c>
      <c r="Q197" s="19">
        <v>0.289</v>
      </c>
      <c r="R197" s="27">
        <f aca="true" t="shared" si="60" ref="R197:R215">PI()/200*K197</f>
        <v>5.2038361731673755</v>
      </c>
      <c r="S197" s="27">
        <f aca="true" t="shared" si="61" ref="S197:S215">PI()/2-PI()/200*L197</f>
        <v>-0.06644468462342434</v>
      </c>
      <c r="T197" s="28">
        <f aca="true" t="shared" si="62" ref="T197:T215">COS(R197)*COS(S197)*(M197+Q197/2)+B197</f>
        <v>-8.498151465261815</v>
      </c>
      <c r="U197" s="28">
        <f aca="true" t="shared" si="63" ref="U197:U215">SIN(R197)*COS(S197)*(M197+Q197/2)+C197</f>
        <v>-9.8952664558471</v>
      </c>
      <c r="V197" s="28">
        <f aca="true" t="shared" si="64" ref="V197:V215">SIN(S197)*(M197+Q197/2)+(I197-J197)+D197</f>
        <v>-1.295194657085417</v>
      </c>
      <c r="AD197" s="19">
        <f t="shared" si="47"/>
        <v>-8.498151465261815</v>
      </c>
      <c r="AE197" s="19">
        <f t="shared" si="48"/>
        <v>-9.8952664558471</v>
      </c>
      <c r="AF197" s="19">
        <f t="shared" si="49"/>
        <v>-1.295194657085417</v>
      </c>
      <c r="AG197" s="13">
        <f t="shared" si="50"/>
        <v>88</v>
      </c>
      <c r="AH197" s="13">
        <f t="shared" si="51"/>
        <v>2</v>
      </c>
      <c r="AI197" s="13">
        <f t="shared" si="52"/>
        <v>0</v>
      </c>
      <c r="AJ197" s="19">
        <f t="shared" si="53"/>
        <v>0.07084853473818598</v>
      </c>
      <c r="AK197" s="19">
        <f t="shared" si="54"/>
        <v>-0.1282664558471005</v>
      </c>
      <c r="AL197" s="19">
        <f t="shared" si="55"/>
        <v>-0.30719465708541693</v>
      </c>
      <c r="AM197" s="19">
        <f t="shared" si="56"/>
        <v>0.34035328103597157</v>
      </c>
    </row>
    <row r="198" spans="1:39" ht="12.75">
      <c r="A198" s="13" t="s">
        <v>34</v>
      </c>
      <c r="B198" s="13">
        <v>-18.3003</v>
      </c>
      <c r="C198" s="13">
        <v>8.418</v>
      </c>
      <c r="D198" s="13">
        <v>0.027</v>
      </c>
      <c r="E198" s="13">
        <v>53</v>
      </c>
      <c r="F198" s="13">
        <f t="shared" si="58"/>
        <v>53</v>
      </c>
      <c r="G198" s="13">
        <f t="shared" si="59"/>
        <v>0</v>
      </c>
      <c r="H198" s="13">
        <v>2</v>
      </c>
      <c r="I198" s="13">
        <v>1.36</v>
      </c>
      <c r="J198" s="13">
        <v>1.3</v>
      </c>
      <c r="K198" s="18">
        <v>0.3117</v>
      </c>
      <c r="L198" s="18">
        <v>97.9642</v>
      </c>
      <c r="M198" s="19">
        <v>33.461</v>
      </c>
      <c r="N198" s="19">
        <v>15.14</v>
      </c>
      <c r="O198" s="19">
        <v>8.581</v>
      </c>
      <c r="P198" s="19">
        <v>1.454</v>
      </c>
      <c r="Q198" s="19">
        <v>0.258</v>
      </c>
      <c r="R198" s="27">
        <f t="shared" si="60"/>
        <v>0.004896172150619693</v>
      </c>
      <c r="S198" s="27">
        <f t="shared" si="61"/>
        <v>0.031978271620890286</v>
      </c>
      <c r="T198" s="28">
        <f t="shared" si="62"/>
        <v>15.272124319488995</v>
      </c>
      <c r="U198" s="28">
        <f t="shared" si="63"/>
        <v>8.582377682498727</v>
      </c>
      <c r="V198" s="28">
        <f t="shared" si="64"/>
        <v>1.1609670803521324</v>
      </c>
      <c r="AD198" s="19">
        <f t="shared" si="47"/>
        <v>15.272124319488995</v>
      </c>
      <c r="AE198" s="19">
        <f t="shared" si="48"/>
        <v>8.582377682498727</v>
      </c>
      <c r="AF198" s="19">
        <f t="shared" si="49"/>
        <v>1.1609670803521324</v>
      </c>
      <c r="AG198" s="13">
        <f t="shared" si="50"/>
        <v>53</v>
      </c>
      <c r="AH198" s="13">
        <f t="shared" si="51"/>
        <v>2</v>
      </c>
      <c r="AI198" s="13">
        <f t="shared" si="52"/>
        <v>0</v>
      </c>
      <c r="AJ198" s="19">
        <f t="shared" si="53"/>
        <v>0.1321243194889945</v>
      </c>
      <c r="AK198" s="19">
        <f t="shared" si="54"/>
        <v>0.001377682498727495</v>
      </c>
      <c r="AL198" s="19">
        <f t="shared" si="55"/>
        <v>-0.2930329196478676</v>
      </c>
      <c r="AM198" s="19">
        <f t="shared" si="56"/>
        <v>0.32144521431629813</v>
      </c>
    </row>
    <row r="199" spans="1:39" ht="12.75">
      <c r="A199" s="13" t="s">
        <v>48</v>
      </c>
      <c r="B199" s="13">
        <v>30.111</v>
      </c>
      <c r="C199" s="13">
        <v>7.551</v>
      </c>
      <c r="D199" s="13">
        <v>2.775</v>
      </c>
      <c r="E199" s="13">
        <v>324</v>
      </c>
      <c r="F199" s="13">
        <f t="shared" si="58"/>
        <v>324</v>
      </c>
      <c r="G199" s="13">
        <f t="shared" si="59"/>
        <v>0</v>
      </c>
      <c r="H199" s="13">
        <v>2</v>
      </c>
      <c r="I199" s="13">
        <v>1.29</v>
      </c>
      <c r="J199" s="13">
        <v>1.3</v>
      </c>
      <c r="K199" s="18">
        <v>360.0151</v>
      </c>
      <c r="L199" s="18">
        <v>95.8971</v>
      </c>
      <c r="M199" s="19">
        <v>3.119</v>
      </c>
      <c r="N199" s="19">
        <v>32.63</v>
      </c>
      <c r="O199" s="19">
        <v>5.722</v>
      </c>
      <c r="P199" s="19">
        <v>2.965</v>
      </c>
      <c r="Q199" s="19">
        <v>0.311</v>
      </c>
      <c r="R199" s="27">
        <f t="shared" si="60"/>
        <v>5.6551039667069745</v>
      </c>
      <c r="S199" s="27">
        <f t="shared" si="61"/>
        <v>0.06444820249206784</v>
      </c>
      <c r="T199" s="28">
        <f t="shared" si="62"/>
        <v>32.75508188419641</v>
      </c>
      <c r="U199" s="28">
        <f t="shared" si="63"/>
        <v>5.630920099117693</v>
      </c>
      <c r="V199" s="28">
        <f t="shared" si="64"/>
        <v>2.9758895774859138</v>
      </c>
      <c r="AD199" s="19">
        <f aca="true" t="shared" si="65" ref="AD199:AD218">IF(Z199&lt;&gt;"",Z199,T199)</f>
        <v>32.75508188419641</v>
      </c>
      <c r="AE199" s="19">
        <f aca="true" t="shared" si="66" ref="AE199:AE218">IF(AA199&lt;&gt;"",AA199,U199)</f>
        <v>5.630920099117693</v>
      </c>
      <c r="AF199" s="19">
        <f aca="true" t="shared" si="67" ref="AF199:AF218">IF(AB199&lt;&gt;"",AB199,V199)</f>
        <v>2.9758895774859138</v>
      </c>
      <c r="AG199" s="13">
        <f t="shared" si="50"/>
        <v>324</v>
      </c>
      <c r="AH199" s="13">
        <f aca="true" t="shared" si="68" ref="AH199:AH218">H199</f>
        <v>2</v>
      </c>
      <c r="AI199" s="13">
        <f t="shared" si="52"/>
        <v>0</v>
      </c>
      <c r="AJ199" s="19">
        <f aca="true" t="shared" si="69" ref="AJ199:AJ218">T199-N199</f>
        <v>0.12508188419640476</v>
      </c>
      <c r="AK199" s="19">
        <f aca="true" t="shared" si="70" ref="AK199:AK218">U199-O199</f>
        <v>-0.09107990088230711</v>
      </c>
      <c r="AL199" s="19">
        <f aca="true" t="shared" si="71" ref="AL199:AL218">V199-P199</f>
        <v>0.010889577485913904</v>
      </c>
      <c r="AM199" s="19">
        <f t="shared" si="56"/>
        <v>0.15511160174750122</v>
      </c>
    </row>
    <row r="200" spans="1:39" ht="12.75">
      <c r="A200" s="13" t="s">
        <v>48</v>
      </c>
      <c r="B200" s="13">
        <v>30.111</v>
      </c>
      <c r="C200" s="13">
        <v>7.551</v>
      </c>
      <c r="D200" s="13">
        <v>2.775</v>
      </c>
      <c r="E200" s="13">
        <v>322</v>
      </c>
      <c r="F200" s="13">
        <f t="shared" si="58"/>
        <v>322</v>
      </c>
      <c r="G200" s="13">
        <f t="shared" si="59"/>
        <v>0</v>
      </c>
      <c r="H200" s="13">
        <v>2</v>
      </c>
      <c r="I200" s="13">
        <v>1.29</v>
      </c>
      <c r="J200" s="13">
        <v>1.3</v>
      </c>
      <c r="K200" s="18">
        <v>271.2843</v>
      </c>
      <c r="L200" s="18">
        <v>100.6788</v>
      </c>
      <c r="M200" s="19">
        <v>1.604</v>
      </c>
      <c r="N200" s="19">
        <v>29.411</v>
      </c>
      <c r="O200" s="19">
        <v>6.107</v>
      </c>
      <c r="P200" s="19">
        <v>2.747</v>
      </c>
      <c r="Q200" s="19">
        <v>0.23800000000000002</v>
      </c>
      <c r="R200" s="27">
        <f t="shared" si="60"/>
        <v>4.261323819571247</v>
      </c>
      <c r="S200" s="27">
        <f t="shared" si="61"/>
        <v>-0.010662565466283747</v>
      </c>
      <c r="T200" s="28">
        <f t="shared" si="62"/>
        <v>29.359944940620196</v>
      </c>
      <c r="U200" s="28">
        <f t="shared" si="63"/>
        <v>6.000416950023949</v>
      </c>
      <c r="V200" s="28">
        <f t="shared" si="64"/>
        <v>2.746628747811746</v>
      </c>
      <c r="AD200" s="19">
        <f t="shared" si="65"/>
        <v>29.359944940620196</v>
      </c>
      <c r="AE200" s="19">
        <f t="shared" si="66"/>
        <v>6.000416950023949</v>
      </c>
      <c r="AF200" s="19">
        <f t="shared" si="67"/>
        <v>2.746628747811746</v>
      </c>
      <c r="AG200" s="13">
        <f aca="true" t="shared" si="72" ref="AG200:AG263">F200</f>
        <v>322</v>
      </c>
      <c r="AH200" s="13">
        <f t="shared" si="68"/>
        <v>2</v>
      </c>
      <c r="AI200" s="13">
        <f aca="true" t="shared" si="73" ref="AI200:AI263">G200</f>
        <v>0</v>
      </c>
      <c r="AJ200" s="19">
        <f t="shared" si="69"/>
        <v>-0.05105505937980581</v>
      </c>
      <c r="AK200" s="19">
        <f t="shared" si="70"/>
        <v>-0.10658304997605139</v>
      </c>
      <c r="AL200" s="19">
        <f t="shared" si="71"/>
        <v>-0.0003712521882537345</v>
      </c>
      <c r="AM200" s="19">
        <f aca="true" t="shared" si="74" ref="AM200:AM263">SQRT(AJ200^2+AK200^2+AL200^2)</f>
        <v>0.11818080833477257</v>
      </c>
    </row>
    <row r="201" spans="1:39" ht="12.75">
      <c r="A201" s="13" t="s">
        <v>48</v>
      </c>
      <c r="B201" s="13">
        <v>30.111</v>
      </c>
      <c r="C201" s="13">
        <v>7.551</v>
      </c>
      <c r="D201" s="13">
        <v>2.775</v>
      </c>
      <c r="E201" s="13">
        <v>321</v>
      </c>
      <c r="F201" s="13">
        <f t="shared" si="58"/>
        <v>321</v>
      </c>
      <c r="G201" s="13">
        <f t="shared" si="59"/>
        <v>0</v>
      </c>
      <c r="H201" s="13">
        <v>2</v>
      </c>
      <c r="I201" s="13">
        <v>1.29</v>
      </c>
      <c r="J201" s="13">
        <v>1.3</v>
      </c>
      <c r="K201" s="18">
        <v>284.7971</v>
      </c>
      <c r="L201" s="18">
        <v>102.3741</v>
      </c>
      <c r="M201" s="19">
        <v>5.234</v>
      </c>
      <c r="N201" s="19">
        <v>28.873</v>
      </c>
      <c r="O201" s="19">
        <v>2.468</v>
      </c>
      <c r="P201" s="19">
        <v>2.569</v>
      </c>
      <c r="Q201" s="19">
        <v>0.244</v>
      </c>
      <c r="R201" s="27">
        <f t="shared" si="60"/>
        <v>4.473582385618389</v>
      </c>
      <c r="S201" s="27">
        <f t="shared" si="61"/>
        <v>-0.03729227559443782</v>
      </c>
      <c r="T201" s="28">
        <f t="shared" si="62"/>
        <v>28.844955175681562</v>
      </c>
      <c r="U201" s="28">
        <f t="shared" si="63"/>
        <v>2.3506163647857186</v>
      </c>
      <c r="V201" s="28">
        <f t="shared" si="64"/>
        <v>2.5653088649639564</v>
      </c>
      <c r="AD201" s="19">
        <f t="shared" si="65"/>
        <v>28.844955175681562</v>
      </c>
      <c r="AE201" s="19">
        <f t="shared" si="66"/>
        <v>2.3506163647857186</v>
      </c>
      <c r="AF201" s="19">
        <f t="shared" si="67"/>
        <v>2.5653088649639564</v>
      </c>
      <c r="AG201" s="13">
        <f t="shared" si="72"/>
        <v>321</v>
      </c>
      <c r="AH201" s="13">
        <f t="shared" si="68"/>
        <v>2</v>
      </c>
      <c r="AI201" s="13">
        <f t="shared" si="73"/>
        <v>0</v>
      </c>
      <c r="AJ201" s="19">
        <f t="shared" si="69"/>
        <v>-0.0280448243184388</v>
      </c>
      <c r="AK201" s="19">
        <f t="shared" si="70"/>
        <v>-0.11738363521428141</v>
      </c>
      <c r="AL201" s="19">
        <f t="shared" si="71"/>
        <v>-0.003691135036043569</v>
      </c>
      <c r="AM201" s="19">
        <f t="shared" si="74"/>
        <v>0.1207437553872907</v>
      </c>
    </row>
    <row r="202" spans="1:39" ht="12.75">
      <c r="A202" s="13" t="s">
        <v>48</v>
      </c>
      <c r="B202" s="13">
        <v>30.111</v>
      </c>
      <c r="C202" s="13">
        <v>7.551</v>
      </c>
      <c r="D202" s="13">
        <v>2.775</v>
      </c>
      <c r="E202" s="13">
        <v>313</v>
      </c>
      <c r="F202" s="13">
        <f t="shared" si="58"/>
        <v>313</v>
      </c>
      <c r="G202" s="13">
        <f t="shared" si="59"/>
        <v>0</v>
      </c>
      <c r="H202" s="13">
        <v>2</v>
      </c>
      <c r="I202" s="13">
        <v>1.29</v>
      </c>
      <c r="J202" s="13">
        <v>1.3</v>
      </c>
      <c r="K202" s="18">
        <v>195.9699</v>
      </c>
      <c r="L202" s="18">
        <v>105.6829</v>
      </c>
      <c r="M202" s="19">
        <v>7.726</v>
      </c>
      <c r="N202" s="19">
        <v>22.43</v>
      </c>
      <c r="O202" s="19">
        <v>8.038</v>
      </c>
      <c r="P202" s="19">
        <v>2.076</v>
      </c>
      <c r="Q202" s="19">
        <v>0.28</v>
      </c>
      <c r="R202" s="27">
        <f t="shared" si="60"/>
        <v>3.078287990823632</v>
      </c>
      <c r="S202" s="27">
        <f t="shared" si="61"/>
        <v>-0.08926678445542735</v>
      </c>
      <c r="T202" s="28">
        <f t="shared" si="62"/>
        <v>22.292012957812936</v>
      </c>
      <c r="U202" s="28">
        <f t="shared" si="63"/>
        <v>8.046640604824871</v>
      </c>
      <c r="V202" s="28">
        <f t="shared" si="64"/>
        <v>2.0637596525016306</v>
      </c>
      <c r="AD202" s="19">
        <f t="shared" si="65"/>
        <v>22.292012957812936</v>
      </c>
      <c r="AE202" s="19">
        <f t="shared" si="66"/>
        <v>8.046640604824871</v>
      </c>
      <c r="AF202" s="19">
        <f t="shared" si="67"/>
        <v>2.0637596525016306</v>
      </c>
      <c r="AG202" s="13">
        <f t="shared" si="72"/>
        <v>313</v>
      </c>
      <c r="AH202" s="13">
        <f t="shared" si="68"/>
        <v>2</v>
      </c>
      <c r="AI202" s="13">
        <f t="shared" si="73"/>
        <v>0</v>
      </c>
      <c r="AJ202" s="19">
        <f t="shared" si="69"/>
        <v>-0.13798704218706348</v>
      </c>
      <c r="AK202" s="19">
        <f t="shared" si="70"/>
        <v>0.008640604824870834</v>
      </c>
      <c r="AL202" s="19">
        <f t="shared" si="71"/>
        <v>-0.012240347498369442</v>
      </c>
      <c r="AM202" s="19">
        <f t="shared" si="74"/>
        <v>0.13879809065745413</v>
      </c>
    </row>
    <row r="203" spans="1:39" ht="12.75">
      <c r="A203" s="13" t="s">
        <v>48</v>
      </c>
      <c r="B203" s="13">
        <v>30.111</v>
      </c>
      <c r="C203" s="13">
        <v>7.551</v>
      </c>
      <c r="D203" s="13">
        <v>2.775</v>
      </c>
      <c r="E203" s="13">
        <v>325</v>
      </c>
      <c r="F203" s="13">
        <f t="shared" si="58"/>
        <v>325</v>
      </c>
      <c r="G203" s="13">
        <f t="shared" si="59"/>
        <v>0</v>
      </c>
      <c r="H203" s="13">
        <v>2</v>
      </c>
      <c r="I203" s="13">
        <v>1.29</v>
      </c>
      <c r="J203" s="13">
        <v>1.3</v>
      </c>
      <c r="K203" s="18">
        <v>320.759</v>
      </c>
      <c r="L203" s="18">
        <v>100.0476</v>
      </c>
      <c r="M203" s="19">
        <v>7.506</v>
      </c>
      <c r="N203" s="19">
        <v>32.515</v>
      </c>
      <c r="O203" s="19">
        <v>0.441</v>
      </c>
      <c r="P203" s="19">
        <v>2.759</v>
      </c>
      <c r="Q203" s="19">
        <v>0.28</v>
      </c>
      <c r="R203" s="27">
        <f t="shared" si="60"/>
        <v>5.038470589864043</v>
      </c>
      <c r="S203" s="27">
        <f t="shared" si="61"/>
        <v>-0.0007476990515544735</v>
      </c>
      <c r="T203" s="28">
        <f t="shared" si="62"/>
        <v>32.560269920721126</v>
      </c>
      <c r="U203" s="28">
        <f t="shared" si="63"/>
        <v>0.30790948748866054</v>
      </c>
      <c r="V203" s="28">
        <f t="shared" si="64"/>
        <v>2.7592830935844908</v>
      </c>
      <c r="AD203" s="19">
        <f t="shared" si="65"/>
        <v>32.560269920721126</v>
      </c>
      <c r="AE203" s="19">
        <f t="shared" si="66"/>
        <v>0.30790948748866054</v>
      </c>
      <c r="AF203" s="19">
        <f t="shared" si="67"/>
        <v>2.7592830935844908</v>
      </c>
      <c r="AG203" s="13">
        <f t="shared" si="72"/>
        <v>325</v>
      </c>
      <c r="AH203" s="13">
        <f t="shared" si="68"/>
        <v>2</v>
      </c>
      <c r="AI203" s="13">
        <f t="shared" si="73"/>
        <v>0</v>
      </c>
      <c r="AJ203" s="19">
        <f t="shared" si="69"/>
        <v>0.045269920721125345</v>
      </c>
      <c r="AK203" s="19">
        <f t="shared" si="70"/>
        <v>-0.13309051251133946</v>
      </c>
      <c r="AL203" s="19">
        <f t="shared" si="71"/>
        <v>0.00028309358449085664</v>
      </c>
      <c r="AM203" s="19">
        <f t="shared" si="74"/>
        <v>0.1405792672644354</v>
      </c>
    </row>
    <row r="204" spans="1:39" ht="12.75">
      <c r="A204" s="13" t="s">
        <v>48</v>
      </c>
      <c r="B204" s="13">
        <v>30.111</v>
      </c>
      <c r="C204" s="13">
        <v>7.551</v>
      </c>
      <c r="D204" s="13">
        <v>2.775</v>
      </c>
      <c r="E204" s="13">
        <v>320</v>
      </c>
      <c r="F204" s="13">
        <f t="shared" si="58"/>
        <v>320</v>
      </c>
      <c r="G204" s="13">
        <f t="shared" si="59"/>
        <v>0</v>
      </c>
      <c r="H204" s="13">
        <v>2</v>
      </c>
      <c r="I204" s="13">
        <v>1.29</v>
      </c>
      <c r="J204" s="13">
        <v>1.3</v>
      </c>
      <c r="K204" s="18">
        <v>291.4269</v>
      </c>
      <c r="L204" s="18">
        <v>101.8423</v>
      </c>
      <c r="M204" s="19">
        <v>9.176</v>
      </c>
      <c r="N204" s="19">
        <v>28.879</v>
      </c>
      <c r="O204" s="19">
        <v>-1.537</v>
      </c>
      <c r="P204" s="19">
        <v>2.499</v>
      </c>
      <c r="Q204" s="19">
        <v>0.214</v>
      </c>
      <c r="R204" s="27">
        <f t="shared" si="60"/>
        <v>4.577723040492237</v>
      </c>
      <c r="S204" s="27">
        <f t="shared" si="61"/>
        <v>-0.02893878072854239</v>
      </c>
      <c r="T204" s="28">
        <f t="shared" si="62"/>
        <v>28.865192911401962</v>
      </c>
      <c r="U204" s="28">
        <f t="shared" si="63"/>
        <v>-1.6441023425096262</v>
      </c>
      <c r="V204" s="28">
        <f t="shared" si="64"/>
        <v>2.4963987923093685</v>
      </c>
      <c r="AD204" s="19">
        <f t="shared" si="65"/>
        <v>28.865192911401962</v>
      </c>
      <c r="AE204" s="19">
        <f t="shared" si="66"/>
        <v>-1.6441023425096262</v>
      </c>
      <c r="AF204" s="19">
        <f t="shared" si="67"/>
        <v>2.4963987923093685</v>
      </c>
      <c r="AG204" s="13">
        <f t="shared" si="72"/>
        <v>320</v>
      </c>
      <c r="AH204" s="13">
        <f t="shared" si="68"/>
        <v>2</v>
      </c>
      <c r="AI204" s="13">
        <f t="shared" si="73"/>
        <v>0</v>
      </c>
      <c r="AJ204" s="19">
        <f t="shared" si="69"/>
        <v>-0.01380708859803903</v>
      </c>
      <c r="AK204" s="19">
        <f t="shared" si="70"/>
        <v>-0.10710234250962625</v>
      </c>
      <c r="AL204" s="19">
        <f t="shared" si="71"/>
        <v>-0.0026012076906316572</v>
      </c>
      <c r="AM204" s="19">
        <f t="shared" si="74"/>
        <v>0.1080199692096475</v>
      </c>
    </row>
    <row r="205" spans="1:39" s="14" customFormat="1" ht="12.75">
      <c r="A205" s="14" t="s">
        <v>48</v>
      </c>
      <c r="B205" s="14">
        <v>30.111</v>
      </c>
      <c r="C205" s="14">
        <v>7.551</v>
      </c>
      <c r="D205" s="14">
        <v>2.775</v>
      </c>
      <c r="E205" s="14" t="s">
        <v>46</v>
      </c>
      <c r="F205" s="13">
        <f t="shared" si="58"/>
        <v>316</v>
      </c>
      <c r="G205" s="13">
        <f t="shared" si="59"/>
        <v>1</v>
      </c>
      <c r="H205" s="14">
        <v>2</v>
      </c>
      <c r="I205" s="14">
        <v>1.29</v>
      </c>
      <c r="J205" s="14">
        <v>1.2</v>
      </c>
      <c r="K205" s="22">
        <v>281.9919</v>
      </c>
      <c r="L205" s="22">
        <v>105.1298</v>
      </c>
      <c r="M205" s="23">
        <v>10.657</v>
      </c>
      <c r="N205" s="23">
        <v>27.146</v>
      </c>
      <c r="O205" s="23">
        <v>-2.648</v>
      </c>
      <c r="P205" s="23">
        <v>2.007</v>
      </c>
      <c r="Q205" s="19">
        <v>0.22899999999999998</v>
      </c>
      <c r="R205" s="22">
        <f t="shared" si="60"/>
        <v>4.429518407059138</v>
      </c>
      <c r="S205" s="22">
        <f t="shared" si="61"/>
        <v>-0.08057870997192484</v>
      </c>
      <c r="T205" s="24">
        <f t="shared" si="62"/>
        <v>27.11428635031686</v>
      </c>
      <c r="U205" s="24">
        <f t="shared" si="63"/>
        <v>-2.7588596111583037</v>
      </c>
      <c r="V205" s="24">
        <f t="shared" si="64"/>
        <v>1.99798538074061</v>
      </c>
      <c r="W205" s="19">
        <f>T205-T206</f>
        <v>3.69445049488597</v>
      </c>
      <c r="X205" s="19">
        <f>U205-U206</f>
        <v>-1.5979657588477014</v>
      </c>
      <c r="Y205" s="19">
        <f>V205-V206</f>
        <v>0.25905560346452483</v>
      </c>
      <c r="Z205" s="25">
        <f>W205/2+T206</f>
        <v>25.267061102873875</v>
      </c>
      <c r="AA205" s="25">
        <f>X205/2+U206</f>
        <v>-1.959876731734453</v>
      </c>
      <c r="AB205" s="26">
        <f>Y205/2+V206</f>
        <v>1.8684575790083477</v>
      </c>
      <c r="AD205" s="19">
        <f t="shared" si="65"/>
        <v>25.267061102873875</v>
      </c>
      <c r="AE205" s="19">
        <f t="shared" si="66"/>
        <v>-1.959876731734453</v>
      </c>
      <c r="AF205" s="19">
        <f t="shared" si="67"/>
        <v>1.8684575790083477</v>
      </c>
      <c r="AG205" s="13">
        <f t="shared" si="72"/>
        <v>316</v>
      </c>
      <c r="AH205" s="13">
        <f t="shared" si="68"/>
        <v>2</v>
      </c>
      <c r="AI205" s="13">
        <f t="shared" si="73"/>
        <v>1</v>
      </c>
      <c r="AJ205" s="19">
        <f t="shared" si="69"/>
        <v>-0.03171364968314094</v>
      </c>
      <c r="AK205" s="19">
        <f t="shared" si="70"/>
        <v>-0.11085961115830356</v>
      </c>
      <c r="AL205" s="19">
        <f t="shared" si="71"/>
        <v>-0.009014619259390066</v>
      </c>
      <c r="AM205" s="19">
        <f t="shared" si="74"/>
        <v>0.11565842953622972</v>
      </c>
    </row>
    <row r="206" spans="1:39" s="14" customFormat="1" ht="12.75">
      <c r="A206" s="14" t="s">
        <v>48</v>
      </c>
      <c r="B206" s="14">
        <v>30.111</v>
      </c>
      <c r="C206" s="14">
        <v>7.551</v>
      </c>
      <c r="D206" s="14">
        <v>2.775</v>
      </c>
      <c r="E206" s="14" t="s">
        <v>47</v>
      </c>
      <c r="F206" s="13">
        <f t="shared" si="58"/>
        <v>316</v>
      </c>
      <c r="G206" s="13">
        <f t="shared" si="59"/>
        <v>2</v>
      </c>
      <c r="H206" s="14">
        <v>2</v>
      </c>
      <c r="I206" s="14">
        <v>1.29</v>
      </c>
      <c r="J206" s="14">
        <v>1.2</v>
      </c>
      <c r="K206" s="22">
        <v>258.3044</v>
      </c>
      <c r="L206" s="22">
        <v>106.5033</v>
      </c>
      <c r="M206" s="23">
        <v>10.928</v>
      </c>
      <c r="N206" s="23">
        <v>23.489</v>
      </c>
      <c r="O206" s="23">
        <v>-1.07</v>
      </c>
      <c r="P206" s="23">
        <v>1.75</v>
      </c>
      <c r="Q206" s="19">
        <v>0.22899999999999998</v>
      </c>
      <c r="R206" s="22">
        <f t="shared" si="60"/>
        <v>4.057436027149597</v>
      </c>
      <c r="S206" s="22">
        <f t="shared" si="61"/>
        <v>-0.10215359752045261</v>
      </c>
      <c r="T206" s="24">
        <f t="shared" si="62"/>
        <v>23.41983585543089</v>
      </c>
      <c r="U206" s="24">
        <f t="shared" si="63"/>
        <v>-1.1608938523106023</v>
      </c>
      <c r="V206" s="24">
        <f t="shared" si="64"/>
        <v>1.7389297772760852</v>
      </c>
      <c r="AD206" s="19">
        <f t="shared" si="65"/>
        <v>23.41983585543089</v>
      </c>
      <c r="AE206" s="19">
        <f t="shared" si="66"/>
        <v>-1.1608938523106023</v>
      </c>
      <c r="AF206" s="19">
        <f t="shared" si="67"/>
        <v>1.7389297772760852</v>
      </c>
      <c r="AG206" s="13">
        <f t="shared" si="72"/>
        <v>316</v>
      </c>
      <c r="AH206" s="13">
        <f t="shared" si="68"/>
        <v>2</v>
      </c>
      <c r="AI206" s="13">
        <f t="shared" si="73"/>
        <v>2</v>
      </c>
      <c r="AJ206" s="19">
        <f t="shared" si="69"/>
        <v>-0.06916414456911113</v>
      </c>
      <c r="AK206" s="19">
        <f t="shared" si="70"/>
        <v>-0.09089385231060221</v>
      </c>
      <c r="AL206" s="19">
        <f t="shared" si="71"/>
        <v>-0.01107022272391478</v>
      </c>
      <c r="AM206" s="19">
        <f t="shared" si="74"/>
        <v>0.11475156257321967</v>
      </c>
    </row>
    <row r="207" spans="1:39" ht="12.75">
      <c r="A207" s="13" t="s">
        <v>48</v>
      </c>
      <c r="B207" s="13">
        <v>30.111</v>
      </c>
      <c r="C207" s="13">
        <v>7.551</v>
      </c>
      <c r="D207" s="13">
        <v>2.775</v>
      </c>
      <c r="E207" s="13">
        <v>318</v>
      </c>
      <c r="F207" s="13">
        <f t="shared" si="58"/>
        <v>318</v>
      </c>
      <c r="G207" s="13">
        <f t="shared" si="59"/>
        <v>0</v>
      </c>
      <c r="H207" s="13">
        <v>2</v>
      </c>
      <c r="I207" s="13">
        <v>1.29</v>
      </c>
      <c r="J207" s="13">
        <v>1.3</v>
      </c>
      <c r="K207" s="18">
        <v>281.3536</v>
      </c>
      <c r="L207" s="18">
        <v>109.7194</v>
      </c>
      <c r="M207" s="19">
        <v>17.928</v>
      </c>
      <c r="N207" s="19">
        <v>24.994</v>
      </c>
      <c r="O207" s="19">
        <v>-9.413</v>
      </c>
      <c r="P207" s="19">
        <v>0.038</v>
      </c>
      <c r="Q207" s="19">
        <v>0.262</v>
      </c>
      <c r="R207" s="27">
        <f t="shared" si="60"/>
        <v>4.419492014105206</v>
      </c>
      <c r="S207" s="27">
        <f t="shared" si="61"/>
        <v>-0.15267197818650313</v>
      </c>
      <c r="T207" s="28">
        <f t="shared" si="62"/>
        <v>24.9575280565096</v>
      </c>
      <c r="U207" s="28">
        <f t="shared" si="63"/>
        <v>-9.537781925303841</v>
      </c>
      <c r="V207" s="28">
        <f t="shared" si="64"/>
        <v>0.018595034037022895</v>
      </c>
      <c r="AD207" s="19">
        <f t="shared" si="65"/>
        <v>24.9575280565096</v>
      </c>
      <c r="AE207" s="19">
        <f t="shared" si="66"/>
        <v>-9.537781925303841</v>
      </c>
      <c r="AF207" s="19">
        <f t="shared" si="67"/>
        <v>0.018595034037022895</v>
      </c>
      <c r="AG207" s="13">
        <f t="shared" si="72"/>
        <v>318</v>
      </c>
      <c r="AH207" s="13">
        <f t="shared" si="68"/>
        <v>2</v>
      </c>
      <c r="AI207" s="13">
        <f t="shared" si="73"/>
        <v>0</v>
      </c>
      <c r="AJ207" s="19">
        <f t="shared" si="69"/>
        <v>-0.03647194349040106</v>
      </c>
      <c r="AK207" s="19">
        <f t="shared" si="70"/>
        <v>-0.12478192530384113</v>
      </c>
      <c r="AL207" s="19">
        <f t="shared" si="71"/>
        <v>-0.019404965962977104</v>
      </c>
      <c r="AM207" s="19">
        <f t="shared" si="74"/>
        <v>0.1314430836846302</v>
      </c>
    </row>
    <row r="208" spans="1:39" ht="12.75">
      <c r="A208" s="13" t="s">
        <v>48</v>
      </c>
      <c r="B208" s="13">
        <v>30.111</v>
      </c>
      <c r="C208" s="13">
        <v>7.551</v>
      </c>
      <c r="D208" s="13">
        <v>2.775</v>
      </c>
      <c r="E208" s="13">
        <v>167</v>
      </c>
      <c r="F208" s="13">
        <f t="shared" si="58"/>
        <v>167</v>
      </c>
      <c r="G208" s="13">
        <f t="shared" si="59"/>
        <v>0</v>
      </c>
      <c r="H208" s="13">
        <v>2</v>
      </c>
      <c r="I208" s="13">
        <v>1.29</v>
      </c>
      <c r="J208" s="13">
        <v>1.3</v>
      </c>
      <c r="K208" s="18">
        <v>294.3016</v>
      </c>
      <c r="L208" s="18">
        <v>108.8751</v>
      </c>
      <c r="M208" s="19">
        <v>18.28</v>
      </c>
      <c r="N208" s="19">
        <v>28.492</v>
      </c>
      <c r="O208" s="19">
        <v>-10.478</v>
      </c>
      <c r="P208" s="19">
        <v>0.224</v>
      </c>
      <c r="Q208" s="19">
        <v>0.24</v>
      </c>
      <c r="R208" s="27">
        <f t="shared" si="60"/>
        <v>4.622878722498609</v>
      </c>
      <c r="S208" s="27">
        <f t="shared" si="61"/>
        <v>-0.13940974479937407</v>
      </c>
      <c r="T208" s="28">
        <f t="shared" si="62"/>
        <v>28.482167120265412</v>
      </c>
      <c r="U208" s="28">
        <f t="shared" si="63"/>
        <v>-10.597539354504084</v>
      </c>
      <c r="V208" s="28">
        <f t="shared" si="64"/>
        <v>0.20816157180159456</v>
      </c>
      <c r="AD208" s="19">
        <f t="shared" si="65"/>
        <v>28.482167120265412</v>
      </c>
      <c r="AE208" s="19">
        <f t="shared" si="66"/>
        <v>-10.597539354504084</v>
      </c>
      <c r="AF208" s="19">
        <f t="shared" si="67"/>
        <v>0.20816157180159456</v>
      </c>
      <c r="AG208" s="13">
        <f t="shared" si="72"/>
        <v>167</v>
      </c>
      <c r="AH208" s="13">
        <f t="shared" si="68"/>
        <v>2</v>
      </c>
      <c r="AI208" s="13">
        <f t="shared" si="73"/>
        <v>0</v>
      </c>
      <c r="AJ208" s="19">
        <f t="shared" si="69"/>
        <v>-0.009832879734588573</v>
      </c>
      <c r="AK208" s="19">
        <f t="shared" si="70"/>
        <v>-0.11953935450408437</v>
      </c>
      <c r="AL208" s="19">
        <f t="shared" si="71"/>
        <v>-0.015838428198405446</v>
      </c>
      <c r="AM208" s="19">
        <f t="shared" si="74"/>
        <v>0.1209842907443941</v>
      </c>
    </row>
    <row r="209" spans="1:39" ht="12.75">
      <c r="A209" s="13" t="s">
        <v>48</v>
      </c>
      <c r="B209" s="13">
        <v>30.111</v>
      </c>
      <c r="C209" s="13">
        <v>7.551</v>
      </c>
      <c r="D209" s="13">
        <v>2.775</v>
      </c>
      <c r="E209" s="13">
        <v>328</v>
      </c>
      <c r="F209" s="13">
        <f t="shared" si="58"/>
        <v>328</v>
      </c>
      <c r="G209" s="13">
        <f t="shared" si="59"/>
        <v>0</v>
      </c>
      <c r="H209" s="13">
        <v>2</v>
      </c>
      <c r="I209" s="13">
        <v>1.29</v>
      </c>
      <c r="J209" s="13">
        <v>1.3</v>
      </c>
      <c r="K209" s="18">
        <v>322.735</v>
      </c>
      <c r="L209" s="18">
        <v>105.9086</v>
      </c>
      <c r="M209" s="19">
        <v>19.504</v>
      </c>
      <c r="N209" s="19">
        <v>36.9</v>
      </c>
      <c r="O209" s="19">
        <v>-10.643</v>
      </c>
      <c r="P209" s="19">
        <v>0.957</v>
      </c>
      <c r="Q209" s="19">
        <v>0.37799999999999995</v>
      </c>
      <c r="R209" s="27">
        <f t="shared" si="60"/>
        <v>5.06950952528151</v>
      </c>
      <c r="S209" s="27">
        <f t="shared" si="61"/>
        <v>-0.09281207176500361</v>
      </c>
      <c r="T209" s="28">
        <f t="shared" si="62"/>
        <v>36.96560824697214</v>
      </c>
      <c r="U209" s="28">
        <f t="shared" si="63"/>
        <v>-10.82010537756645</v>
      </c>
      <c r="V209" s="28">
        <f t="shared" si="64"/>
        <v>0.9398748024065231</v>
      </c>
      <c r="AD209" s="19">
        <f t="shared" si="65"/>
        <v>36.96560824697214</v>
      </c>
      <c r="AE209" s="19">
        <f t="shared" si="66"/>
        <v>-10.82010537756645</v>
      </c>
      <c r="AF209" s="19">
        <f t="shared" si="67"/>
        <v>0.9398748024065231</v>
      </c>
      <c r="AG209" s="13">
        <f t="shared" si="72"/>
        <v>328</v>
      </c>
      <c r="AH209" s="13">
        <f t="shared" si="68"/>
        <v>2</v>
      </c>
      <c r="AI209" s="13">
        <f t="shared" si="73"/>
        <v>0</v>
      </c>
      <c r="AJ209" s="19">
        <f t="shared" si="69"/>
        <v>0.06560824697213974</v>
      </c>
      <c r="AK209" s="19">
        <f t="shared" si="70"/>
        <v>-0.17710537756645017</v>
      </c>
      <c r="AL209" s="19">
        <f t="shared" si="71"/>
        <v>-0.01712519759347686</v>
      </c>
      <c r="AM209" s="19">
        <f t="shared" si="74"/>
        <v>0.18964184460800781</v>
      </c>
    </row>
    <row r="210" spans="1:39" ht="12.75">
      <c r="A210" s="13" t="s">
        <v>48</v>
      </c>
      <c r="B210" s="13">
        <v>30.111</v>
      </c>
      <c r="C210" s="13">
        <v>7.551</v>
      </c>
      <c r="D210" s="13">
        <v>2.775</v>
      </c>
      <c r="E210" s="13">
        <v>327</v>
      </c>
      <c r="F210" s="13">
        <f t="shared" si="58"/>
        <v>327</v>
      </c>
      <c r="G210" s="13">
        <f t="shared" si="59"/>
        <v>0</v>
      </c>
      <c r="H210" s="13">
        <v>2</v>
      </c>
      <c r="I210" s="13">
        <v>1.29</v>
      </c>
      <c r="J210" s="13">
        <v>1.3</v>
      </c>
      <c r="K210" s="18">
        <v>309.824</v>
      </c>
      <c r="L210" s="18">
        <v>102.3778</v>
      </c>
      <c r="M210" s="19">
        <v>12.863</v>
      </c>
      <c r="N210" s="19">
        <v>32.086</v>
      </c>
      <c r="O210" s="19">
        <v>-5.15</v>
      </c>
      <c r="P210" s="19">
        <v>2.284</v>
      </c>
      <c r="Q210" s="19">
        <v>0.247</v>
      </c>
      <c r="R210" s="27">
        <f t="shared" si="60"/>
        <v>4.866704011529021</v>
      </c>
      <c r="S210" s="27">
        <f t="shared" si="61"/>
        <v>-0.037350395058528996</v>
      </c>
      <c r="T210" s="28">
        <f t="shared" si="62"/>
        <v>32.10567583589935</v>
      </c>
      <c r="U210" s="28">
        <f t="shared" si="63"/>
        <v>-5.272232258878443</v>
      </c>
      <c r="V210" s="28">
        <f t="shared" si="64"/>
        <v>2.280061865246256</v>
      </c>
      <c r="AD210" s="19">
        <f t="shared" si="65"/>
        <v>32.10567583589935</v>
      </c>
      <c r="AE210" s="19">
        <f t="shared" si="66"/>
        <v>-5.272232258878443</v>
      </c>
      <c r="AF210" s="19">
        <f t="shared" si="67"/>
        <v>2.280061865246256</v>
      </c>
      <c r="AG210" s="13">
        <f t="shared" si="72"/>
        <v>327</v>
      </c>
      <c r="AH210" s="13">
        <f t="shared" si="68"/>
        <v>2</v>
      </c>
      <c r="AI210" s="13">
        <f t="shared" si="73"/>
        <v>0</v>
      </c>
      <c r="AJ210" s="19">
        <f t="shared" si="69"/>
        <v>0.01967583589934918</v>
      </c>
      <c r="AK210" s="19">
        <f t="shared" si="70"/>
        <v>-0.12223225887844258</v>
      </c>
      <c r="AL210" s="19">
        <f t="shared" si="71"/>
        <v>-0.003938134753743938</v>
      </c>
      <c r="AM210" s="19">
        <f t="shared" si="74"/>
        <v>0.12386836777080486</v>
      </c>
    </row>
    <row r="211" spans="1:39" ht="12.75">
      <c r="A211" s="13" t="s">
        <v>48</v>
      </c>
      <c r="B211" s="13">
        <v>30.111</v>
      </c>
      <c r="C211" s="13">
        <v>7.551</v>
      </c>
      <c r="D211" s="13">
        <v>2.775</v>
      </c>
      <c r="E211" s="13">
        <v>326</v>
      </c>
      <c r="F211" s="13">
        <f t="shared" si="58"/>
        <v>326</v>
      </c>
      <c r="G211" s="13">
        <f t="shared" si="59"/>
        <v>0</v>
      </c>
      <c r="H211" s="13">
        <v>2</v>
      </c>
      <c r="I211" s="13">
        <v>1.29</v>
      </c>
      <c r="J211" s="13">
        <v>1.3</v>
      </c>
      <c r="K211" s="18">
        <v>310.2642</v>
      </c>
      <c r="L211" s="18">
        <v>102.2344</v>
      </c>
      <c r="M211" s="19">
        <v>11.705</v>
      </c>
      <c r="N211" s="19">
        <v>31.989</v>
      </c>
      <c r="O211" s="19">
        <v>-3.995</v>
      </c>
      <c r="P211" s="19">
        <v>2.354</v>
      </c>
      <c r="Q211" s="19">
        <v>0.233</v>
      </c>
      <c r="R211" s="27">
        <f t="shared" si="60"/>
        <v>4.8736186569595725</v>
      </c>
      <c r="S211" s="27">
        <f t="shared" si="61"/>
        <v>-0.03509787312590529</v>
      </c>
      <c r="T211" s="28">
        <f t="shared" si="62"/>
        <v>32.00756095208937</v>
      </c>
      <c r="U211" s="28">
        <f t="shared" si="63"/>
        <v>-4.109996508982503</v>
      </c>
      <c r="V211" s="28">
        <f t="shared" si="64"/>
        <v>2.3501756727146343</v>
      </c>
      <c r="AD211" s="19">
        <f t="shared" si="65"/>
        <v>32.00756095208937</v>
      </c>
      <c r="AE211" s="19">
        <f t="shared" si="66"/>
        <v>-4.109996508982503</v>
      </c>
      <c r="AF211" s="19">
        <f t="shared" si="67"/>
        <v>2.3501756727146343</v>
      </c>
      <c r="AG211" s="13">
        <f t="shared" si="72"/>
        <v>326</v>
      </c>
      <c r="AH211" s="13">
        <f t="shared" si="68"/>
        <v>2</v>
      </c>
      <c r="AI211" s="13">
        <f t="shared" si="73"/>
        <v>0</v>
      </c>
      <c r="AJ211" s="19">
        <f t="shared" si="69"/>
        <v>0.01856095208936992</v>
      </c>
      <c r="AK211" s="19">
        <f t="shared" si="70"/>
        <v>-0.11499650898250291</v>
      </c>
      <c r="AL211" s="19">
        <f t="shared" si="71"/>
        <v>-0.0038243272853657473</v>
      </c>
      <c r="AM211" s="19">
        <f t="shared" si="74"/>
        <v>0.11654755038100265</v>
      </c>
    </row>
    <row r="212" spans="1:39" ht="12.75">
      <c r="A212" s="13" t="s">
        <v>48</v>
      </c>
      <c r="B212" s="13">
        <v>30.111</v>
      </c>
      <c r="C212" s="13">
        <v>7.551</v>
      </c>
      <c r="D212" s="13">
        <v>2.775</v>
      </c>
      <c r="E212" s="13">
        <v>267</v>
      </c>
      <c r="F212" s="13">
        <f t="shared" si="58"/>
        <v>267</v>
      </c>
      <c r="G212" s="13">
        <f t="shared" si="59"/>
        <v>0</v>
      </c>
      <c r="H212" s="13">
        <v>2</v>
      </c>
      <c r="I212" s="13">
        <v>1.29</v>
      </c>
      <c r="J212" s="13">
        <v>1.3</v>
      </c>
      <c r="K212" s="18">
        <v>327.4058</v>
      </c>
      <c r="L212" s="18">
        <v>102.0765</v>
      </c>
      <c r="M212" s="19">
        <v>13.17</v>
      </c>
      <c r="N212" s="19">
        <v>35.604</v>
      </c>
      <c r="O212" s="19">
        <v>-4.411</v>
      </c>
      <c r="P212" s="19">
        <v>2.335</v>
      </c>
      <c r="Q212" s="19">
        <v>0.231</v>
      </c>
      <c r="R212" s="27">
        <f t="shared" si="60"/>
        <v>5.142878280113446</v>
      </c>
      <c r="S212" s="27">
        <f t="shared" si="61"/>
        <v>-0.032617585725896125</v>
      </c>
      <c r="T212" s="28">
        <f t="shared" si="62"/>
        <v>35.65229617864163</v>
      </c>
      <c r="U212" s="28">
        <f t="shared" si="63"/>
        <v>-4.515931222563035</v>
      </c>
      <c r="V212" s="28">
        <f t="shared" si="64"/>
        <v>2.3317358998196225</v>
      </c>
      <c r="AD212" s="19">
        <f t="shared" si="65"/>
        <v>35.65229617864163</v>
      </c>
      <c r="AE212" s="19">
        <f t="shared" si="66"/>
        <v>-4.515931222563035</v>
      </c>
      <c r="AF212" s="19">
        <f t="shared" si="67"/>
        <v>2.3317358998196225</v>
      </c>
      <c r="AG212" s="13">
        <f t="shared" si="72"/>
        <v>267</v>
      </c>
      <c r="AH212" s="13">
        <f t="shared" si="68"/>
        <v>2</v>
      </c>
      <c r="AI212" s="13">
        <f t="shared" si="73"/>
        <v>0</v>
      </c>
      <c r="AJ212" s="19">
        <f t="shared" si="69"/>
        <v>0.04829617864162827</v>
      </c>
      <c r="AK212" s="19">
        <f t="shared" si="70"/>
        <v>-0.10493122256303522</v>
      </c>
      <c r="AL212" s="19">
        <f t="shared" si="71"/>
        <v>-0.0032641001803774827</v>
      </c>
      <c r="AM212" s="19">
        <f t="shared" si="74"/>
        <v>0.11555836919040023</v>
      </c>
    </row>
    <row r="213" spans="1:39" ht="12.75">
      <c r="A213" s="13" t="s">
        <v>48</v>
      </c>
      <c r="B213" s="13">
        <v>30.111</v>
      </c>
      <c r="C213" s="13">
        <v>7.551</v>
      </c>
      <c r="D213" s="13">
        <v>2.775</v>
      </c>
      <c r="E213" s="13">
        <v>268</v>
      </c>
      <c r="F213" s="13">
        <f t="shared" si="58"/>
        <v>268</v>
      </c>
      <c r="G213" s="13">
        <f t="shared" si="59"/>
        <v>0</v>
      </c>
      <c r="H213" s="13">
        <v>2</v>
      </c>
      <c r="I213" s="13">
        <v>1.29</v>
      </c>
      <c r="J213" s="13">
        <v>1.3</v>
      </c>
      <c r="K213" s="18">
        <v>323.6093</v>
      </c>
      <c r="L213" s="18">
        <v>103.5811</v>
      </c>
      <c r="M213" s="19">
        <v>15.103</v>
      </c>
      <c r="N213" s="19">
        <v>35.576</v>
      </c>
      <c r="O213" s="19">
        <v>-6.503</v>
      </c>
      <c r="P213" s="19">
        <v>1.915</v>
      </c>
      <c r="Q213" s="19">
        <v>0.284</v>
      </c>
      <c r="R213" s="27">
        <f t="shared" si="60"/>
        <v>5.0832429975666775</v>
      </c>
      <c r="S213" s="27">
        <f t="shared" si="61"/>
        <v>-0.05625178725885238</v>
      </c>
      <c r="T213" s="28">
        <f t="shared" si="62"/>
        <v>35.62722476088785</v>
      </c>
      <c r="U213" s="28">
        <f t="shared" si="63"/>
        <v>-6.635143174176276</v>
      </c>
      <c r="V213" s="28">
        <f t="shared" si="64"/>
        <v>1.9078936885429063</v>
      </c>
      <c r="AD213" s="19">
        <f t="shared" si="65"/>
        <v>35.62722476088785</v>
      </c>
      <c r="AE213" s="19">
        <f t="shared" si="66"/>
        <v>-6.635143174176276</v>
      </c>
      <c r="AF213" s="19">
        <f t="shared" si="67"/>
        <v>1.9078936885429063</v>
      </c>
      <c r="AG213" s="13">
        <f t="shared" si="72"/>
        <v>268</v>
      </c>
      <c r="AH213" s="13">
        <f t="shared" si="68"/>
        <v>2</v>
      </c>
      <c r="AI213" s="13">
        <f t="shared" si="73"/>
        <v>0</v>
      </c>
      <c r="AJ213" s="19">
        <f t="shared" si="69"/>
        <v>0.05122476088784822</v>
      </c>
      <c r="AK213" s="19">
        <f t="shared" si="70"/>
        <v>-0.1321431741762762</v>
      </c>
      <c r="AL213" s="19">
        <f t="shared" si="71"/>
        <v>-0.007106311457093728</v>
      </c>
      <c r="AM213" s="19">
        <f t="shared" si="74"/>
        <v>0.14190241108566165</v>
      </c>
    </row>
    <row r="214" spans="1:39" ht="12.75">
      <c r="A214" s="13" t="s">
        <v>48</v>
      </c>
      <c r="B214" s="13">
        <v>30.111</v>
      </c>
      <c r="C214" s="13">
        <v>7.551</v>
      </c>
      <c r="D214" s="13">
        <v>2.775</v>
      </c>
      <c r="E214" s="13">
        <v>269</v>
      </c>
      <c r="F214" s="13">
        <f t="shared" si="58"/>
        <v>269</v>
      </c>
      <c r="G214" s="13">
        <f t="shared" si="59"/>
        <v>0</v>
      </c>
      <c r="H214" s="13">
        <v>2</v>
      </c>
      <c r="I214" s="13">
        <v>1.29</v>
      </c>
      <c r="J214" s="13">
        <v>1.3</v>
      </c>
      <c r="K214" s="18">
        <v>335.3841</v>
      </c>
      <c r="L214" s="18">
        <v>103.6263</v>
      </c>
      <c r="M214" s="19">
        <v>16.823</v>
      </c>
      <c r="N214" s="19">
        <v>38.973</v>
      </c>
      <c r="O214" s="19">
        <v>-6.716</v>
      </c>
      <c r="P214" s="19">
        <v>1.807</v>
      </c>
      <c r="Q214" s="19">
        <v>0.301</v>
      </c>
      <c r="R214" s="27">
        <f t="shared" si="60"/>
        <v>5.268201123454123</v>
      </c>
      <c r="S214" s="27">
        <f t="shared" si="61"/>
        <v>-0.056961787198563485</v>
      </c>
      <c r="T214" s="28">
        <f t="shared" si="62"/>
        <v>39.05225971220887</v>
      </c>
      <c r="U214" s="28">
        <f t="shared" si="63"/>
        <v>-6.844131338981004</v>
      </c>
      <c r="V214" s="28">
        <f t="shared" si="64"/>
        <v>1.798681862781463</v>
      </c>
      <c r="AD214" s="19">
        <f t="shared" si="65"/>
        <v>39.05225971220887</v>
      </c>
      <c r="AE214" s="19">
        <f t="shared" si="66"/>
        <v>-6.844131338981004</v>
      </c>
      <c r="AF214" s="19">
        <f t="shared" si="67"/>
        <v>1.798681862781463</v>
      </c>
      <c r="AG214" s="13">
        <f t="shared" si="72"/>
        <v>269</v>
      </c>
      <c r="AH214" s="13">
        <f t="shared" si="68"/>
        <v>2</v>
      </c>
      <c r="AI214" s="13">
        <f t="shared" si="73"/>
        <v>0</v>
      </c>
      <c r="AJ214" s="19">
        <f t="shared" si="69"/>
        <v>0.07925971220887362</v>
      </c>
      <c r="AK214" s="19">
        <f t="shared" si="70"/>
        <v>-0.12813133898100393</v>
      </c>
      <c r="AL214" s="19">
        <f t="shared" si="71"/>
        <v>-0.008318137218537025</v>
      </c>
      <c r="AM214" s="19">
        <f t="shared" si="74"/>
        <v>0.15089378189734928</v>
      </c>
    </row>
    <row r="215" spans="1:39" ht="12.75">
      <c r="A215" s="13" t="s">
        <v>48</v>
      </c>
      <c r="B215" s="13">
        <v>30.111</v>
      </c>
      <c r="C215" s="13">
        <v>7.551</v>
      </c>
      <c r="D215" s="13">
        <v>2.775</v>
      </c>
      <c r="E215" s="13">
        <v>329</v>
      </c>
      <c r="F215" s="13">
        <f t="shared" si="58"/>
        <v>329</v>
      </c>
      <c r="G215" s="13">
        <f t="shared" si="59"/>
        <v>0</v>
      </c>
      <c r="H215" s="13">
        <v>2</v>
      </c>
      <c r="I215" s="13">
        <v>1.29</v>
      </c>
      <c r="J215" s="13">
        <v>1.3</v>
      </c>
      <c r="K215" s="18">
        <v>334.2213</v>
      </c>
      <c r="L215" s="18">
        <v>104.7575</v>
      </c>
      <c r="M215" s="19">
        <v>20.828</v>
      </c>
      <c r="N215" s="19">
        <v>40.746</v>
      </c>
      <c r="O215" s="19">
        <v>-10.289</v>
      </c>
      <c r="P215" s="19">
        <v>1.209</v>
      </c>
      <c r="Q215" s="19">
        <v>0.33399999999999996</v>
      </c>
      <c r="R215" s="27">
        <f t="shared" si="60"/>
        <v>5.2499359037661515</v>
      </c>
      <c r="S215" s="27">
        <f t="shared" si="61"/>
        <v>-0.0747306352472672</v>
      </c>
      <c r="T215" s="28">
        <f t="shared" si="62"/>
        <v>40.83107486201712</v>
      </c>
      <c r="U215" s="28">
        <f t="shared" si="63"/>
        <v>-10.432685194971546</v>
      </c>
      <c r="V215" s="28">
        <f t="shared" si="64"/>
        <v>1.1974902676825574</v>
      </c>
      <c r="AD215" s="19">
        <f t="shared" si="65"/>
        <v>40.83107486201712</v>
      </c>
      <c r="AE215" s="19">
        <f t="shared" si="66"/>
        <v>-10.432685194971546</v>
      </c>
      <c r="AF215" s="19">
        <f t="shared" si="67"/>
        <v>1.1974902676825574</v>
      </c>
      <c r="AG215" s="13">
        <f t="shared" si="72"/>
        <v>329</v>
      </c>
      <c r="AH215" s="13">
        <f t="shared" si="68"/>
        <v>2</v>
      </c>
      <c r="AI215" s="13">
        <f t="shared" si="73"/>
        <v>0</v>
      </c>
      <c r="AJ215" s="19">
        <f t="shared" si="69"/>
        <v>0.085074862017116</v>
      </c>
      <c r="AK215" s="19">
        <f t="shared" si="70"/>
        <v>-0.14368519497154608</v>
      </c>
      <c r="AL215" s="19">
        <f t="shared" si="71"/>
        <v>-0.011509732317442678</v>
      </c>
      <c r="AM215" s="19">
        <f t="shared" si="74"/>
        <v>0.16737873622196375</v>
      </c>
    </row>
    <row r="216" spans="1:39" ht="12.75">
      <c r="A216" s="13" t="s">
        <v>49</v>
      </c>
      <c r="B216" s="13">
        <v>30.091</v>
      </c>
      <c r="C216" s="13">
        <v>7.556</v>
      </c>
      <c r="D216" s="13">
        <v>2.77</v>
      </c>
      <c r="E216" s="13">
        <v>330</v>
      </c>
      <c r="F216" s="13">
        <f t="shared" si="58"/>
        <v>330</v>
      </c>
      <c r="G216" s="13">
        <f t="shared" si="59"/>
        <v>0</v>
      </c>
      <c r="H216" s="13">
        <v>2</v>
      </c>
      <c r="I216" s="13">
        <v>1.29</v>
      </c>
      <c r="J216" s="13">
        <v>1.3</v>
      </c>
      <c r="K216" s="18">
        <v>337.4183</v>
      </c>
      <c r="L216" s="18">
        <v>104.6795</v>
      </c>
      <c r="M216" s="19">
        <v>22.126</v>
      </c>
      <c r="N216" s="19">
        <v>42.327</v>
      </c>
      <c r="O216" s="19">
        <v>-10.807</v>
      </c>
      <c r="P216" s="19">
        <v>1.135</v>
      </c>
      <c r="Q216" s="19">
        <v>0.32799999999999996</v>
      </c>
      <c r="R216" s="27">
        <f>PI()/200*K216</f>
        <v>5.300154262333785</v>
      </c>
      <c r="S216" s="27">
        <f>PI()/2-PI()/200*L216</f>
        <v>-0.07350541411236744</v>
      </c>
      <c r="T216" s="28">
        <f>COS(R216)*COS(S216)*(M216+Q216/2)+B216</f>
        <v>42.41749013513969</v>
      </c>
      <c r="U216" s="28">
        <f>SIN(R216)*COS(S216)*(M216+Q216/2)+C216</f>
        <v>-10.943245951160002</v>
      </c>
      <c r="V216" s="28">
        <f>SIN(S216)*(M216+Q216/2)+(I216-J216)+D216</f>
        <v>1.1230393447628855</v>
      </c>
      <c r="AD216" s="19">
        <f t="shared" si="65"/>
        <v>42.41749013513969</v>
      </c>
      <c r="AE216" s="19">
        <f t="shared" si="66"/>
        <v>-10.943245951160002</v>
      </c>
      <c r="AF216" s="19">
        <f t="shared" si="67"/>
        <v>1.1230393447628855</v>
      </c>
      <c r="AG216" s="13">
        <f t="shared" si="72"/>
        <v>330</v>
      </c>
      <c r="AH216" s="13">
        <f t="shared" si="68"/>
        <v>2</v>
      </c>
      <c r="AI216" s="13">
        <f t="shared" si="73"/>
        <v>0</v>
      </c>
      <c r="AJ216" s="19">
        <f t="shared" si="69"/>
        <v>0.09049013513968873</v>
      </c>
      <c r="AK216" s="19">
        <f t="shared" si="70"/>
        <v>-0.13624595116000116</v>
      </c>
      <c r="AL216" s="19">
        <f t="shared" si="71"/>
        <v>-0.011960655237114537</v>
      </c>
      <c r="AM216" s="19">
        <f t="shared" si="74"/>
        <v>0.1639953689553265</v>
      </c>
    </row>
    <row r="217" spans="1:39" ht="12.75">
      <c r="A217" s="13" t="s">
        <v>49</v>
      </c>
      <c r="B217" s="13">
        <v>30.091</v>
      </c>
      <c r="C217" s="13">
        <v>7.556</v>
      </c>
      <c r="D217" s="13">
        <v>2.77</v>
      </c>
      <c r="E217" s="13">
        <v>263</v>
      </c>
      <c r="F217" s="13">
        <f t="shared" si="58"/>
        <v>263</v>
      </c>
      <c r="G217" s="13">
        <f t="shared" si="59"/>
        <v>0</v>
      </c>
      <c r="H217" s="13">
        <v>2</v>
      </c>
      <c r="I217" s="13">
        <v>1.29</v>
      </c>
      <c r="J217" s="13">
        <v>1.3</v>
      </c>
      <c r="K217" s="18">
        <v>346.0851</v>
      </c>
      <c r="L217" s="18">
        <v>103.6251</v>
      </c>
      <c r="M217" s="19">
        <v>18.758</v>
      </c>
      <c r="N217" s="19">
        <v>42.495</v>
      </c>
      <c r="O217" s="19">
        <v>-6.475</v>
      </c>
      <c r="P217" s="19">
        <v>1.692</v>
      </c>
      <c r="Q217" s="19">
        <v>0.273</v>
      </c>
      <c r="R217" s="27">
        <f>PI()/200*K217</f>
        <v>5.436292038384445</v>
      </c>
      <c r="S217" s="27">
        <f>PI()/2-PI()/200*L217</f>
        <v>-0.05694293764264202</v>
      </c>
      <c r="T217" s="28">
        <f>COS(R217)*COS(S217)*(M217+Q217/2)+B217</f>
        <v>42.584808581622504</v>
      </c>
      <c r="U217" s="28">
        <f>SIN(R217)*COS(S217)*(M217+Q217/2)+C217</f>
        <v>-6.5773134557337185</v>
      </c>
      <c r="V217" s="28">
        <f>SIN(S217)*(M217+Q217/2)+(I217-J217)+D217</f>
        <v>1.6846730089167068</v>
      </c>
      <c r="AD217" s="19">
        <f t="shared" si="65"/>
        <v>42.584808581622504</v>
      </c>
      <c r="AE217" s="19">
        <f t="shared" si="66"/>
        <v>-6.5773134557337185</v>
      </c>
      <c r="AF217" s="19">
        <f t="shared" si="67"/>
        <v>1.6846730089167068</v>
      </c>
      <c r="AG217" s="13">
        <f t="shared" si="72"/>
        <v>263</v>
      </c>
      <c r="AH217" s="13">
        <f t="shared" si="68"/>
        <v>2</v>
      </c>
      <c r="AI217" s="13">
        <f t="shared" si="73"/>
        <v>0</v>
      </c>
      <c r="AJ217" s="19">
        <f t="shared" si="69"/>
        <v>0.08980858162250627</v>
      </c>
      <c r="AK217" s="19">
        <f t="shared" si="70"/>
        <v>-0.10231345573371886</v>
      </c>
      <c r="AL217" s="19">
        <f t="shared" si="71"/>
        <v>-0.007326991083293155</v>
      </c>
      <c r="AM217" s="19">
        <f t="shared" si="74"/>
        <v>0.13633528287115068</v>
      </c>
    </row>
    <row r="218" spans="1:39" ht="12.75">
      <c r="A218" s="13" t="s">
        <v>49</v>
      </c>
      <c r="B218" s="13">
        <v>30.091</v>
      </c>
      <c r="C218" s="13">
        <v>7.556</v>
      </c>
      <c r="D218" s="13">
        <v>2.77</v>
      </c>
      <c r="E218" s="13">
        <v>262</v>
      </c>
      <c r="F218" s="13">
        <f t="shared" si="58"/>
        <v>262</v>
      </c>
      <c r="G218" s="13">
        <f t="shared" si="59"/>
        <v>0</v>
      </c>
      <c r="H218" s="13">
        <v>2</v>
      </c>
      <c r="I218" s="13">
        <v>1.29</v>
      </c>
      <c r="J218" s="13">
        <v>1.3</v>
      </c>
      <c r="K218" s="18">
        <v>352.3439</v>
      </c>
      <c r="L218" s="18">
        <v>103.3441</v>
      </c>
      <c r="M218" s="19">
        <v>21.5</v>
      </c>
      <c r="N218" s="19">
        <v>45.822</v>
      </c>
      <c r="O218" s="19">
        <v>-7.056</v>
      </c>
      <c r="P218" s="19">
        <v>1.631</v>
      </c>
      <c r="Q218" s="19">
        <v>0.243</v>
      </c>
      <c r="R218" s="27">
        <f>PI()/200*K218</f>
        <v>5.534605038885885</v>
      </c>
      <c r="S218" s="27">
        <f>PI()/2-PI()/200*L218</f>
        <v>-0.052528999964348344</v>
      </c>
      <c r="T218" s="28">
        <f>COS(R218)*COS(S218)*(M218+Q218/2)+B218</f>
        <v>45.91026886584678</v>
      </c>
      <c r="U218" s="28">
        <f>SIN(R218)*COS(S218)*(M218+Q218/2)+C218</f>
        <v>-7.1392795016445545</v>
      </c>
      <c r="V218" s="28">
        <f>SIN(S218)*(M218+Q218/2)+(I218-J218)+D218</f>
        <v>1.6247664695772221</v>
      </c>
      <c r="AD218" s="19">
        <f t="shared" si="65"/>
        <v>45.91026886584678</v>
      </c>
      <c r="AE218" s="19">
        <f t="shared" si="66"/>
        <v>-7.1392795016445545</v>
      </c>
      <c r="AF218" s="19">
        <f t="shared" si="67"/>
        <v>1.6247664695772221</v>
      </c>
      <c r="AG218" s="13">
        <f t="shared" si="72"/>
        <v>262</v>
      </c>
      <c r="AH218" s="13">
        <f t="shared" si="68"/>
        <v>2</v>
      </c>
      <c r="AI218" s="13">
        <f t="shared" si="73"/>
        <v>0</v>
      </c>
      <c r="AJ218" s="19">
        <f t="shared" si="69"/>
        <v>0.08826886584677851</v>
      </c>
      <c r="AK218" s="19">
        <f t="shared" si="70"/>
        <v>-0.08327950164455444</v>
      </c>
      <c r="AL218" s="19">
        <f t="shared" si="71"/>
        <v>-0.006233530422777855</v>
      </c>
      <c r="AM218" s="19">
        <f t="shared" si="74"/>
        <v>0.12151429946131288</v>
      </c>
    </row>
    <row r="219" spans="1:39" ht="12.75">
      <c r="A219" s="13" t="s">
        <v>53</v>
      </c>
      <c r="B219" s="13">
        <v>13.95</v>
      </c>
      <c r="C219" s="13">
        <v>10.892</v>
      </c>
      <c r="D219" s="13">
        <v>1.243</v>
      </c>
      <c r="E219" s="13">
        <v>54</v>
      </c>
      <c r="F219" s="13">
        <f t="shared" si="58"/>
        <v>54</v>
      </c>
      <c r="G219" s="13">
        <f t="shared" si="59"/>
        <v>0</v>
      </c>
      <c r="H219" s="13">
        <v>2</v>
      </c>
      <c r="I219" s="13">
        <v>1.615</v>
      </c>
      <c r="J219" s="13">
        <v>1.3</v>
      </c>
      <c r="K219" s="18">
        <v>254.7758</v>
      </c>
      <c r="L219" s="18">
        <v>106.3682</v>
      </c>
      <c r="M219" s="19">
        <v>3.238</v>
      </c>
      <c r="N219" s="19">
        <v>11.849</v>
      </c>
      <c r="O219" s="19">
        <v>8.45</v>
      </c>
      <c r="P219" s="19">
        <v>1.234</v>
      </c>
      <c r="Q219" s="19">
        <v>0.27399999999999997</v>
      </c>
      <c r="R219" s="27">
        <f aca="true" t="shared" si="75" ref="R219:R282">PI()/200*K219</f>
        <v>4.0020089079623125</v>
      </c>
      <c r="S219" s="27">
        <f aca="true" t="shared" si="76" ref="S219:S282">PI()/2-PI()/200*L219</f>
        <v>-0.1000314516829528</v>
      </c>
      <c r="T219" s="28">
        <f aca="true" t="shared" si="77" ref="T219:T282">COS(R219)*COS(S219)*(M219+Q219/2)+B219</f>
        <v>11.760090699647158</v>
      </c>
      <c r="U219" s="28">
        <f aca="true" t="shared" si="78" ref="U219:U282">SIN(R219)*COS(S219)*(M219+Q219/2)+C219</f>
        <v>8.346155542329953</v>
      </c>
      <c r="V219" s="28">
        <f aca="true" t="shared" si="79" ref="V219:V282">SIN(S219)*(M219+Q219/2)+(I219-J219)+D219</f>
        <v>1.2209565998586656</v>
      </c>
      <c r="AD219" s="19">
        <f aca="true" t="shared" si="80" ref="AD219:AD282">IF(Z219&lt;&gt;"",Z219,T219)</f>
        <v>11.760090699647158</v>
      </c>
      <c r="AE219" s="19">
        <f aca="true" t="shared" si="81" ref="AE219:AE282">IF(AA219&lt;&gt;"",AA219,U219)</f>
        <v>8.346155542329953</v>
      </c>
      <c r="AF219" s="19">
        <f aca="true" t="shared" si="82" ref="AF219:AF282">IF(AB219&lt;&gt;"",AB219,V219)</f>
        <v>1.2209565998586656</v>
      </c>
      <c r="AG219" s="13">
        <f t="shared" si="72"/>
        <v>54</v>
      </c>
      <c r="AH219" s="13">
        <f aca="true" t="shared" si="83" ref="AH219:AH282">H219</f>
        <v>2</v>
      </c>
      <c r="AI219" s="13">
        <f t="shared" si="73"/>
        <v>0</v>
      </c>
      <c r="AJ219" s="19">
        <f aca="true" t="shared" si="84" ref="AJ219:AJ282">T219-N219</f>
        <v>-0.08890930035284228</v>
      </c>
      <c r="AK219" s="19">
        <f aca="true" t="shared" si="85" ref="AK219:AK282">U219-O219</f>
        <v>-0.10384445767004635</v>
      </c>
      <c r="AL219" s="19">
        <f aca="true" t="shared" si="86" ref="AL219:AL282">V219-P219</f>
        <v>-0.013043400141334427</v>
      </c>
      <c r="AM219" s="19">
        <f t="shared" si="74"/>
        <v>0.13732685595055663</v>
      </c>
    </row>
    <row r="220" spans="1:39" ht="12.75">
      <c r="A220" s="13" t="s">
        <v>53</v>
      </c>
      <c r="B220" s="13">
        <v>13.95</v>
      </c>
      <c r="C220" s="13">
        <v>10.892</v>
      </c>
      <c r="D220" s="13">
        <v>1.243</v>
      </c>
      <c r="E220" s="13">
        <v>55</v>
      </c>
      <c r="F220" s="13">
        <f t="shared" si="58"/>
        <v>55</v>
      </c>
      <c r="G220" s="13">
        <f t="shared" si="59"/>
        <v>0</v>
      </c>
      <c r="H220" s="13">
        <v>2</v>
      </c>
      <c r="I220" s="13">
        <v>1.615</v>
      </c>
      <c r="J220" s="13">
        <v>1.3</v>
      </c>
      <c r="K220" s="18">
        <v>275.1862</v>
      </c>
      <c r="L220" s="18">
        <v>106.3672</v>
      </c>
      <c r="M220" s="19">
        <v>6.279</v>
      </c>
      <c r="N220" s="19">
        <v>11.576</v>
      </c>
      <c r="O220" s="19">
        <v>5.113</v>
      </c>
      <c r="P220" s="19">
        <v>0.931</v>
      </c>
      <c r="Q220" s="19">
        <v>0.309</v>
      </c>
      <c r="R220" s="27">
        <f t="shared" si="75"/>
        <v>4.322614721446458</v>
      </c>
      <c r="S220" s="27">
        <f t="shared" si="76"/>
        <v>-0.10001574371968469</v>
      </c>
      <c r="T220" s="28">
        <f t="shared" si="77"/>
        <v>11.517617798224396</v>
      </c>
      <c r="U220" s="28">
        <f t="shared" si="78"/>
        <v>4.9707849043793395</v>
      </c>
      <c r="V220" s="28">
        <f t="shared" si="79"/>
        <v>0.9156209328758564</v>
      </c>
      <c r="AD220" s="19">
        <f t="shared" si="80"/>
        <v>11.517617798224396</v>
      </c>
      <c r="AE220" s="19">
        <f t="shared" si="81"/>
        <v>4.9707849043793395</v>
      </c>
      <c r="AF220" s="19">
        <f t="shared" si="82"/>
        <v>0.9156209328758564</v>
      </c>
      <c r="AG220" s="13">
        <f t="shared" si="72"/>
        <v>55</v>
      </c>
      <c r="AH220" s="13">
        <f t="shared" si="83"/>
        <v>2</v>
      </c>
      <c r="AI220" s="13">
        <f t="shared" si="73"/>
        <v>0</v>
      </c>
      <c r="AJ220" s="19">
        <f t="shared" si="84"/>
        <v>-0.05838220177560416</v>
      </c>
      <c r="AK220" s="19">
        <f t="shared" si="85"/>
        <v>-0.14221509562066093</v>
      </c>
      <c r="AL220" s="19">
        <f t="shared" si="86"/>
        <v>-0.015379067124143608</v>
      </c>
      <c r="AM220" s="19">
        <f t="shared" si="74"/>
        <v>0.154499613631135</v>
      </c>
    </row>
    <row r="221" spans="1:39" ht="12.75">
      <c r="A221" s="13" t="s">
        <v>53</v>
      </c>
      <c r="B221" s="13">
        <v>13.95</v>
      </c>
      <c r="C221" s="13">
        <v>10.892</v>
      </c>
      <c r="D221" s="13">
        <v>1.243</v>
      </c>
      <c r="E221" s="13">
        <v>56</v>
      </c>
      <c r="F221" s="13">
        <f t="shared" si="58"/>
        <v>56</v>
      </c>
      <c r="G221" s="13">
        <f t="shared" si="59"/>
        <v>0</v>
      </c>
      <c r="H221" s="13">
        <v>2</v>
      </c>
      <c r="I221" s="13">
        <v>1.615</v>
      </c>
      <c r="J221" s="13">
        <v>1.3</v>
      </c>
      <c r="K221" s="18">
        <v>263.0231</v>
      </c>
      <c r="L221" s="18">
        <v>106.37</v>
      </c>
      <c r="M221" s="19">
        <v>7.315</v>
      </c>
      <c r="N221" s="19">
        <v>9.956</v>
      </c>
      <c r="O221" s="19">
        <v>4.808</v>
      </c>
      <c r="P221" s="19">
        <v>0.827</v>
      </c>
      <c r="Q221" s="19">
        <v>0.23600000000000002</v>
      </c>
      <c r="R221" s="27">
        <f t="shared" si="75"/>
        <v>4.131557193422068</v>
      </c>
      <c r="S221" s="27">
        <f t="shared" si="76"/>
        <v>-0.10005972601683522</v>
      </c>
      <c r="T221" s="28">
        <f t="shared" si="77"/>
        <v>9.891768411459186</v>
      </c>
      <c r="U221" s="28">
        <f t="shared" si="78"/>
        <v>4.709044888480089</v>
      </c>
      <c r="V221" s="28">
        <f t="shared" si="79"/>
        <v>0.8154964897730608</v>
      </c>
      <c r="AD221" s="19">
        <f t="shared" si="80"/>
        <v>9.891768411459186</v>
      </c>
      <c r="AE221" s="19">
        <f t="shared" si="81"/>
        <v>4.709044888480089</v>
      </c>
      <c r="AF221" s="19">
        <f t="shared" si="82"/>
        <v>0.8154964897730608</v>
      </c>
      <c r="AG221" s="13">
        <f t="shared" si="72"/>
        <v>56</v>
      </c>
      <c r="AH221" s="13">
        <f t="shared" si="83"/>
        <v>2</v>
      </c>
      <c r="AI221" s="13">
        <f t="shared" si="73"/>
        <v>0</v>
      </c>
      <c r="AJ221" s="19">
        <f t="shared" si="84"/>
        <v>-0.06423158854081379</v>
      </c>
      <c r="AK221" s="19">
        <f t="shared" si="85"/>
        <v>-0.09895511151991077</v>
      </c>
      <c r="AL221" s="19">
        <f t="shared" si="86"/>
        <v>-0.011503510226939184</v>
      </c>
      <c r="AM221" s="19">
        <f t="shared" si="74"/>
        <v>0.11853329409889725</v>
      </c>
    </row>
    <row r="222" spans="1:39" ht="12.75">
      <c r="A222" s="13" t="s">
        <v>53</v>
      </c>
      <c r="B222" s="13">
        <v>13.95</v>
      </c>
      <c r="C222" s="13">
        <v>10.892</v>
      </c>
      <c r="D222" s="13">
        <v>1.243</v>
      </c>
      <c r="E222" s="13">
        <v>84</v>
      </c>
      <c r="F222" s="13">
        <f t="shared" si="58"/>
        <v>84</v>
      </c>
      <c r="G222" s="13">
        <f t="shared" si="59"/>
        <v>0</v>
      </c>
      <c r="H222" s="13">
        <v>2</v>
      </c>
      <c r="I222" s="13">
        <v>1.615</v>
      </c>
      <c r="J222" s="13">
        <v>1.3</v>
      </c>
      <c r="K222" s="18">
        <v>158.3734</v>
      </c>
      <c r="L222" s="18">
        <v>106.5729</v>
      </c>
      <c r="M222" s="19">
        <v>6.261</v>
      </c>
      <c r="N222" s="19">
        <v>9.007</v>
      </c>
      <c r="O222" s="19">
        <v>14.681</v>
      </c>
      <c r="P222" s="19">
        <v>0.912</v>
      </c>
      <c r="Q222" s="19">
        <v>0.268</v>
      </c>
      <c r="R222" s="27">
        <f t="shared" si="75"/>
        <v>2.487723549820189</v>
      </c>
      <c r="S222" s="27">
        <f t="shared" si="76"/>
        <v>-0.1032468717639019</v>
      </c>
      <c r="T222" s="28">
        <f t="shared" si="77"/>
        <v>8.901086798130844</v>
      </c>
      <c r="U222" s="28">
        <f t="shared" si="78"/>
        <v>14.761121234114427</v>
      </c>
      <c r="V222" s="28">
        <f t="shared" si="79"/>
        <v>0.8989086893940985</v>
      </c>
      <c r="AD222" s="19">
        <f t="shared" si="80"/>
        <v>8.901086798130844</v>
      </c>
      <c r="AE222" s="19">
        <f t="shared" si="81"/>
        <v>14.761121234114427</v>
      </c>
      <c r="AF222" s="19">
        <f t="shared" si="82"/>
        <v>0.8989086893940985</v>
      </c>
      <c r="AG222" s="13">
        <f t="shared" si="72"/>
        <v>84</v>
      </c>
      <c r="AH222" s="13">
        <f t="shared" si="83"/>
        <v>2</v>
      </c>
      <c r="AI222" s="13">
        <f t="shared" si="73"/>
        <v>0</v>
      </c>
      <c r="AJ222" s="19">
        <f t="shared" si="84"/>
        <v>-0.10591320186915532</v>
      </c>
      <c r="AK222" s="19">
        <f t="shared" si="85"/>
        <v>0.08012123411442751</v>
      </c>
      <c r="AL222" s="19">
        <f t="shared" si="86"/>
        <v>-0.013091310605901518</v>
      </c>
      <c r="AM222" s="19">
        <f t="shared" si="74"/>
        <v>0.13344812062961223</v>
      </c>
    </row>
    <row r="223" spans="1:39" ht="12.75">
      <c r="A223" s="13" t="s">
        <v>53</v>
      </c>
      <c r="B223" s="13">
        <v>13.95</v>
      </c>
      <c r="C223" s="13">
        <v>10.892</v>
      </c>
      <c r="D223" s="13">
        <v>1.243</v>
      </c>
      <c r="E223" s="13">
        <v>81</v>
      </c>
      <c r="F223" s="13">
        <f t="shared" si="58"/>
        <v>81</v>
      </c>
      <c r="G223" s="13">
        <f t="shared" si="59"/>
        <v>0</v>
      </c>
      <c r="H223" s="13">
        <v>2</v>
      </c>
      <c r="I223" s="13">
        <v>1.615</v>
      </c>
      <c r="J223" s="13">
        <v>1.3</v>
      </c>
      <c r="K223" s="18">
        <v>185.6528</v>
      </c>
      <c r="L223" s="18">
        <v>105.413</v>
      </c>
      <c r="M223" s="19">
        <v>10.935</v>
      </c>
      <c r="N223" s="19">
        <v>3.33</v>
      </c>
      <c r="O223" s="19">
        <v>13.327</v>
      </c>
      <c r="P223" s="19">
        <v>0.629</v>
      </c>
      <c r="Q223" s="19">
        <v>0.28300000000000003</v>
      </c>
      <c r="R223" s="27">
        <f t="shared" si="75"/>
        <v>2.9162273629918762</v>
      </c>
      <c r="S223" s="27">
        <f t="shared" si="76"/>
        <v>-0.08502720516940787</v>
      </c>
      <c r="T223" s="28">
        <f t="shared" si="77"/>
        <v>3.192599984028897</v>
      </c>
      <c r="U223" s="28">
        <f t="shared" si="78"/>
        <v>13.358239680882287</v>
      </c>
      <c r="V223" s="28">
        <f t="shared" si="79"/>
        <v>0.6173305666566009</v>
      </c>
      <c r="AD223" s="19">
        <f t="shared" si="80"/>
        <v>3.192599984028897</v>
      </c>
      <c r="AE223" s="19">
        <f t="shared" si="81"/>
        <v>13.358239680882287</v>
      </c>
      <c r="AF223" s="19">
        <f t="shared" si="82"/>
        <v>0.6173305666566009</v>
      </c>
      <c r="AG223" s="13">
        <f t="shared" si="72"/>
        <v>81</v>
      </c>
      <c r="AH223" s="13">
        <f t="shared" si="83"/>
        <v>2</v>
      </c>
      <c r="AI223" s="13">
        <f t="shared" si="73"/>
        <v>0</v>
      </c>
      <c r="AJ223" s="19">
        <f t="shared" si="84"/>
        <v>-0.13740001597110307</v>
      </c>
      <c r="AK223" s="19">
        <f t="shared" si="85"/>
        <v>0.03123968088228679</v>
      </c>
      <c r="AL223" s="19">
        <f t="shared" si="86"/>
        <v>-0.011669433343399094</v>
      </c>
      <c r="AM223" s="19">
        <f t="shared" si="74"/>
        <v>0.14138902971957382</v>
      </c>
    </row>
    <row r="224" spans="1:39" s="14" customFormat="1" ht="12.75">
      <c r="A224" s="14" t="s">
        <v>53</v>
      </c>
      <c r="B224" s="14">
        <v>13.958</v>
      </c>
      <c r="C224" s="14">
        <v>10.909</v>
      </c>
      <c r="D224" s="14">
        <v>1.248</v>
      </c>
      <c r="E224" s="14" t="s">
        <v>54</v>
      </c>
      <c r="F224" s="13">
        <f t="shared" si="58"/>
        <v>60</v>
      </c>
      <c r="G224" s="13">
        <f t="shared" si="59"/>
        <v>1</v>
      </c>
      <c r="H224" s="14">
        <v>2</v>
      </c>
      <c r="I224" s="14">
        <v>1.61</v>
      </c>
      <c r="J224" s="14">
        <v>1.2</v>
      </c>
      <c r="K224" s="22">
        <v>232.2499</v>
      </c>
      <c r="L224" s="22">
        <v>107.3188</v>
      </c>
      <c r="M224" s="23">
        <v>10.088</v>
      </c>
      <c r="N224" s="23">
        <v>5.194</v>
      </c>
      <c r="O224" s="23">
        <v>6.046</v>
      </c>
      <c r="P224" s="23">
        <v>0.501</v>
      </c>
      <c r="Q224" s="19">
        <v>0.26899999999999996</v>
      </c>
      <c r="R224" s="22">
        <f t="shared" si="75"/>
        <v>3.648172898184821</v>
      </c>
      <c r="S224" s="22">
        <f t="shared" si="76"/>
        <v>-0.11496344156546501</v>
      </c>
      <c r="T224" s="24">
        <f t="shared" si="77"/>
        <v>5.078359735328654</v>
      </c>
      <c r="U224" s="24">
        <f t="shared" si="78"/>
        <v>5.981887105468719</v>
      </c>
      <c r="V224" s="24">
        <f t="shared" si="79"/>
        <v>0.4853732287846513</v>
      </c>
      <c r="W224" s="19">
        <f>T224-T225</f>
        <v>0.9076517318552497</v>
      </c>
      <c r="X224" s="19">
        <f>U224-U225</f>
        <v>-1.78370197188943</v>
      </c>
      <c r="Y224" s="19">
        <f>V224-V225</f>
        <v>-0.04368682766550491</v>
      </c>
      <c r="Z224" s="25">
        <f>W224/2+T225</f>
        <v>4.624533869401029</v>
      </c>
      <c r="AA224" s="25">
        <f>X224/2+U225</f>
        <v>6.873738091413434</v>
      </c>
      <c r="AB224" s="26">
        <f>Y224/2+V225</f>
        <v>0.5072166426174037</v>
      </c>
      <c r="AD224" s="19">
        <f t="shared" si="80"/>
        <v>4.624533869401029</v>
      </c>
      <c r="AE224" s="19">
        <f t="shared" si="81"/>
        <v>6.873738091413434</v>
      </c>
      <c r="AF224" s="19">
        <f t="shared" si="82"/>
        <v>0.5072166426174037</v>
      </c>
      <c r="AG224" s="13">
        <f t="shared" si="72"/>
        <v>60</v>
      </c>
      <c r="AH224" s="13">
        <f t="shared" si="83"/>
        <v>2</v>
      </c>
      <c r="AI224" s="13">
        <f t="shared" si="73"/>
        <v>1</v>
      </c>
      <c r="AJ224" s="19">
        <f t="shared" si="84"/>
        <v>-0.11564026467134614</v>
      </c>
      <c r="AK224" s="19">
        <f t="shared" si="85"/>
        <v>-0.06411289453128166</v>
      </c>
      <c r="AL224" s="19">
        <f t="shared" si="86"/>
        <v>-0.015626771215348723</v>
      </c>
      <c r="AM224" s="19">
        <f t="shared" si="74"/>
        <v>0.13314401990722333</v>
      </c>
    </row>
    <row r="225" spans="1:39" s="14" customFormat="1" ht="12.75">
      <c r="A225" s="14" t="s">
        <v>53</v>
      </c>
      <c r="B225" s="14">
        <v>13.958</v>
      </c>
      <c r="C225" s="14">
        <v>10.909</v>
      </c>
      <c r="D225" s="14">
        <v>1.248</v>
      </c>
      <c r="E225" s="14" t="s">
        <v>55</v>
      </c>
      <c r="F225" s="13">
        <f t="shared" si="58"/>
        <v>60</v>
      </c>
      <c r="G225" s="13">
        <f t="shared" si="59"/>
        <v>2</v>
      </c>
      <c r="H225" s="14">
        <v>2</v>
      </c>
      <c r="I225" s="14">
        <v>1.61</v>
      </c>
      <c r="J225" s="14">
        <v>1.2</v>
      </c>
      <c r="K225" s="22">
        <v>219.784</v>
      </c>
      <c r="L225" s="22">
        <v>106.9636</v>
      </c>
      <c r="M225" s="23">
        <v>10.207</v>
      </c>
      <c r="N225" s="23">
        <v>4.297</v>
      </c>
      <c r="O225" s="23">
        <v>7.806</v>
      </c>
      <c r="P225" s="23">
        <v>0.544</v>
      </c>
      <c r="Q225" s="19">
        <v>0.26899999999999996</v>
      </c>
      <c r="R225" s="22">
        <f t="shared" si="75"/>
        <v>3.4523589988828958</v>
      </c>
      <c r="S225" s="22">
        <f t="shared" si="76"/>
        <v>-0.10938397301268954</v>
      </c>
      <c r="T225" s="24">
        <f t="shared" si="77"/>
        <v>4.170708003473404</v>
      </c>
      <c r="U225" s="24">
        <f t="shared" si="78"/>
        <v>7.765589077358149</v>
      </c>
      <c r="V225" s="24">
        <f t="shared" si="79"/>
        <v>0.5290600564501562</v>
      </c>
      <c r="AD225" s="19">
        <f t="shared" si="80"/>
        <v>4.170708003473404</v>
      </c>
      <c r="AE225" s="19">
        <f t="shared" si="81"/>
        <v>7.765589077358149</v>
      </c>
      <c r="AF225" s="19">
        <f t="shared" si="82"/>
        <v>0.5290600564501562</v>
      </c>
      <c r="AG225" s="13">
        <f t="shared" si="72"/>
        <v>60</v>
      </c>
      <c r="AH225" s="13">
        <f t="shared" si="83"/>
        <v>2</v>
      </c>
      <c r="AI225" s="13">
        <f t="shared" si="73"/>
        <v>2</v>
      </c>
      <c r="AJ225" s="19">
        <f t="shared" si="84"/>
        <v>-0.12629199652659562</v>
      </c>
      <c r="AK225" s="19">
        <f t="shared" si="85"/>
        <v>-0.04041092264185142</v>
      </c>
      <c r="AL225" s="19">
        <f t="shared" si="86"/>
        <v>-0.014939943549843848</v>
      </c>
      <c r="AM225" s="19">
        <f t="shared" si="74"/>
        <v>0.13343879858838606</v>
      </c>
    </row>
    <row r="226" spans="1:39" ht="12.75">
      <c r="A226" s="29" t="s">
        <v>53</v>
      </c>
      <c r="B226" s="29">
        <v>13.958</v>
      </c>
      <c r="C226" s="29">
        <v>10.909</v>
      </c>
      <c r="D226" s="29">
        <v>1.248</v>
      </c>
      <c r="E226" s="13">
        <v>203</v>
      </c>
      <c r="F226" s="13">
        <f t="shared" si="58"/>
        <v>203</v>
      </c>
      <c r="G226" s="13">
        <f t="shared" si="59"/>
        <v>0</v>
      </c>
      <c r="H226" s="13">
        <v>20</v>
      </c>
      <c r="I226" s="13">
        <v>1.61</v>
      </c>
      <c r="J226" s="13">
        <v>1.2</v>
      </c>
      <c r="K226" s="18">
        <v>137.5389</v>
      </c>
      <c r="L226" s="18">
        <v>101.4244</v>
      </c>
      <c r="M226" s="19">
        <v>19.147</v>
      </c>
      <c r="N226" s="19">
        <v>3.313</v>
      </c>
      <c r="O226" s="19">
        <v>26.818</v>
      </c>
      <c r="P226" s="19">
        <v>1.23</v>
      </c>
      <c r="Q226" s="19">
        <v>0.125</v>
      </c>
      <c r="R226" s="27">
        <f t="shared" si="75"/>
        <v>2.1604559891141064</v>
      </c>
      <c r="S226" s="27">
        <f t="shared" si="76"/>
        <v>-0.022374422878866707</v>
      </c>
      <c r="T226" s="28">
        <f t="shared" si="77"/>
        <v>3.278689672043292</v>
      </c>
      <c r="U226" s="28">
        <f t="shared" si="78"/>
        <v>26.87059524246222</v>
      </c>
      <c r="V226" s="28">
        <f>SIN(S226)*(M226+Q226/2)+(I226-J226)+D226-0.1</f>
        <v>1.1282343836407533</v>
      </c>
      <c r="AC226" s="13" t="s">
        <v>117</v>
      </c>
      <c r="AD226" s="19">
        <f t="shared" si="80"/>
        <v>3.278689672043292</v>
      </c>
      <c r="AE226" s="19">
        <f t="shared" si="81"/>
        <v>26.87059524246222</v>
      </c>
      <c r="AF226" s="19">
        <f t="shared" si="82"/>
        <v>1.1282343836407533</v>
      </c>
      <c r="AG226" s="13">
        <f t="shared" si="72"/>
        <v>203</v>
      </c>
      <c r="AH226" s="13">
        <f t="shared" si="83"/>
        <v>20</v>
      </c>
      <c r="AI226" s="13">
        <f t="shared" si="73"/>
        <v>0</v>
      </c>
      <c r="AJ226" s="19">
        <f t="shared" si="84"/>
        <v>-0.034310327956708075</v>
      </c>
      <c r="AK226" s="19">
        <f t="shared" si="85"/>
        <v>0.052595242462217584</v>
      </c>
      <c r="AL226" s="19">
        <f t="shared" si="86"/>
        <v>-0.10176561635924664</v>
      </c>
      <c r="AM226" s="19">
        <f t="shared" si="74"/>
        <v>0.11958134807374303</v>
      </c>
    </row>
    <row r="227" spans="1:39" ht="12.75">
      <c r="A227" s="29" t="s">
        <v>53</v>
      </c>
      <c r="B227" s="29">
        <v>13.958</v>
      </c>
      <c r="C227" s="29">
        <v>10.909</v>
      </c>
      <c r="D227" s="29">
        <v>1.248</v>
      </c>
      <c r="E227" s="13">
        <v>204</v>
      </c>
      <c r="F227" s="13">
        <f t="shared" si="58"/>
        <v>204</v>
      </c>
      <c r="G227" s="13">
        <f t="shared" si="59"/>
        <v>0</v>
      </c>
      <c r="H227" s="13">
        <v>6</v>
      </c>
      <c r="I227" s="13">
        <v>1.61</v>
      </c>
      <c r="J227" s="13">
        <v>1.3</v>
      </c>
      <c r="K227" s="18">
        <v>150.0591</v>
      </c>
      <c r="L227" s="18">
        <v>102.2685</v>
      </c>
      <c r="M227" s="19">
        <v>19.027</v>
      </c>
      <c r="N227" s="19">
        <v>0.499</v>
      </c>
      <c r="O227" s="19">
        <v>24.342</v>
      </c>
      <c r="P227" s="19">
        <v>0.88</v>
      </c>
      <c r="Q227" s="19">
        <v>0.073</v>
      </c>
      <c r="R227" s="27">
        <f t="shared" si="75"/>
        <v>2.357122830821481</v>
      </c>
      <c r="S227" s="27">
        <f t="shared" si="76"/>
        <v>-0.035633514673342415</v>
      </c>
      <c r="T227" s="28">
        <f t="shared" si="77"/>
        <v>0.4741268080954839</v>
      </c>
      <c r="U227" s="28">
        <f t="shared" si="78"/>
        <v>24.36786114976986</v>
      </c>
      <c r="V227" s="28">
        <f t="shared" si="79"/>
        <v>0.8788442403584683</v>
      </c>
      <c r="AD227" s="19">
        <f t="shared" si="80"/>
        <v>0.4741268080954839</v>
      </c>
      <c r="AE227" s="19">
        <f t="shared" si="81"/>
        <v>24.36786114976986</v>
      </c>
      <c r="AF227" s="19">
        <f t="shared" si="82"/>
        <v>0.8788442403584683</v>
      </c>
      <c r="AG227" s="13">
        <f t="shared" si="72"/>
        <v>204</v>
      </c>
      <c r="AH227" s="13">
        <f t="shared" si="83"/>
        <v>6</v>
      </c>
      <c r="AI227" s="13">
        <f t="shared" si="73"/>
        <v>0</v>
      </c>
      <c r="AJ227" s="19">
        <f t="shared" si="84"/>
        <v>-0.02487319190451609</v>
      </c>
      <c r="AK227" s="19">
        <f t="shared" si="85"/>
        <v>0.025861149769859537</v>
      </c>
      <c r="AL227" s="19">
        <f t="shared" si="86"/>
        <v>-0.001155759641531695</v>
      </c>
      <c r="AM227" s="19">
        <f t="shared" si="74"/>
        <v>0.03590000728811882</v>
      </c>
    </row>
    <row r="228" spans="1:39" ht="12.75">
      <c r="A228" s="29" t="s">
        <v>53</v>
      </c>
      <c r="B228" s="29">
        <v>13.958</v>
      </c>
      <c r="C228" s="29">
        <v>10.909</v>
      </c>
      <c r="D228" s="29">
        <v>1.248</v>
      </c>
      <c r="E228" s="13">
        <v>207</v>
      </c>
      <c r="F228" s="13">
        <f t="shared" si="58"/>
        <v>207</v>
      </c>
      <c r="G228" s="13">
        <f t="shared" si="59"/>
        <v>0</v>
      </c>
      <c r="H228" s="13">
        <v>2</v>
      </c>
      <c r="I228" s="13">
        <v>1.61</v>
      </c>
      <c r="J228" s="13">
        <v>1.3</v>
      </c>
      <c r="K228" s="18">
        <v>123.3331</v>
      </c>
      <c r="L228" s="18">
        <v>100.5475</v>
      </c>
      <c r="M228" s="19">
        <v>21.188</v>
      </c>
      <c r="N228" s="19">
        <v>6.365</v>
      </c>
      <c r="O228" s="19">
        <v>30.689</v>
      </c>
      <c r="P228" s="19">
        <v>1.376</v>
      </c>
      <c r="Q228" s="19">
        <v>0.223</v>
      </c>
      <c r="R228" s="27">
        <f t="shared" si="75"/>
        <v>1.9373118045222768</v>
      </c>
      <c r="S228" s="27">
        <f t="shared" si="76"/>
        <v>-0.008600109889202123</v>
      </c>
      <c r="T228" s="28">
        <f t="shared" si="77"/>
        <v>6.325297013564779</v>
      </c>
      <c r="U228" s="28">
        <f t="shared" si="78"/>
        <v>30.793088915601487</v>
      </c>
      <c r="V228" s="28">
        <f t="shared" si="79"/>
        <v>1.3748242174389402</v>
      </c>
      <c r="AD228" s="19">
        <f t="shared" si="80"/>
        <v>6.325297013564779</v>
      </c>
      <c r="AE228" s="19">
        <f t="shared" si="81"/>
        <v>30.793088915601487</v>
      </c>
      <c r="AF228" s="19">
        <f t="shared" si="82"/>
        <v>1.3748242174389402</v>
      </c>
      <c r="AG228" s="13">
        <f t="shared" si="72"/>
        <v>207</v>
      </c>
      <c r="AH228" s="13">
        <f t="shared" si="83"/>
        <v>2</v>
      </c>
      <c r="AI228" s="13">
        <f t="shared" si="73"/>
        <v>0</v>
      </c>
      <c r="AJ228" s="19">
        <f t="shared" si="84"/>
        <v>-0.03970298643522163</v>
      </c>
      <c r="AK228" s="19">
        <f t="shared" si="85"/>
        <v>0.10408891560148703</v>
      </c>
      <c r="AL228" s="19">
        <f t="shared" si="86"/>
        <v>-0.0011757825610596573</v>
      </c>
      <c r="AM228" s="19">
        <f t="shared" si="74"/>
        <v>0.11141010702624685</v>
      </c>
    </row>
    <row r="229" spans="1:39" s="14" customFormat="1" ht="12.75">
      <c r="A229" s="14" t="s">
        <v>53</v>
      </c>
      <c r="B229" s="14">
        <v>13.958</v>
      </c>
      <c r="C229" s="14">
        <v>10.909</v>
      </c>
      <c r="D229" s="14">
        <v>1.248</v>
      </c>
      <c r="E229" s="14" t="s">
        <v>85</v>
      </c>
      <c r="F229" s="13">
        <f t="shared" si="58"/>
        <v>206</v>
      </c>
      <c r="G229" s="13">
        <f t="shared" si="59"/>
        <v>1</v>
      </c>
      <c r="H229" s="14">
        <v>2</v>
      </c>
      <c r="I229" s="14">
        <v>1.61</v>
      </c>
      <c r="J229" s="14">
        <v>1.2</v>
      </c>
      <c r="K229" s="22">
        <v>131.4176</v>
      </c>
      <c r="L229" s="22">
        <v>101.231</v>
      </c>
      <c r="M229" s="23">
        <v>22.447</v>
      </c>
      <c r="N229" s="23">
        <v>3.326</v>
      </c>
      <c r="O229" s="23">
        <v>30.674</v>
      </c>
      <c r="P229" s="23">
        <v>1.224</v>
      </c>
      <c r="Q229" s="19">
        <v>0.254</v>
      </c>
      <c r="R229" s="22">
        <f t="shared" si="75"/>
        <v>2.06430283356201</v>
      </c>
      <c r="S229" s="22">
        <f t="shared" si="76"/>
        <v>-0.019336502782845155</v>
      </c>
      <c r="T229" s="24">
        <f t="shared" si="77"/>
        <v>3.266313943870113</v>
      </c>
      <c r="U229" s="24">
        <f t="shared" si="78"/>
        <v>30.785690238574333</v>
      </c>
      <c r="V229" s="24">
        <f t="shared" si="79"/>
        <v>1.2215249870592113</v>
      </c>
      <c r="W229" s="23">
        <f>T229-T230</f>
        <v>-3.0321338183696387</v>
      </c>
      <c r="X229" s="23">
        <f>U229-U230</f>
        <v>-2.4551891356376814</v>
      </c>
      <c r="Y229" s="23">
        <f>V229-V230</f>
        <v>-0.37899342748905385</v>
      </c>
      <c r="Z229" s="25">
        <f>W229/2+T230</f>
        <v>4.782380853054932</v>
      </c>
      <c r="AA229" s="25">
        <f>X229/2+U230</f>
        <v>32.01328480639317</v>
      </c>
      <c r="AB229" s="26">
        <f>Y229/2+V230</f>
        <v>1.4110217008037382</v>
      </c>
      <c r="AD229" s="19">
        <f t="shared" si="80"/>
        <v>4.782380853054932</v>
      </c>
      <c r="AE229" s="19">
        <f t="shared" si="81"/>
        <v>32.01328480639317</v>
      </c>
      <c r="AF229" s="19">
        <f t="shared" si="82"/>
        <v>1.4110217008037382</v>
      </c>
      <c r="AG229" s="13">
        <f t="shared" si="72"/>
        <v>206</v>
      </c>
      <c r="AH229" s="13">
        <f t="shared" si="83"/>
        <v>2</v>
      </c>
      <c r="AI229" s="13">
        <f t="shared" si="73"/>
        <v>1</v>
      </c>
      <c r="AJ229" s="19">
        <f t="shared" si="84"/>
        <v>-0.05968605612988709</v>
      </c>
      <c r="AK229" s="19">
        <f t="shared" si="85"/>
        <v>0.11169023857433302</v>
      </c>
      <c r="AL229" s="19">
        <f t="shared" si="86"/>
        <v>-0.002475012940788668</v>
      </c>
      <c r="AM229" s="19">
        <f t="shared" si="74"/>
        <v>0.12666199263468317</v>
      </c>
    </row>
    <row r="230" spans="1:39" s="14" customFormat="1" ht="12.75">
      <c r="A230" s="14" t="s">
        <v>53</v>
      </c>
      <c r="B230" s="14">
        <v>13.958</v>
      </c>
      <c r="C230" s="14">
        <v>10.909</v>
      </c>
      <c r="D230" s="14">
        <v>1.248</v>
      </c>
      <c r="E230" s="14" t="s">
        <v>86</v>
      </c>
      <c r="F230" s="13">
        <f t="shared" si="58"/>
        <v>206</v>
      </c>
      <c r="G230" s="13">
        <f t="shared" si="59"/>
        <v>2</v>
      </c>
      <c r="H230" s="14">
        <v>2</v>
      </c>
      <c r="I230" s="14">
        <v>1.61</v>
      </c>
      <c r="J230" s="14">
        <v>1.2</v>
      </c>
      <c r="K230" s="22">
        <v>121.0348</v>
      </c>
      <c r="L230" s="22">
        <v>100.155</v>
      </c>
      <c r="M230" s="23">
        <v>23.482</v>
      </c>
      <c r="N230" s="23">
        <v>6.34</v>
      </c>
      <c r="O230" s="23">
        <v>33.12</v>
      </c>
      <c r="P230" s="23">
        <v>1.601</v>
      </c>
      <c r="Q230" s="19">
        <v>0.254</v>
      </c>
      <c r="R230" s="22">
        <f t="shared" si="75"/>
        <v>1.9012101925435496</v>
      </c>
      <c r="S230" s="22">
        <f t="shared" si="76"/>
        <v>-0.0024347343065322935</v>
      </c>
      <c r="T230" s="24">
        <f t="shared" si="77"/>
        <v>6.298447762239752</v>
      </c>
      <c r="U230" s="24">
        <f t="shared" si="78"/>
        <v>33.240879374212014</v>
      </c>
      <c r="V230" s="24">
        <f t="shared" si="79"/>
        <v>1.6005184145482652</v>
      </c>
      <c r="AD230" s="19">
        <f t="shared" si="80"/>
        <v>6.298447762239752</v>
      </c>
      <c r="AE230" s="19">
        <f t="shared" si="81"/>
        <v>33.240879374212014</v>
      </c>
      <c r="AF230" s="19">
        <f t="shared" si="82"/>
        <v>1.6005184145482652</v>
      </c>
      <c r="AG230" s="13">
        <f t="shared" si="72"/>
        <v>206</v>
      </c>
      <c r="AH230" s="13">
        <f t="shared" si="83"/>
        <v>2</v>
      </c>
      <c r="AI230" s="13">
        <f t="shared" si="73"/>
        <v>2</v>
      </c>
      <c r="AJ230" s="19">
        <f t="shared" si="84"/>
        <v>-0.04155223776024819</v>
      </c>
      <c r="AK230" s="19">
        <f t="shared" si="85"/>
        <v>0.12087937421201644</v>
      </c>
      <c r="AL230" s="19">
        <f t="shared" si="86"/>
        <v>-0.0004815854517348228</v>
      </c>
      <c r="AM230" s="19">
        <f t="shared" si="74"/>
        <v>0.12782270337197624</v>
      </c>
    </row>
    <row r="231" spans="1:39" ht="12.75">
      <c r="A231" s="29" t="s">
        <v>53</v>
      </c>
      <c r="B231" s="29">
        <v>13.958</v>
      </c>
      <c r="C231" s="29">
        <v>10.909</v>
      </c>
      <c r="D231" s="29">
        <v>1.248</v>
      </c>
      <c r="E231" s="13">
        <v>216</v>
      </c>
      <c r="F231" s="13">
        <f t="shared" si="58"/>
        <v>216</v>
      </c>
      <c r="G231" s="13">
        <f t="shared" si="59"/>
        <v>0</v>
      </c>
      <c r="H231" s="13">
        <v>50</v>
      </c>
      <c r="I231" s="13">
        <v>1.61</v>
      </c>
      <c r="J231" s="13">
        <v>1.3</v>
      </c>
      <c r="K231" s="18">
        <v>91.4917</v>
      </c>
      <c r="L231" s="18">
        <v>99.3937</v>
      </c>
      <c r="M231" s="19">
        <v>15.7</v>
      </c>
      <c r="N231" s="19">
        <v>16.05</v>
      </c>
      <c r="O231" s="19">
        <v>26.468</v>
      </c>
      <c r="P231" s="19">
        <v>1.708</v>
      </c>
      <c r="Q231" s="19">
        <v>0.382</v>
      </c>
      <c r="R231" s="27">
        <f t="shared" si="75"/>
        <v>1.4371482629222063</v>
      </c>
      <c r="S231" s="27">
        <f t="shared" si="76"/>
        <v>0.009523738129357362</v>
      </c>
      <c r="T231" s="28">
        <f t="shared" si="77"/>
        <v>16.0753885105875</v>
      </c>
      <c r="U231" s="28">
        <f t="shared" si="78"/>
        <v>26.657575912466054</v>
      </c>
      <c r="V231" s="28">
        <f t="shared" si="79"/>
        <v>1.7093394348015658</v>
      </c>
      <c r="AD231" s="19">
        <f t="shared" si="80"/>
        <v>16.0753885105875</v>
      </c>
      <c r="AE231" s="19">
        <f t="shared" si="81"/>
        <v>26.657575912466054</v>
      </c>
      <c r="AF231" s="19">
        <f t="shared" si="82"/>
        <v>1.7093394348015658</v>
      </c>
      <c r="AG231" s="13">
        <f t="shared" si="72"/>
        <v>216</v>
      </c>
      <c r="AH231" s="13">
        <f t="shared" si="83"/>
        <v>50</v>
      </c>
      <c r="AI231" s="13">
        <f t="shared" si="73"/>
        <v>0</v>
      </c>
      <c r="AJ231" s="19">
        <f t="shared" si="84"/>
        <v>0.02538851058750069</v>
      </c>
      <c r="AK231" s="19">
        <f t="shared" si="85"/>
        <v>0.18957591246605432</v>
      </c>
      <c r="AL231" s="19">
        <f t="shared" si="86"/>
        <v>0.001339434801565842</v>
      </c>
      <c r="AM231" s="19">
        <f t="shared" si="74"/>
        <v>0.1912730957107569</v>
      </c>
    </row>
    <row r="232" spans="1:39" ht="12.75">
      <c r="A232" s="29" t="s">
        <v>53</v>
      </c>
      <c r="B232" s="29">
        <v>13.958</v>
      </c>
      <c r="C232" s="29">
        <v>10.909</v>
      </c>
      <c r="D232" s="29">
        <v>1.248</v>
      </c>
      <c r="E232" s="13">
        <v>220</v>
      </c>
      <c r="F232" s="13">
        <f t="shared" si="58"/>
        <v>220</v>
      </c>
      <c r="G232" s="13">
        <f t="shared" si="59"/>
        <v>0</v>
      </c>
      <c r="H232" s="13">
        <v>2</v>
      </c>
      <c r="I232" s="13">
        <v>1.61</v>
      </c>
      <c r="J232" s="13">
        <v>1.3</v>
      </c>
      <c r="K232" s="18">
        <v>60.7905</v>
      </c>
      <c r="L232" s="18">
        <v>96.8562</v>
      </c>
      <c r="M232" s="19">
        <v>15.924</v>
      </c>
      <c r="N232" s="19">
        <v>23.146</v>
      </c>
      <c r="O232" s="19">
        <v>23.891</v>
      </c>
      <c r="P232" s="19">
        <v>2.344</v>
      </c>
      <c r="Q232" s="19">
        <v>0.42700000000000005</v>
      </c>
      <c r="R232" s="27">
        <f t="shared" si="75"/>
        <v>0.9548949410402517</v>
      </c>
      <c r="S232" s="27">
        <f t="shared" si="76"/>
        <v>0.049382694921777714</v>
      </c>
      <c r="T232" s="28">
        <f t="shared" si="77"/>
        <v>23.26918034265396</v>
      </c>
      <c r="U232" s="28">
        <f t="shared" si="78"/>
        <v>24.065225607532337</v>
      </c>
      <c r="V232" s="28">
        <f t="shared" si="79"/>
        <v>2.354589379972449</v>
      </c>
      <c r="AD232" s="19">
        <f t="shared" si="80"/>
        <v>23.26918034265396</v>
      </c>
      <c r="AE232" s="19">
        <f t="shared" si="81"/>
        <v>24.065225607532337</v>
      </c>
      <c r="AF232" s="19">
        <f t="shared" si="82"/>
        <v>2.354589379972449</v>
      </c>
      <c r="AG232" s="13">
        <f t="shared" si="72"/>
        <v>220</v>
      </c>
      <c r="AH232" s="13">
        <f t="shared" si="83"/>
        <v>2</v>
      </c>
      <c r="AI232" s="13">
        <f t="shared" si="73"/>
        <v>0</v>
      </c>
      <c r="AJ232" s="19">
        <f t="shared" si="84"/>
        <v>0.12318034265395994</v>
      </c>
      <c r="AK232" s="19">
        <f t="shared" si="85"/>
        <v>0.17422560753233896</v>
      </c>
      <c r="AL232" s="19">
        <f t="shared" si="86"/>
        <v>0.01058937997244902</v>
      </c>
      <c r="AM232" s="19">
        <f t="shared" si="74"/>
        <v>0.21363542333742427</v>
      </c>
    </row>
    <row r="233" spans="1:39" ht="12.75">
      <c r="A233" s="29" t="s">
        <v>53</v>
      </c>
      <c r="B233" s="29">
        <v>13.958</v>
      </c>
      <c r="C233" s="29">
        <v>10.909</v>
      </c>
      <c r="D233" s="29">
        <v>1.248</v>
      </c>
      <c r="E233" s="13">
        <v>225</v>
      </c>
      <c r="F233" s="13">
        <f t="shared" si="58"/>
        <v>225</v>
      </c>
      <c r="G233" s="13">
        <f t="shared" si="59"/>
        <v>0</v>
      </c>
      <c r="H233" s="13">
        <v>2</v>
      </c>
      <c r="I233" s="13">
        <v>1.61</v>
      </c>
      <c r="J233" s="13">
        <v>1.3</v>
      </c>
      <c r="K233" s="18">
        <v>50.4364</v>
      </c>
      <c r="L233" s="18">
        <v>97.8516</v>
      </c>
      <c r="M233" s="19">
        <v>9.82</v>
      </c>
      <c r="N233" s="19">
        <v>20.85</v>
      </c>
      <c r="O233" s="19">
        <v>17.896</v>
      </c>
      <c r="P233" s="19">
        <v>1.89</v>
      </c>
      <c r="Q233" s="19">
        <v>0.252</v>
      </c>
      <c r="R233" s="27">
        <f t="shared" si="75"/>
        <v>0.7922531185675813</v>
      </c>
      <c r="S233" s="27">
        <f t="shared" si="76"/>
        <v>0.033746988284861335</v>
      </c>
      <c r="T233" s="28">
        <f t="shared" si="77"/>
        <v>20.938532271157456</v>
      </c>
      <c r="U233" s="28">
        <f t="shared" si="78"/>
        <v>17.985896826839618</v>
      </c>
      <c r="V233" s="28">
        <f t="shared" si="79"/>
        <v>1.8935838398920455</v>
      </c>
      <c r="AD233" s="19">
        <f t="shared" si="80"/>
        <v>20.938532271157456</v>
      </c>
      <c r="AE233" s="19">
        <f t="shared" si="81"/>
        <v>17.985896826839618</v>
      </c>
      <c r="AF233" s="19">
        <f t="shared" si="82"/>
        <v>1.8935838398920455</v>
      </c>
      <c r="AG233" s="13">
        <f t="shared" si="72"/>
        <v>225</v>
      </c>
      <c r="AH233" s="13">
        <f t="shared" si="83"/>
        <v>2</v>
      </c>
      <c r="AI233" s="13">
        <f t="shared" si="73"/>
        <v>0</v>
      </c>
      <c r="AJ233" s="19">
        <f t="shared" si="84"/>
        <v>0.08853227115745455</v>
      </c>
      <c r="AK233" s="19">
        <f t="shared" si="85"/>
        <v>0.08989682683961675</v>
      </c>
      <c r="AL233" s="19">
        <f t="shared" si="86"/>
        <v>0.0035838398920455816</v>
      </c>
      <c r="AM233" s="19">
        <f t="shared" si="74"/>
        <v>0.12622300273920325</v>
      </c>
    </row>
    <row r="234" spans="1:39" ht="12.75">
      <c r="A234" s="29" t="s">
        <v>53</v>
      </c>
      <c r="B234" s="29">
        <v>13.958</v>
      </c>
      <c r="C234" s="29">
        <v>10.909</v>
      </c>
      <c r="D234" s="29">
        <v>1.248</v>
      </c>
      <c r="E234" s="13">
        <v>226</v>
      </c>
      <c r="F234" s="13">
        <f t="shared" si="58"/>
        <v>226</v>
      </c>
      <c r="G234" s="13">
        <f t="shared" si="59"/>
        <v>0</v>
      </c>
      <c r="H234" s="13">
        <v>2</v>
      </c>
      <c r="I234" s="13">
        <v>1.61</v>
      </c>
      <c r="J234" s="13">
        <v>1.3</v>
      </c>
      <c r="K234" s="18">
        <v>16.4297</v>
      </c>
      <c r="L234" s="18">
        <v>98.2354</v>
      </c>
      <c r="M234" s="19">
        <v>4.958</v>
      </c>
      <c r="N234" s="19">
        <v>18.75</v>
      </c>
      <c r="O234" s="19">
        <v>12.174</v>
      </c>
      <c r="P234" s="19">
        <v>1.696</v>
      </c>
      <c r="Q234" s="19">
        <v>0.265</v>
      </c>
      <c r="R234" s="27">
        <f t="shared" si="75"/>
        <v>0.25807712410342115</v>
      </c>
      <c r="S234" s="27">
        <f t="shared" si="76"/>
        <v>0.027718271982622555</v>
      </c>
      <c r="T234" s="28">
        <f t="shared" si="77"/>
        <v>18.87802485553224</v>
      </c>
      <c r="U234" s="28">
        <f t="shared" si="78"/>
        <v>12.207707664446186</v>
      </c>
      <c r="V234" s="28">
        <f t="shared" si="79"/>
        <v>1.6990817963229001</v>
      </c>
      <c r="AD234" s="19">
        <f t="shared" si="80"/>
        <v>18.87802485553224</v>
      </c>
      <c r="AE234" s="19">
        <f t="shared" si="81"/>
        <v>12.207707664446186</v>
      </c>
      <c r="AF234" s="19">
        <f t="shared" si="82"/>
        <v>1.6990817963229001</v>
      </c>
      <c r="AG234" s="13">
        <f t="shared" si="72"/>
        <v>226</v>
      </c>
      <c r="AH234" s="13">
        <f t="shared" si="83"/>
        <v>2</v>
      </c>
      <c r="AI234" s="13">
        <f t="shared" si="73"/>
        <v>0</v>
      </c>
      <c r="AJ234" s="19">
        <f t="shared" si="84"/>
        <v>0.12802485553223875</v>
      </c>
      <c r="AK234" s="19">
        <f t="shared" si="85"/>
        <v>0.03370766444618667</v>
      </c>
      <c r="AL234" s="19">
        <f t="shared" si="86"/>
        <v>0.0030817963229001766</v>
      </c>
      <c r="AM234" s="19">
        <f t="shared" si="74"/>
        <v>0.1324238186469608</v>
      </c>
    </row>
    <row r="235" spans="1:39" ht="12.75">
      <c r="A235" s="29" t="s">
        <v>53</v>
      </c>
      <c r="B235" s="29">
        <v>13.958</v>
      </c>
      <c r="C235" s="29">
        <v>10.909</v>
      </c>
      <c r="D235" s="29">
        <v>1.248</v>
      </c>
      <c r="E235" s="13">
        <v>222</v>
      </c>
      <c r="F235" s="13">
        <f t="shared" si="58"/>
        <v>222</v>
      </c>
      <c r="G235" s="13">
        <f t="shared" si="59"/>
        <v>0</v>
      </c>
      <c r="H235" s="13">
        <v>2</v>
      </c>
      <c r="I235" s="13">
        <v>1.61</v>
      </c>
      <c r="J235" s="13">
        <v>1.3</v>
      </c>
      <c r="K235" s="18">
        <v>40.6854</v>
      </c>
      <c r="L235" s="18">
        <v>95.8758</v>
      </c>
      <c r="M235" s="19">
        <v>15.161</v>
      </c>
      <c r="N235" s="19">
        <v>26.102</v>
      </c>
      <c r="O235" s="19">
        <v>19.933</v>
      </c>
      <c r="P235" s="19">
        <v>2.54</v>
      </c>
      <c r="Q235" s="19">
        <v>0.23199999999999998</v>
      </c>
      <c r="R235" s="27">
        <f t="shared" si="75"/>
        <v>0.639084768741811</v>
      </c>
      <c r="S235" s="27">
        <f t="shared" si="76"/>
        <v>0.06478278210967492</v>
      </c>
      <c r="T235" s="28">
        <f t="shared" si="77"/>
        <v>26.194240182147926</v>
      </c>
      <c r="U235" s="28">
        <f t="shared" si="78"/>
        <v>20.00202178464885</v>
      </c>
      <c r="V235" s="28">
        <f t="shared" si="79"/>
        <v>2.546994453316066</v>
      </c>
      <c r="AD235" s="19">
        <f t="shared" si="80"/>
        <v>26.194240182147926</v>
      </c>
      <c r="AE235" s="19">
        <f t="shared" si="81"/>
        <v>20.00202178464885</v>
      </c>
      <c r="AF235" s="19">
        <f t="shared" si="82"/>
        <v>2.546994453316066</v>
      </c>
      <c r="AG235" s="13">
        <f t="shared" si="72"/>
        <v>222</v>
      </c>
      <c r="AH235" s="13">
        <f t="shared" si="83"/>
        <v>2</v>
      </c>
      <c r="AI235" s="13">
        <f t="shared" si="73"/>
        <v>0</v>
      </c>
      <c r="AJ235" s="19">
        <f t="shared" si="84"/>
        <v>0.09224018214792551</v>
      </c>
      <c r="AK235" s="19">
        <f t="shared" si="85"/>
        <v>0.06902178464885012</v>
      </c>
      <c r="AL235" s="19">
        <f t="shared" si="86"/>
        <v>0.006994453316066185</v>
      </c>
      <c r="AM235" s="19">
        <f t="shared" si="74"/>
        <v>0.11541741781891218</v>
      </c>
    </row>
    <row r="236" spans="1:39" ht="12.75">
      <c r="A236" s="29" t="s">
        <v>53</v>
      </c>
      <c r="B236" s="29">
        <v>13.958</v>
      </c>
      <c r="C236" s="29">
        <v>10.909</v>
      </c>
      <c r="D236" s="29">
        <v>1.248</v>
      </c>
      <c r="E236" s="13">
        <v>223</v>
      </c>
      <c r="F236" s="13">
        <f t="shared" si="58"/>
        <v>223</v>
      </c>
      <c r="G236" s="13">
        <f t="shared" si="59"/>
        <v>0</v>
      </c>
      <c r="H236" s="13">
        <v>2</v>
      </c>
      <c r="I236" s="13">
        <v>1.61</v>
      </c>
      <c r="J236" s="13">
        <v>1.3</v>
      </c>
      <c r="K236" s="18">
        <v>32.8241</v>
      </c>
      <c r="L236" s="18">
        <v>95.9123</v>
      </c>
      <c r="M236" s="19">
        <v>14.172</v>
      </c>
      <c r="N236" s="19">
        <v>26.263</v>
      </c>
      <c r="O236" s="19">
        <v>17.882</v>
      </c>
      <c r="P236" s="19">
        <v>2.468</v>
      </c>
      <c r="Q236" s="19">
        <v>0.22399999999999998</v>
      </c>
      <c r="R236" s="27">
        <f t="shared" si="75"/>
        <v>0.5155997571034837</v>
      </c>
      <c r="S236" s="27">
        <f t="shared" si="76"/>
        <v>0.06420944145039487</v>
      </c>
      <c r="T236" s="28">
        <f t="shared" si="77"/>
        <v>26.359430873502973</v>
      </c>
      <c r="U236" s="28">
        <f t="shared" si="78"/>
        <v>17.93730898423062</v>
      </c>
      <c r="V236" s="28">
        <f t="shared" si="79"/>
        <v>2.4745375671026637</v>
      </c>
      <c r="AD236" s="19">
        <f t="shared" si="80"/>
        <v>26.359430873502973</v>
      </c>
      <c r="AE236" s="19">
        <f t="shared" si="81"/>
        <v>17.93730898423062</v>
      </c>
      <c r="AF236" s="19">
        <f t="shared" si="82"/>
        <v>2.4745375671026637</v>
      </c>
      <c r="AG236" s="13">
        <f t="shared" si="72"/>
        <v>223</v>
      </c>
      <c r="AH236" s="13">
        <f t="shared" si="83"/>
        <v>2</v>
      </c>
      <c r="AI236" s="13">
        <f t="shared" si="73"/>
        <v>0</v>
      </c>
      <c r="AJ236" s="19">
        <f t="shared" si="84"/>
        <v>0.09643087350297108</v>
      </c>
      <c r="AK236" s="19">
        <f t="shared" si="85"/>
        <v>0.05530898423061714</v>
      </c>
      <c r="AL236" s="19">
        <f t="shared" si="86"/>
        <v>0.006537567102663733</v>
      </c>
      <c r="AM236" s="19">
        <f t="shared" si="74"/>
        <v>0.11135859591782979</v>
      </c>
    </row>
    <row r="237" spans="1:39" ht="12.75">
      <c r="A237" s="29" t="s">
        <v>53</v>
      </c>
      <c r="B237" s="29">
        <v>13.958</v>
      </c>
      <c r="C237" s="29">
        <v>10.909</v>
      </c>
      <c r="D237" s="29">
        <v>1.248</v>
      </c>
      <c r="E237" s="13">
        <v>229</v>
      </c>
      <c r="F237" s="13">
        <f t="shared" si="58"/>
        <v>229</v>
      </c>
      <c r="G237" s="13">
        <f t="shared" si="59"/>
        <v>0</v>
      </c>
      <c r="H237" s="13">
        <v>2</v>
      </c>
      <c r="I237" s="13">
        <v>1.61</v>
      </c>
      <c r="J237" s="13">
        <v>1.3</v>
      </c>
      <c r="K237" s="18">
        <v>34.0912</v>
      </c>
      <c r="L237" s="18">
        <v>95.8613</v>
      </c>
      <c r="M237" s="19">
        <v>18.352</v>
      </c>
      <c r="N237" s="19">
        <v>29.708</v>
      </c>
      <c r="O237" s="19">
        <v>20.254</v>
      </c>
      <c r="P237" s="19">
        <v>2.75</v>
      </c>
      <c r="Q237" s="19">
        <v>0.226</v>
      </c>
      <c r="R237" s="27">
        <f t="shared" si="75"/>
        <v>0.5355033173603019</v>
      </c>
      <c r="S237" s="27">
        <f t="shared" si="76"/>
        <v>0.06501054757706015</v>
      </c>
      <c r="T237" s="28">
        <f t="shared" si="77"/>
        <v>29.804574065790653</v>
      </c>
      <c r="U237" s="28">
        <f t="shared" si="78"/>
        <v>20.311304861515268</v>
      </c>
      <c r="V237" s="28">
        <f t="shared" si="79"/>
        <v>2.7575743697401602</v>
      </c>
      <c r="AD237" s="19">
        <f t="shared" si="80"/>
        <v>29.804574065790653</v>
      </c>
      <c r="AE237" s="19">
        <f t="shared" si="81"/>
        <v>20.311304861515268</v>
      </c>
      <c r="AF237" s="19">
        <f t="shared" si="82"/>
        <v>2.7575743697401602</v>
      </c>
      <c r="AG237" s="13">
        <f t="shared" si="72"/>
        <v>229</v>
      </c>
      <c r="AH237" s="13">
        <f t="shared" si="83"/>
        <v>2</v>
      </c>
      <c r="AI237" s="13">
        <f t="shared" si="73"/>
        <v>0</v>
      </c>
      <c r="AJ237" s="19">
        <f t="shared" si="84"/>
        <v>0.09657406579065508</v>
      </c>
      <c r="AK237" s="19">
        <f t="shared" si="85"/>
        <v>0.05730486151526648</v>
      </c>
      <c r="AL237" s="19">
        <f t="shared" si="86"/>
        <v>0.007574369740160236</v>
      </c>
      <c r="AM237" s="19">
        <f t="shared" si="74"/>
        <v>0.1125511813069161</v>
      </c>
    </row>
    <row r="238" spans="1:39" ht="12.75">
      <c r="A238" s="29" t="s">
        <v>53</v>
      </c>
      <c r="B238" s="29">
        <v>13.958</v>
      </c>
      <c r="C238" s="29">
        <v>10.909</v>
      </c>
      <c r="D238" s="29">
        <v>1.248</v>
      </c>
      <c r="E238" s="13">
        <v>228</v>
      </c>
      <c r="F238" s="13">
        <f t="shared" si="58"/>
        <v>228</v>
      </c>
      <c r="G238" s="13">
        <f t="shared" si="59"/>
        <v>0</v>
      </c>
      <c r="H238" s="13">
        <v>2</v>
      </c>
      <c r="I238" s="13">
        <v>1.61</v>
      </c>
      <c r="J238" s="13">
        <v>1.3</v>
      </c>
      <c r="K238" s="18">
        <v>36.1267</v>
      </c>
      <c r="L238" s="18">
        <v>95.5413</v>
      </c>
      <c r="M238" s="19">
        <v>20.533</v>
      </c>
      <c r="N238" s="19">
        <v>31.231</v>
      </c>
      <c r="O238" s="19">
        <v>21.918</v>
      </c>
      <c r="P238" s="19">
        <v>2.995</v>
      </c>
      <c r="Q238" s="19">
        <v>0.20800000000000002</v>
      </c>
      <c r="R238" s="27">
        <f t="shared" si="75"/>
        <v>0.5674768765922119</v>
      </c>
      <c r="S238" s="27">
        <f t="shared" si="76"/>
        <v>0.07003709582280382</v>
      </c>
      <c r="T238" s="28">
        <f t="shared" si="77"/>
        <v>31.317690045219734</v>
      </c>
      <c r="U238" s="28">
        <f t="shared" si="78"/>
        <v>21.97431930771325</v>
      </c>
      <c r="V238" s="28">
        <f t="shared" si="79"/>
        <v>3.0021742111833793</v>
      </c>
      <c r="AD238" s="19">
        <f t="shared" si="80"/>
        <v>31.317690045219734</v>
      </c>
      <c r="AE238" s="19">
        <f t="shared" si="81"/>
        <v>21.97431930771325</v>
      </c>
      <c r="AF238" s="19">
        <f t="shared" si="82"/>
        <v>3.0021742111833793</v>
      </c>
      <c r="AG238" s="13">
        <f t="shared" si="72"/>
        <v>228</v>
      </c>
      <c r="AH238" s="13">
        <f t="shared" si="83"/>
        <v>2</v>
      </c>
      <c r="AI238" s="13">
        <f t="shared" si="73"/>
        <v>0</v>
      </c>
      <c r="AJ238" s="19">
        <f t="shared" si="84"/>
        <v>0.08669004521973278</v>
      </c>
      <c r="AK238" s="19">
        <f t="shared" si="85"/>
        <v>0.05631930771325244</v>
      </c>
      <c r="AL238" s="19">
        <f t="shared" si="86"/>
        <v>0.007174211183379242</v>
      </c>
      <c r="AM238" s="19">
        <f t="shared" si="74"/>
        <v>0.10362672274854133</v>
      </c>
    </row>
    <row r="239" spans="1:39" ht="12.75">
      <c r="A239" s="29" t="s">
        <v>53</v>
      </c>
      <c r="B239" s="29">
        <v>13.958</v>
      </c>
      <c r="C239" s="29">
        <v>10.909</v>
      </c>
      <c r="D239" s="29">
        <v>1.248</v>
      </c>
      <c r="E239" s="13">
        <v>234</v>
      </c>
      <c r="F239" s="13">
        <f t="shared" si="58"/>
        <v>234</v>
      </c>
      <c r="G239" s="13">
        <f t="shared" si="59"/>
        <v>0</v>
      </c>
      <c r="H239" s="13">
        <v>2</v>
      </c>
      <c r="I239" s="13">
        <v>1.61</v>
      </c>
      <c r="J239" s="13">
        <v>1.3</v>
      </c>
      <c r="K239" s="18">
        <v>11.0995</v>
      </c>
      <c r="L239" s="18">
        <v>95.0562</v>
      </c>
      <c r="M239" s="19">
        <v>17.512</v>
      </c>
      <c r="N239" s="19">
        <v>31.153</v>
      </c>
      <c r="O239" s="19">
        <v>13.937</v>
      </c>
      <c r="P239" s="19">
        <v>2.917</v>
      </c>
      <c r="Q239" s="19">
        <v>0.251</v>
      </c>
      <c r="R239" s="27">
        <f t="shared" si="75"/>
        <v>0.17435053829259958</v>
      </c>
      <c r="S239" s="27">
        <f t="shared" si="76"/>
        <v>0.07765702880408587</v>
      </c>
      <c r="T239" s="28">
        <f t="shared" si="77"/>
        <v>31.275755170832085</v>
      </c>
      <c r="U239" s="28">
        <f t="shared" si="78"/>
        <v>13.959330852261655</v>
      </c>
      <c r="V239" s="28">
        <f t="shared" si="79"/>
        <v>2.9262995961627998</v>
      </c>
      <c r="AD239" s="19">
        <f t="shared" si="80"/>
        <v>31.275755170832085</v>
      </c>
      <c r="AE239" s="19">
        <f t="shared" si="81"/>
        <v>13.959330852261655</v>
      </c>
      <c r="AF239" s="19">
        <f t="shared" si="82"/>
        <v>2.9262995961627998</v>
      </c>
      <c r="AG239" s="13">
        <f t="shared" si="72"/>
        <v>234</v>
      </c>
      <c r="AH239" s="13">
        <f t="shared" si="83"/>
        <v>2</v>
      </c>
      <c r="AI239" s="13">
        <f t="shared" si="73"/>
        <v>0</v>
      </c>
      <c r="AJ239" s="19">
        <f t="shared" si="84"/>
        <v>0.12275517083208598</v>
      </c>
      <c r="AK239" s="19">
        <f t="shared" si="85"/>
        <v>0.02233085226165521</v>
      </c>
      <c r="AL239" s="19">
        <f t="shared" si="86"/>
        <v>0.009299596162799961</v>
      </c>
      <c r="AM239" s="19">
        <f t="shared" si="74"/>
        <v>0.1251158719649016</v>
      </c>
    </row>
    <row r="240" spans="1:39" s="14" customFormat="1" ht="12.75">
      <c r="A240" s="14" t="s">
        <v>56</v>
      </c>
      <c r="B240" s="14">
        <v>41.183</v>
      </c>
      <c r="C240" s="14">
        <v>7.91</v>
      </c>
      <c r="D240" s="14">
        <v>3.453</v>
      </c>
      <c r="E240" s="14" t="s">
        <v>57</v>
      </c>
      <c r="F240" s="13">
        <f t="shared" si="58"/>
        <v>246</v>
      </c>
      <c r="G240" s="13">
        <f t="shared" si="59"/>
        <v>1</v>
      </c>
      <c r="H240" s="14">
        <v>4</v>
      </c>
      <c r="I240" s="14">
        <v>1.64</v>
      </c>
      <c r="J240" s="14">
        <v>1.2</v>
      </c>
      <c r="K240" s="22">
        <v>59.022</v>
      </c>
      <c r="L240" s="22">
        <v>93.8805</v>
      </c>
      <c r="M240" s="23">
        <v>14.385</v>
      </c>
      <c r="N240" s="23">
        <v>49.777</v>
      </c>
      <c r="O240" s="23">
        <v>19.364</v>
      </c>
      <c r="P240" s="23">
        <v>5.273</v>
      </c>
      <c r="Q240" s="19">
        <v>0.11699999999999999</v>
      </c>
      <c r="R240" s="22">
        <f t="shared" si="75"/>
        <v>0.9271154080008839</v>
      </c>
      <c r="S240" s="22">
        <f t="shared" si="76"/>
        <v>0.09612488121821361</v>
      </c>
      <c r="T240" s="24">
        <f t="shared" si="77"/>
        <v>49.811161406191836</v>
      </c>
      <c r="U240" s="24">
        <f t="shared" si="78"/>
        <v>19.409906714187745</v>
      </c>
      <c r="V240" s="24">
        <f t="shared" si="79"/>
        <v>5.279242606357705</v>
      </c>
      <c r="W240" s="19">
        <f>T240-T241</f>
        <v>1.8118879199141062</v>
      </c>
      <c r="X240" s="19">
        <f>U240-U241</f>
        <v>-0.963788202195861</v>
      </c>
      <c r="Y240" s="19">
        <f>V240-V241</f>
        <v>0.31037688909518746</v>
      </c>
      <c r="Z240" s="25">
        <f>W240/2+T241</f>
        <v>48.905217446234786</v>
      </c>
      <c r="AA240" s="25">
        <f>X240/2+U241</f>
        <v>19.891800815285677</v>
      </c>
      <c r="AB240" s="26">
        <f>Y240/2+V241</f>
        <v>5.124054161810111</v>
      </c>
      <c r="AD240" s="19">
        <f t="shared" si="80"/>
        <v>48.905217446234786</v>
      </c>
      <c r="AE240" s="19">
        <f t="shared" si="81"/>
        <v>19.891800815285677</v>
      </c>
      <c r="AF240" s="19">
        <f t="shared" si="82"/>
        <v>5.124054161810111</v>
      </c>
      <c r="AG240" s="13">
        <f t="shared" si="72"/>
        <v>246</v>
      </c>
      <c r="AH240" s="13">
        <f t="shared" si="83"/>
        <v>4</v>
      </c>
      <c r="AI240" s="13">
        <f t="shared" si="73"/>
        <v>1</v>
      </c>
      <c r="AJ240" s="19">
        <f t="shared" si="84"/>
        <v>0.03416140619183494</v>
      </c>
      <c r="AK240" s="19">
        <f t="shared" si="85"/>
        <v>0.04590671418774406</v>
      </c>
      <c r="AL240" s="19">
        <f t="shared" si="86"/>
        <v>0.006242606357705682</v>
      </c>
      <c r="AM240" s="19">
        <f t="shared" si="74"/>
        <v>0.05756212482749423</v>
      </c>
    </row>
    <row r="241" spans="1:39" s="14" customFormat="1" ht="12.75">
      <c r="A241" s="14" t="s">
        <v>56</v>
      </c>
      <c r="B241" s="14">
        <v>41.183</v>
      </c>
      <c r="C241" s="14">
        <v>7.91</v>
      </c>
      <c r="D241" s="14">
        <v>3.453</v>
      </c>
      <c r="E241" s="14" t="s">
        <v>58</v>
      </c>
      <c r="F241" s="13">
        <f t="shared" si="58"/>
        <v>246</v>
      </c>
      <c r="G241" s="13">
        <f t="shared" si="59"/>
        <v>2</v>
      </c>
      <c r="H241" s="14">
        <v>4</v>
      </c>
      <c r="I241" s="14">
        <v>1.64</v>
      </c>
      <c r="J241" s="14">
        <v>1.2</v>
      </c>
      <c r="K241" s="22">
        <v>68.1402</v>
      </c>
      <c r="L241" s="22">
        <v>95.1878</v>
      </c>
      <c r="M241" s="23">
        <v>14.188</v>
      </c>
      <c r="N241" s="23">
        <v>47.972</v>
      </c>
      <c r="O241" s="23">
        <v>20.323</v>
      </c>
      <c r="P241" s="23">
        <v>4.964</v>
      </c>
      <c r="Q241" s="19">
        <v>0.11699999999999999</v>
      </c>
      <c r="R241" s="22">
        <f t="shared" si="75"/>
        <v>1.070343758670696</v>
      </c>
      <c r="S241" s="22">
        <f t="shared" si="76"/>
        <v>0.07558986083802388</v>
      </c>
      <c r="T241" s="24">
        <f t="shared" si="77"/>
        <v>47.99927348627773</v>
      </c>
      <c r="U241" s="24">
        <f t="shared" si="78"/>
        <v>20.373694916383606</v>
      </c>
      <c r="V241" s="24">
        <f t="shared" si="79"/>
        <v>4.968865717262518</v>
      </c>
      <c r="AD241" s="19">
        <f t="shared" si="80"/>
        <v>47.99927348627773</v>
      </c>
      <c r="AE241" s="19">
        <f t="shared" si="81"/>
        <v>20.373694916383606</v>
      </c>
      <c r="AF241" s="19">
        <f t="shared" si="82"/>
        <v>4.968865717262518</v>
      </c>
      <c r="AG241" s="13">
        <f t="shared" si="72"/>
        <v>246</v>
      </c>
      <c r="AH241" s="13">
        <f t="shared" si="83"/>
        <v>4</v>
      </c>
      <c r="AI241" s="13">
        <f t="shared" si="73"/>
        <v>2</v>
      </c>
      <c r="AJ241" s="19">
        <f t="shared" si="84"/>
        <v>0.02727348627772841</v>
      </c>
      <c r="AK241" s="19">
        <f t="shared" si="85"/>
        <v>0.05069491638360546</v>
      </c>
      <c r="AL241" s="19">
        <f t="shared" si="86"/>
        <v>0.004865717262517499</v>
      </c>
      <c r="AM241" s="19">
        <f t="shared" si="74"/>
        <v>0.05777103777292693</v>
      </c>
    </row>
    <row r="242" spans="1:39" ht="12.75">
      <c r="A242" s="13" t="s">
        <v>56</v>
      </c>
      <c r="B242" s="13">
        <v>41.183</v>
      </c>
      <c r="C242" s="13">
        <v>7.91</v>
      </c>
      <c r="D242" s="13">
        <v>3.453</v>
      </c>
      <c r="E242" s="13">
        <v>248</v>
      </c>
      <c r="F242" s="13">
        <f t="shared" si="58"/>
        <v>248</v>
      </c>
      <c r="G242" s="13">
        <f t="shared" si="59"/>
        <v>0</v>
      </c>
      <c r="H242" s="13">
        <v>2</v>
      </c>
      <c r="I242" s="13">
        <v>1.64</v>
      </c>
      <c r="J242" s="13">
        <v>1.2</v>
      </c>
      <c r="K242" s="18">
        <v>52.8508</v>
      </c>
      <c r="L242" s="18">
        <v>93.3644</v>
      </c>
      <c r="M242" s="19">
        <v>13.472</v>
      </c>
      <c r="N242" s="19">
        <v>50.225</v>
      </c>
      <c r="O242" s="19">
        <v>17.8</v>
      </c>
      <c r="P242" s="19">
        <v>5.294</v>
      </c>
      <c r="Q242" s="19">
        <v>0.267</v>
      </c>
      <c r="R242" s="27">
        <f t="shared" si="75"/>
        <v>0.8301784250817172</v>
      </c>
      <c r="S242" s="27">
        <f t="shared" si="76"/>
        <v>0.1042317610608019</v>
      </c>
      <c r="T242" s="28">
        <f t="shared" si="77"/>
        <v>50.31340755880625</v>
      </c>
      <c r="U242" s="28">
        <f t="shared" si="78"/>
        <v>17.8970657015256</v>
      </c>
      <c r="V242" s="28">
        <f>SIN(S242)*(M242+Q242/2)+(I242-J242)+D242-0.1</f>
        <v>5.2085588060920385</v>
      </c>
      <c r="AC242" s="13" t="s">
        <v>115</v>
      </c>
      <c r="AD242" s="19">
        <f t="shared" si="80"/>
        <v>50.31340755880625</v>
      </c>
      <c r="AE242" s="19">
        <f t="shared" si="81"/>
        <v>17.8970657015256</v>
      </c>
      <c r="AF242" s="19">
        <f t="shared" si="82"/>
        <v>5.2085588060920385</v>
      </c>
      <c r="AG242" s="13">
        <f t="shared" si="72"/>
        <v>248</v>
      </c>
      <c r="AH242" s="13">
        <f t="shared" si="83"/>
        <v>2</v>
      </c>
      <c r="AI242" s="13">
        <f t="shared" si="73"/>
        <v>0</v>
      </c>
      <c r="AJ242" s="19">
        <f t="shared" si="84"/>
        <v>0.08840755880624585</v>
      </c>
      <c r="AK242" s="19">
        <f t="shared" si="85"/>
        <v>0.0970657015256009</v>
      </c>
      <c r="AL242" s="19">
        <f t="shared" si="86"/>
        <v>-0.08544119390796112</v>
      </c>
      <c r="AM242" s="19">
        <f t="shared" si="74"/>
        <v>0.15664560154423318</v>
      </c>
    </row>
    <row r="243" spans="1:39" ht="12.75">
      <c r="A243" s="13" t="s">
        <v>56</v>
      </c>
      <c r="B243" s="13">
        <v>41.183</v>
      </c>
      <c r="C243" s="13">
        <v>7.91</v>
      </c>
      <c r="D243" s="13">
        <v>3.453</v>
      </c>
      <c r="E243" s="13">
        <v>249</v>
      </c>
      <c r="F243" s="13">
        <f t="shared" si="58"/>
        <v>249</v>
      </c>
      <c r="G243" s="13">
        <f t="shared" si="59"/>
        <v>0</v>
      </c>
      <c r="H243" s="13">
        <v>2</v>
      </c>
      <c r="I243" s="13">
        <v>1.64</v>
      </c>
      <c r="J243" s="13">
        <v>1.2</v>
      </c>
      <c r="K243" s="18">
        <v>33.0929</v>
      </c>
      <c r="L243" s="18">
        <v>95.5653</v>
      </c>
      <c r="M243" s="19">
        <v>14.562</v>
      </c>
      <c r="N243" s="19">
        <v>53.79</v>
      </c>
      <c r="O243" s="19">
        <v>15.125</v>
      </c>
      <c r="P243" s="19">
        <v>4.906</v>
      </c>
      <c r="Q243" s="19">
        <v>0.24600000000000002</v>
      </c>
      <c r="R243" s="27">
        <f t="shared" si="75"/>
        <v>0.5198220576299084</v>
      </c>
      <c r="S243" s="27">
        <f t="shared" si="76"/>
        <v>0.06966010470437323</v>
      </c>
      <c r="T243" s="28">
        <f t="shared" si="77"/>
        <v>53.89731205456159</v>
      </c>
      <c r="U243" s="28">
        <f t="shared" si="78"/>
        <v>15.18672599075753</v>
      </c>
      <c r="V243" s="28">
        <f>SIN(S243)*(M243+Q243/2)+(I243-J243)+D243-0.1</f>
        <v>4.815131515346115</v>
      </c>
      <c r="AC243" s="13" t="s">
        <v>115</v>
      </c>
      <c r="AD243" s="19">
        <f t="shared" si="80"/>
        <v>53.89731205456159</v>
      </c>
      <c r="AE243" s="19">
        <f t="shared" si="81"/>
        <v>15.18672599075753</v>
      </c>
      <c r="AF243" s="19">
        <f t="shared" si="82"/>
        <v>4.815131515346115</v>
      </c>
      <c r="AG243" s="13">
        <f t="shared" si="72"/>
        <v>249</v>
      </c>
      <c r="AH243" s="13">
        <f t="shared" si="83"/>
        <v>2</v>
      </c>
      <c r="AI243" s="13">
        <f t="shared" si="73"/>
        <v>0</v>
      </c>
      <c r="AJ243" s="19">
        <f t="shared" si="84"/>
        <v>0.10731205456158932</v>
      </c>
      <c r="AK243" s="19">
        <f t="shared" si="85"/>
        <v>0.06172599075753027</v>
      </c>
      <c r="AL243" s="19">
        <f t="shared" si="86"/>
        <v>-0.09086848465388453</v>
      </c>
      <c r="AM243" s="19">
        <f t="shared" si="74"/>
        <v>0.1535677586361196</v>
      </c>
    </row>
    <row r="244" spans="1:39" ht="12.75">
      <c r="A244" s="13" t="s">
        <v>56</v>
      </c>
      <c r="B244" s="13">
        <v>41.183</v>
      </c>
      <c r="C244" s="13">
        <v>7.91</v>
      </c>
      <c r="D244" s="13">
        <v>3.453</v>
      </c>
      <c r="E244" s="13">
        <v>244</v>
      </c>
      <c r="F244" s="13">
        <f t="shared" si="58"/>
        <v>244</v>
      </c>
      <c r="G244" s="13">
        <f t="shared" si="59"/>
        <v>0</v>
      </c>
      <c r="H244" s="13">
        <v>2</v>
      </c>
      <c r="I244" s="13">
        <v>1.64</v>
      </c>
      <c r="J244" s="13">
        <v>1.2</v>
      </c>
      <c r="K244" s="18">
        <v>71.7447</v>
      </c>
      <c r="L244" s="18">
        <v>94.1164</v>
      </c>
      <c r="M244" s="19">
        <v>14.383</v>
      </c>
      <c r="N244" s="19">
        <v>47.333</v>
      </c>
      <c r="O244" s="19">
        <v>20.845</v>
      </c>
      <c r="P244" s="19">
        <v>5.22</v>
      </c>
      <c r="Q244" s="19">
        <v>0.203</v>
      </c>
      <c r="R244" s="27">
        <f t="shared" si="75"/>
        <v>1.126963112270018</v>
      </c>
      <c r="S244" s="27">
        <f t="shared" si="76"/>
        <v>0.09241937268330447</v>
      </c>
      <c r="T244" s="28">
        <f t="shared" si="77"/>
        <v>47.37616510882175</v>
      </c>
      <c r="U244" s="28">
        <f t="shared" si="78"/>
        <v>20.93530471039547</v>
      </c>
      <c r="V244" s="28">
        <f>SIN(S244)*(M244+Q244/2)+(I244-J244)+D244-0.1</f>
        <v>5.129743575343594</v>
      </c>
      <c r="AC244" s="13" t="s">
        <v>115</v>
      </c>
      <c r="AD244" s="19">
        <f t="shared" si="80"/>
        <v>47.37616510882175</v>
      </c>
      <c r="AE244" s="19">
        <f t="shared" si="81"/>
        <v>20.93530471039547</v>
      </c>
      <c r="AF244" s="19">
        <f t="shared" si="82"/>
        <v>5.129743575343594</v>
      </c>
      <c r="AG244" s="13">
        <f t="shared" si="72"/>
        <v>244</v>
      </c>
      <c r="AH244" s="13">
        <f t="shared" si="83"/>
        <v>2</v>
      </c>
      <c r="AI244" s="13">
        <f t="shared" si="73"/>
        <v>0</v>
      </c>
      <c r="AJ244" s="19">
        <f t="shared" si="84"/>
        <v>0.043165108821753506</v>
      </c>
      <c r="AK244" s="19">
        <f t="shared" si="85"/>
        <v>0.09030471039547194</v>
      </c>
      <c r="AL244" s="19">
        <f t="shared" si="86"/>
        <v>-0.09025642465640615</v>
      </c>
      <c r="AM244" s="19">
        <f t="shared" si="74"/>
        <v>0.13477532983065338</v>
      </c>
    </row>
    <row r="245" spans="1:39" s="14" customFormat="1" ht="12.75">
      <c r="A245" s="14" t="s">
        <v>56</v>
      </c>
      <c r="B245" s="14">
        <v>41.183</v>
      </c>
      <c r="C245" s="14">
        <v>7.91</v>
      </c>
      <c r="D245" s="14">
        <v>3.453</v>
      </c>
      <c r="E245" s="14" t="s">
        <v>59</v>
      </c>
      <c r="F245" s="13">
        <f t="shared" si="58"/>
        <v>243</v>
      </c>
      <c r="G245" s="13">
        <f t="shared" si="59"/>
        <v>1</v>
      </c>
      <c r="H245" s="14">
        <v>2</v>
      </c>
      <c r="I245" s="14">
        <v>1.64</v>
      </c>
      <c r="J245" s="14">
        <v>1.2</v>
      </c>
      <c r="K245" s="22">
        <v>76.1946</v>
      </c>
      <c r="L245" s="22">
        <v>94.7411</v>
      </c>
      <c r="M245" s="23">
        <v>14.903</v>
      </c>
      <c r="N245" s="23">
        <v>46.609</v>
      </c>
      <c r="O245" s="23">
        <v>21.737</v>
      </c>
      <c r="P245" s="23">
        <v>5.122</v>
      </c>
      <c r="Q245" s="19">
        <v>0.249</v>
      </c>
      <c r="R245" s="22">
        <f t="shared" si="75"/>
        <v>1.1968619780160643</v>
      </c>
      <c r="S245" s="22">
        <f t="shared" si="76"/>
        <v>0.08260660802981667</v>
      </c>
      <c r="T245" s="24">
        <f t="shared" si="77"/>
        <v>46.653537803845396</v>
      </c>
      <c r="U245" s="24">
        <f t="shared" si="78"/>
        <v>21.8513583598975</v>
      </c>
      <c r="V245" s="24">
        <f t="shared" si="79"/>
        <v>5.132959462085156</v>
      </c>
      <c r="W245" s="19">
        <f>T245-T246</f>
        <v>1.5583750280597997</v>
      </c>
      <c r="X245" s="19">
        <f>U245-U246</f>
        <v>-0.34508025878659865</v>
      </c>
      <c r="Y245" s="19">
        <f>V245-V246</f>
        <v>0.3111019593813351</v>
      </c>
      <c r="Z245" s="25">
        <f>W245/2+T246</f>
        <v>45.874350289815496</v>
      </c>
      <c r="AA245" s="25">
        <f>X245/2+U246</f>
        <v>22.0238984892908</v>
      </c>
      <c r="AB245" s="26">
        <f>Y245/2+V246</f>
        <v>4.977408482394489</v>
      </c>
      <c r="AD245" s="19">
        <f t="shared" si="80"/>
        <v>45.874350289815496</v>
      </c>
      <c r="AE245" s="19">
        <f t="shared" si="81"/>
        <v>22.0238984892908</v>
      </c>
      <c r="AF245" s="19">
        <f t="shared" si="82"/>
        <v>4.977408482394489</v>
      </c>
      <c r="AG245" s="13">
        <f t="shared" si="72"/>
        <v>243</v>
      </c>
      <c r="AH245" s="13">
        <f t="shared" si="83"/>
        <v>2</v>
      </c>
      <c r="AI245" s="13">
        <f t="shared" si="73"/>
        <v>1</v>
      </c>
      <c r="AJ245" s="19">
        <f t="shared" si="84"/>
        <v>0.04453780384539385</v>
      </c>
      <c r="AK245" s="19">
        <f t="shared" si="85"/>
        <v>0.11435835989750132</v>
      </c>
      <c r="AL245" s="19">
        <f t="shared" si="86"/>
        <v>0.010959462085156524</v>
      </c>
      <c r="AM245" s="19">
        <f t="shared" si="74"/>
        <v>0.12321347434032205</v>
      </c>
    </row>
    <row r="246" spans="1:39" s="14" customFormat="1" ht="12.75">
      <c r="A246" s="14" t="s">
        <v>56</v>
      </c>
      <c r="B246" s="14">
        <v>41.183</v>
      </c>
      <c r="C246" s="14">
        <v>7.91</v>
      </c>
      <c r="D246" s="14">
        <v>3.453</v>
      </c>
      <c r="E246" s="14" t="s">
        <v>60</v>
      </c>
      <c r="F246" s="13">
        <f t="shared" si="58"/>
        <v>243</v>
      </c>
      <c r="G246" s="13">
        <f t="shared" si="59"/>
        <v>2</v>
      </c>
      <c r="H246" s="14">
        <v>2</v>
      </c>
      <c r="I246" s="14">
        <v>1.64</v>
      </c>
      <c r="J246" s="14">
        <v>1.2</v>
      </c>
      <c r="K246" s="22">
        <v>82.9841</v>
      </c>
      <c r="L246" s="22">
        <v>96.0131</v>
      </c>
      <c r="M246" s="23">
        <v>14.717</v>
      </c>
      <c r="N246" s="23">
        <v>45.063</v>
      </c>
      <c r="O246" s="23">
        <v>22.078</v>
      </c>
      <c r="P246" s="23">
        <v>4.814</v>
      </c>
      <c r="Q246" s="19">
        <v>0.249</v>
      </c>
      <c r="R246" s="22">
        <f t="shared" si="75"/>
        <v>1.3035111946238038</v>
      </c>
      <c r="S246" s="22">
        <f t="shared" si="76"/>
        <v>0.06262607875298576</v>
      </c>
      <c r="T246" s="24">
        <f t="shared" si="77"/>
        <v>45.095162775785596</v>
      </c>
      <c r="U246" s="24">
        <f t="shared" si="78"/>
        <v>22.1964386186841</v>
      </c>
      <c r="V246" s="24">
        <f t="shared" si="79"/>
        <v>4.821857502703821</v>
      </c>
      <c r="AD246" s="19">
        <f t="shared" si="80"/>
        <v>45.095162775785596</v>
      </c>
      <c r="AE246" s="19">
        <f t="shared" si="81"/>
        <v>22.1964386186841</v>
      </c>
      <c r="AF246" s="19">
        <f t="shared" si="82"/>
        <v>4.821857502703821</v>
      </c>
      <c r="AG246" s="13">
        <f t="shared" si="72"/>
        <v>243</v>
      </c>
      <c r="AH246" s="13">
        <f t="shared" si="83"/>
        <v>2</v>
      </c>
      <c r="AI246" s="13">
        <f t="shared" si="73"/>
        <v>2</v>
      </c>
      <c r="AJ246" s="19">
        <f t="shared" si="84"/>
        <v>0.03216277578559357</v>
      </c>
      <c r="AK246" s="19">
        <f t="shared" si="85"/>
        <v>0.11843861868409888</v>
      </c>
      <c r="AL246" s="19">
        <f t="shared" si="86"/>
        <v>0.00785750270382124</v>
      </c>
      <c r="AM246" s="19">
        <f t="shared" si="74"/>
        <v>0.12297922950958955</v>
      </c>
    </row>
    <row r="247" spans="1:39" s="14" customFormat="1" ht="12.75">
      <c r="A247" s="14" t="s">
        <v>56</v>
      </c>
      <c r="B247" s="14">
        <v>41.183</v>
      </c>
      <c r="C247" s="14">
        <v>7.91</v>
      </c>
      <c r="D247" s="14">
        <v>3.453</v>
      </c>
      <c r="E247" s="14" t="s">
        <v>61</v>
      </c>
      <c r="F247" s="13">
        <f t="shared" si="58"/>
        <v>245</v>
      </c>
      <c r="G247" s="13">
        <f t="shared" si="59"/>
        <v>1</v>
      </c>
      <c r="H247" s="14">
        <v>6</v>
      </c>
      <c r="I247" s="14">
        <v>1.64</v>
      </c>
      <c r="J247" s="14">
        <v>1.2</v>
      </c>
      <c r="K247" s="22">
        <v>73.6693</v>
      </c>
      <c r="L247" s="22">
        <v>94.6065</v>
      </c>
      <c r="M247" s="23">
        <v>11.902</v>
      </c>
      <c r="N247" s="23">
        <v>45.95</v>
      </c>
      <c r="O247" s="23">
        <v>18.77</v>
      </c>
      <c r="P247" s="23">
        <v>4.9</v>
      </c>
      <c r="Q247" s="19">
        <v>0.188</v>
      </c>
      <c r="R247" s="22">
        <f t="shared" si="75"/>
        <v>1.1571946583755128</v>
      </c>
      <c r="S247" s="22">
        <f t="shared" si="76"/>
        <v>0.08472089988568277</v>
      </c>
      <c r="T247" s="24">
        <f t="shared" si="77"/>
        <v>45.987018718196495</v>
      </c>
      <c r="U247" s="24">
        <f t="shared" si="78"/>
        <v>18.855090183134784</v>
      </c>
      <c r="V247" s="24">
        <f t="shared" si="79"/>
        <v>4.9080965659799265</v>
      </c>
      <c r="W247" s="19">
        <f>T247-T248</f>
        <v>1.6392489521238574</v>
      </c>
      <c r="X247" s="19">
        <f>U247-U248</f>
        <v>-1.04547027138468</v>
      </c>
      <c r="Y247" s="19">
        <f>V247-V248</f>
        <v>0.2791473053195892</v>
      </c>
      <c r="Z247" s="25">
        <f>W247/2+T248</f>
        <v>45.16739424213456</v>
      </c>
      <c r="AA247" s="25">
        <f>X247/2+U248</f>
        <v>19.377825318827124</v>
      </c>
      <c r="AB247" s="26">
        <f>Y247/2+V248</f>
        <v>4.7685229133201315</v>
      </c>
      <c r="AD247" s="19">
        <f t="shared" si="80"/>
        <v>45.16739424213456</v>
      </c>
      <c r="AE247" s="19">
        <f t="shared" si="81"/>
        <v>19.377825318827124</v>
      </c>
      <c r="AF247" s="19">
        <f t="shared" si="82"/>
        <v>4.7685229133201315</v>
      </c>
      <c r="AG247" s="13">
        <f t="shared" si="72"/>
        <v>245</v>
      </c>
      <c r="AH247" s="13">
        <f t="shared" si="83"/>
        <v>6</v>
      </c>
      <c r="AI247" s="13">
        <f t="shared" si="73"/>
        <v>1</v>
      </c>
      <c r="AJ247" s="19">
        <f t="shared" si="84"/>
        <v>0.03701871819649227</v>
      </c>
      <c r="AK247" s="19">
        <f t="shared" si="85"/>
        <v>0.08509018313478478</v>
      </c>
      <c r="AL247" s="19">
        <f t="shared" si="86"/>
        <v>0.00809656597992614</v>
      </c>
      <c r="AM247" s="19">
        <f t="shared" si="74"/>
        <v>0.09314654659991328</v>
      </c>
    </row>
    <row r="248" spans="1:39" s="14" customFormat="1" ht="12.75">
      <c r="A248" s="14" t="s">
        <v>56</v>
      </c>
      <c r="B248" s="14">
        <v>41.183</v>
      </c>
      <c r="C248" s="14">
        <v>7.91</v>
      </c>
      <c r="D248" s="14">
        <v>3.453</v>
      </c>
      <c r="E248" s="14" t="s">
        <v>62</v>
      </c>
      <c r="F248" s="13">
        <f t="shared" si="58"/>
        <v>245</v>
      </c>
      <c r="G248" s="13">
        <f t="shared" si="59"/>
        <v>2</v>
      </c>
      <c r="H248" s="14">
        <v>6</v>
      </c>
      <c r="I248" s="14">
        <v>1.64</v>
      </c>
      <c r="J248" s="14">
        <v>1.2</v>
      </c>
      <c r="K248" s="22">
        <v>83.5718</v>
      </c>
      <c r="L248" s="22">
        <v>96.2264</v>
      </c>
      <c r="M248" s="23">
        <v>12.329</v>
      </c>
      <c r="N248" s="23">
        <v>44.325</v>
      </c>
      <c r="O248" s="23">
        <v>19.811</v>
      </c>
      <c r="P248" s="23">
        <v>4.623</v>
      </c>
      <c r="Q248" s="19">
        <v>0.188</v>
      </c>
      <c r="R248" s="22">
        <f t="shared" si="75"/>
        <v>1.3127427646363774</v>
      </c>
      <c r="S248" s="22">
        <f t="shared" si="76"/>
        <v>0.05927557018793217</v>
      </c>
      <c r="T248" s="24">
        <f t="shared" si="77"/>
        <v>44.34776976607264</v>
      </c>
      <c r="U248" s="24">
        <f t="shared" si="78"/>
        <v>19.900560454519464</v>
      </c>
      <c r="V248" s="24">
        <f t="shared" si="79"/>
        <v>4.628949260660337</v>
      </c>
      <c r="AD248" s="19">
        <f t="shared" si="80"/>
        <v>44.34776976607264</v>
      </c>
      <c r="AE248" s="19">
        <f t="shared" si="81"/>
        <v>19.900560454519464</v>
      </c>
      <c r="AF248" s="19">
        <f t="shared" si="82"/>
        <v>4.628949260660337</v>
      </c>
      <c r="AG248" s="13">
        <f t="shared" si="72"/>
        <v>245</v>
      </c>
      <c r="AH248" s="13">
        <f t="shared" si="83"/>
        <v>6</v>
      </c>
      <c r="AI248" s="13">
        <f t="shared" si="73"/>
        <v>2</v>
      </c>
      <c r="AJ248" s="19">
        <f t="shared" si="84"/>
        <v>0.022769766072634923</v>
      </c>
      <c r="AK248" s="19">
        <f t="shared" si="85"/>
        <v>0.08956045451946437</v>
      </c>
      <c r="AL248" s="19">
        <f t="shared" si="86"/>
        <v>0.005949260660337075</v>
      </c>
      <c r="AM248" s="19">
        <f t="shared" si="74"/>
        <v>0.09260092312250563</v>
      </c>
    </row>
    <row r="249" spans="1:39" ht="12.75">
      <c r="A249" s="13" t="s">
        <v>56</v>
      </c>
      <c r="B249" s="13">
        <v>41.183</v>
      </c>
      <c r="C249" s="13">
        <v>7.91</v>
      </c>
      <c r="D249" s="13">
        <v>3.453</v>
      </c>
      <c r="E249" s="13">
        <v>247</v>
      </c>
      <c r="F249" s="13">
        <f t="shared" si="58"/>
        <v>247</v>
      </c>
      <c r="G249" s="13">
        <f t="shared" si="59"/>
        <v>0</v>
      </c>
      <c r="H249" s="13">
        <v>2</v>
      </c>
      <c r="I249" s="13">
        <v>1.64</v>
      </c>
      <c r="J249" s="13">
        <v>1.3</v>
      </c>
      <c r="K249" s="18">
        <v>66.7267</v>
      </c>
      <c r="L249" s="18">
        <v>94.0759</v>
      </c>
      <c r="M249" s="19">
        <v>12.249</v>
      </c>
      <c r="N249" s="19">
        <v>47.272</v>
      </c>
      <c r="O249" s="19">
        <v>18.479</v>
      </c>
      <c r="P249" s="19">
        <v>4.931</v>
      </c>
      <c r="Q249" s="19">
        <v>0.249</v>
      </c>
      <c r="R249" s="27">
        <f t="shared" si="75"/>
        <v>1.0481405525914502</v>
      </c>
      <c r="S249" s="27">
        <f t="shared" si="76"/>
        <v>0.09305554519565629</v>
      </c>
      <c r="T249" s="28">
        <f t="shared" si="77"/>
        <v>47.3329187556699</v>
      </c>
      <c r="U249" s="28">
        <f t="shared" si="78"/>
        <v>18.585207233118552</v>
      </c>
      <c r="V249" s="28">
        <f t="shared" si="79"/>
        <v>4.942761748638766</v>
      </c>
      <c r="AD249" s="19">
        <f t="shared" si="80"/>
        <v>47.3329187556699</v>
      </c>
      <c r="AE249" s="19">
        <f t="shared" si="81"/>
        <v>18.585207233118552</v>
      </c>
      <c r="AF249" s="19">
        <f t="shared" si="82"/>
        <v>4.942761748638766</v>
      </c>
      <c r="AG249" s="13">
        <f t="shared" si="72"/>
        <v>247</v>
      </c>
      <c r="AH249" s="13">
        <f t="shared" si="83"/>
        <v>2</v>
      </c>
      <c r="AI249" s="13">
        <f t="shared" si="73"/>
        <v>0</v>
      </c>
      <c r="AJ249" s="19">
        <f t="shared" si="84"/>
        <v>0.06091875566990268</v>
      </c>
      <c r="AK249" s="19">
        <f t="shared" si="85"/>
        <v>0.10620723311855329</v>
      </c>
      <c r="AL249" s="19">
        <f t="shared" si="86"/>
        <v>0.011761748638766</v>
      </c>
      <c r="AM249" s="19">
        <f t="shared" si="74"/>
        <v>0.1230016662086719</v>
      </c>
    </row>
    <row r="250" spans="1:39" ht="12.75">
      <c r="A250" s="13" t="s">
        <v>56</v>
      </c>
      <c r="B250" s="13">
        <v>41.183</v>
      </c>
      <c r="C250" s="13">
        <v>7.91</v>
      </c>
      <c r="D250" s="13">
        <v>3.453</v>
      </c>
      <c r="E250" s="13">
        <v>239</v>
      </c>
      <c r="F250" s="13">
        <f t="shared" si="58"/>
        <v>239</v>
      </c>
      <c r="G250" s="13">
        <f t="shared" si="59"/>
        <v>0</v>
      </c>
      <c r="H250" s="13">
        <v>2</v>
      </c>
      <c r="I250" s="13">
        <v>1.64</v>
      </c>
      <c r="J250" s="13">
        <v>1.3</v>
      </c>
      <c r="K250" s="18">
        <v>93.0674</v>
      </c>
      <c r="L250" s="18">
        <v>95.8068</v>
      </c>
      <c r="M250" s="19">
        <v>12.549</v>
      </c>
      <c r="N250" s="19">
        <v>42.544</v>
      </c>
      <c r="O250" s="19">
        <v>20.359</v>
      </c>
      <c r="P250" s="19">
        <v>4.619</v>
      </c>
      <c r="Q250" s="19">
        <v>0.243</v>
      </c>
      <c r="R250" s="27">
        <f t="shared" si="75"/>
        <v>1.4618993006435137</v>
      </c>
      <c r="S250" s="27">
        <f t="shared" si="76"/>
        <v>0.06586663157516348</v>
      </c>
      <c r="T250" s="28">
        <f t="shared" si="77"/>
        <v>42.557068316698896</v>
      </c>
      <c r="U250" s="28">
        <f t="shared" si="78"/>
        <v>20.47813500472234</v>
      </c>
      <c r="V250" s="28">
        <f t="shared" si="79"/>
        <v>4.6269598396309615</v>
      </c>
      <c r="AD250" s="19">
        <f t="shared" si="80"/>
        <v>42.557068316698896</v>
      </c>
      <c r="AE250" s="19">
        <f t="shared" si="81"/>
        <v>20.47813500472234</v>
      </c>
      <c r="AF250" s="19">
        <f t="shared" si="82"/>
        <v>4.6269598396309615</v>
      </c>
      <c r="AG250" s="13">
        <f t="shared" si="72"/>
        <v>239</v>
      </c>
      <c r="AH250" s="13">
        <f t="shared" si="83"/>
        <v>2</v>
      </c>
      <c r="AI250" s="13">
        <f t="shared" si="73"/>
        <v>0</v>
      </c>
      <c r="AJ250" s="19">
        <f t="shared" si="84"/>
        <v>0.013068316698898741</v>
      </c>
      <c r="AK250" s="19">
        <f t="shared" si="85"/>
        <v>0.11913500472233807</v>
      </c>
      <c r="AL250" s="19">
        <f t="shared" si="86"/>
        <v>0.007959839630961696</v>
      </c>
      <c r="AM250" s="19">
        <f t="shared" si="74"/>
        <v>0.12011365159083649</v>
      </c>
    </row>
    <row r="251" spans="1:39" ht="12.75">
      <c r="A251" s="13" t="s">
        <v>56</v>
      </c>
      <c r="B251" s="13">
        <v>41.183</v>
      </c>
      <c r="C251" s="13">
        <v>7.91</v>
      </c>
      <c r="D251" s="13">
        <v>3.453</v>
      </c>
      <c r="E251" s="13">
        <v>242</v>
      </c>
      <c r="F251" s="13">
        <f t="shared" si="58"/>
        <v>242</v>
      </c>
      <c r="G251" s="13">
        <f t="shared" si="59"/>
        <v>0</v>
      </c>
      <c r="H251" s="13">
        <v>2</v>
      </c>
      <c r="I251" s="13">
        <v>1.64</v>
      </c>
      <c r="J251" s="13">
        <v>1.3</v>
      </c>
      <c r="K251" s="18">
        <v>99.8452</v>
      </c>
      <c r="L251" s="18">
        <v>95.3079</v>
      </c>
      <c r="M251" s="19">
        <v>15.467</v>
      </c>
      <c r="N251" s="19">
        <v>41.221</v>
      </c>
      <c r="O251" s="19">
        <v>23.336</v>
      </c>
      <c r="P251" s="19">
        <v>4.931</v>
      </c>
      <c r="Q251" s="19">
        <v>0.21100000000000002</v>
      </c>
      <c r="R251" s="27">
        <f t="shared" si="75"/>
        <v>1.5683647340810183</v>
      </c>
      <c r="S251" s="27">
        <f t="shared" si="76"/>
        <v>0.07370333444954325</v>
      </c>
      <c r="T251" s="28">
        <f t="shared" si="77"/>
        <v>41.22076313944075</v>
      </c>
      <c r="U251" s="28">
        <f t="shared" si="78"/>
        <v>23.440176907724524</v>
      </c>
      <c r="V251" s="28">
        <f t="shared" si="79"/>
        <v>4.939706331228492</v>
      </c>
      <c r="AD251" s="19">
        <f t="shared" si="80"/>
        <v>41.22076313944075</v>
      </c>
      <c r="AE251" s="19">
        <f t="shared" si="81"/>
        <v>23.440176907724524</v>
      </c>
      <c r="AF251" s="19">
        <f t="shared" si="82"/>
        <v>4.939706331228492</v>
      </c>
      <c r="AG251" s="13">
        <f t="shared" si="72"/>
        <v>242</v>
      </c>
      <c r="AH251" s="13">
        <f t="shared" si="83"/>
        <v>2</v>
      </c>
      <c r="AI251" s="13">
        <f t="shared" si="73"/>
        <v>0</v>
      </c>
      <c r="AJ251" s="19">
        <f t="shared" si="84"/>
        <v>-0.00023686055924798666</v>
      </c>
      <c r="AK251" s="19">
        <f t="shared" si="85"/>
        <v>0.10417690772452559</v>
      </c>
      <c r="AL251" s="19">
        <f t="shared" si="86"/>
        <v>0.008706331228491848</v>
      </c>
      <c r="AM251" s="19">
        <f t="shared" si="74"/>
        <v>0.10454034823659743</v>
      </c>
    </row>
    <row r="252" spans="1:39" ht="12.75">
      <c r="A252" s="13" t="s">
        <v>56</v>
      </c>
      <c r="B252" s="13">
        <v>41.183</v>
      </c>
      <c r="C252" s="13">
        <v>7.91</v>
      </c>
      <c r="D252" s="13">
        <v>3.453</v>
      </c>
      <c r="E252" s="13">
        <v>241</v>
      </c>
      <c r="F252" s="13">
        <f t="shared" si="58"/>
        <v>241</v>
      </c>
      <c r="G252" s="13">
        <f t="shared" si="59"/>
        <v>0</v>
      </c>
      <c r="H252" s="13">
        <v>2</v>
      </c>
      <c r="I252" s="13">
        <v>1.64</v>
      </c>
      <c r="J252" s="13">
        <v>1.3</v>
      </c>
      <c r="K252" s="18">
        <v>111.6823</v>
      </c>
      <c r="L252" s="18">
        <v>98.1058</v>
      </c>
      <c r="M252" s="19">
        <v>16.09</v>
      </c>
      <c r="N252" s="19">
        <v>38.249</v>
      </c>
      <c r="O252" s="19">
        <v>23.724</v>
      </c>
      <c r="P252" s="19">
        <v>4.271</v>
      </c>
      <c r="Q252" s="19">
        <v>0.259</v>
      </c>
      <c r="R252" s="27">
        <f t="shared" si="75"/>
        <v>1.7543014660800569</v>
      </c>
      <c r="S252" s="27">
        <f t="shared" si="76"/>
        <v>0.029754024022148773</v>
      </c>
      <c r="T252" s="28">
        <f t="shared" si="77"/>
        <v>38.22462470251295</v>
      </c>
      <c r="U252" s="28">
        <f t="shared" si="78"/>
        <v>23.85011813809936</v>
      </c>
      <c r="V252" s="28">
        <f t="shared" si="79"/>
        <v>4.275524188672501</v>
      </c>
      <c r="AD252" s="19">
        <f t="shared" si="80"/>
        <v>38.22462470251295</v>
      </c>
      <c r="AE252" s="19">
        <f t="shared" si="81"/>
        <v>23.85011813809936</v>
      </c>
      <c r="AF252" s="19">
        <f t="shared" si="82"/>
        <v>4.275524188672501</v>
      </c>
      <c r="AG252" s="13">
        <f t="shared" si="72"/>
        <v>241</v>
      </c>
      <c r="AH252" s="13">
        <f t="shared" si="83"/>
        <v>2</v>
      </c>
      <c r="AI252" s="13">
        <f t="shared" si="73"/>
        <v>0</v>
      </c>
      <c r="AJ252" s="19">
        <f t="shared" si="84"/>
        <v>-0.02437529748705458</v>
      </c>
      <c r="AK252" s="19">
        <f t="shared" si="85"/>
        <v>0.12611813809936123</v>
      </c>
      <c r="AL252" s="19">
        <f t="shared" si="86"/>
        <v>0.004524188672500706</v>
      </c>
      <c r="AM252" s="19">
        <f t="shared" si="74"/>
        <v>0.1285317399258889</v>
      </c>
    </row>
    <row r="253" spans="1:39" ht="12.75">
      <c r="A253" s="13" t="s">
        <v>56</v>
      </c>
      <c r="B253" s="13">
        <v>41.183</v>
      </c>
      <c r="C253" s="13">
        <v>7.91</v>
      </c>
      <c r="D253" s="13">
        <v>3.453</v>
      </c>
      <c r="E253" s="13">
        <v>238</v>
      </c>
      <c r="F253" s="13">
        <f t="shared" si="58"/>
        <v>238</v>
      </c>
      <c r="G253" s="13">
        <f t="shared" si="59"/>
        <v>0</v>
      </c>
      <c r="H253" s="13">
        <v>2</v>
      </c>
      <c r="I253" s="13">
        <v>1.64</v>
      </c>
      <c r="J253" s="13">
        <v>1.3</v>
      </c>
      <c r="K253" s="18">
        <v>133.6753</v>
      </c>
      <c r="L253" s="18">
        <v>98.6115</v>
      </c>
      <c r="M253" s="19">
        <v>6.071</v>
      </c>
      <c r="N253" s="19">
        <v>38.12</v>
      </c>
      <c r="O253" s="19">
        <v>13.151</v>
      </c>
      <c r="P253" s="19">
        <v>3.925</v>
      </c>
      <c r="Q253" s="19">
        <v>0.248</v>
      </c>
      <c r="R253" s="27">
        <f t="shared" si="75"/>
        <v>2.0997667022320585</v>
      </c>
      <c r="S253" s="27">
        <f t="shared" si="76"/>
        <v>0.02181050699754694</v>
      </c>
      <c r="T253" s="28">
        <f t="shared" si="77"/>
        <v>38.05746959804962</v>
      </c>
      <c r="U253" s="28">
        <f t="shared" si="78"/>
        <v>13.25703948396987</v>
      </c>
      <c r="V253" s="28">
        <f t="shared" si="79"/>
        <v>3.9281053786907103</v>
      </c>
      <c r="AD253" s="19">
        <f t="shared" si="80"/>
        <v>38.05746959804962</v>
      </c>
      <c r="AE253" s="19">
        <f t="shared" si="81"/>
        <v>13.25703948396987</v>
      </c>
      <c r="AF253" s="19">
        <f t="shared" si="82"/>
        <v>3.9281053786907103</v>
      </c>
      <c r="AG253" s="13">
        <f t="shared" si="72"/>
        <v>238</v>
      </c>
      <c r="AH253" s="13">
        <f t="shared" si="83"/>
        <v>2</v>
      </c>
      <c r="AI253" s="13">
        <f t="shared" si="73"/>
        <v>0</v>
      </c>
      <c r="AJ253" s="19">
        <f t="shared" si="84"/>
        <v>-0.06253040195037585</v>
      </c>
      <c r="AK253" s="19">
        <f t="shared" si="85"/>
        <v>0.10603948396986951</v>
      </c>
      <c r="AL253" s="19">
        <f t="shared" si="86"/>
        <v>0.0031053786907104808</v>
      </c>
      <c r="AM253" s="19">
        <f t="shared" si="74"/>
        <v>0.12314246507799208</v>
      </c>
    </row>
    <row r="254" spans="1:39" ht="12.75">
      <c r="A254" s="13" t="s">
        <v>56</v>
      </c>
      <c r="B254" s="13">
        <v>41.183</v>
      </c>
      <c r="C254" s="13">
        <v>7.91</v>
      </c>
      <c r="D254" s="13">
        <v>3.453</v>
      </c>
      <c r="E254" s="13">
        <v>237</v>
      </c>
      <c r="F254" s="13">
        <f aca="true" t="shared" si="87" ref="F254:F292">IF(ISNUMBER(E254)=TRUE,E254,VALUE(RIGHT(E254,LEN(E254)-1)))</f>
        <v>237</v>
      </c>
      <c r="G254" s="13">
        <f t="shared" si="59"/>
        <v>0</v>
      </c>
      <c r="H254" s="13">
        <v>2</v>
      </c>
      <c r="I254" s="13">
        <v>1.64</v>
      </c>
      <c r="J254" s="13">
        <v>1.3</v>
      </c>
      <c r="K254" s="18">
        <v>161.0718</v>
      </c>
      <c r="L254" s="18">
        <v>101.0631</v>
      </c>
      <c r="M254" s="19">
        <v>5.668</v>
      </c>
      <c r="N254" s="19">
        <v>36.542</v>
      </c>
      <c r="O254" s="19">
        <v>11.164</v>
      </c>
      <c r="P254" s="19">
        <v>3.698</v>
      </c>
      <c r="Q254" s="19">
        <v>0.284</v>
      </c>
      <c r="R254" s="27">
        <f t="shared" si="75"/>
        <v>2.5301099179024225</v>
      </c>
      <c r="S254" s="27">
        <f t="shared" si="76"/>
        <v>-0.01669913575015669</v>
      </c>
      <c r="T254" s="28">
        <f t="shared" si="77"/>
        <v>36.42644861311485</v>
      </c>
      <c r="U254" s="28">
        <f t="shared" si="78"/>
        <v>11.244952250712716</v>
      </c>
      <c r="V254" s="28">
        <f t="shared" si="79"/>
        <v>3.6959825305052307</v>
      </c>
      <c r="AD254" s="19">
        <f t="shared" si="80"/>
        <v>36.42644861311485</v>
      </c>
      <c r="AE254" s="19">
        <f t="shared" si="81"/>
        <v>11.244952250712716</v>
      </c>
      <c r="AF254" s="19">
        <f t="shared" si="82"/>
        <v>3.6959825305052307</v>
      </c>
      <c r="AG254" s="13">
        <f t="shared" si="72"/>
        <v>237</v>
      </c>
      <c r="AH254" s="13">
        <f t="shared" si="83"/>
        <v>2</v>
      </c>
      <c r="AI254" s="13">
        <f t="shared" si="73"/>
        <v>0</v>
      </c>
      <c r="AJ254" s="19">
        <f t="shared" si="84"/>
        <v>-0.11555138688515143</v>
      </c>
      <c r="AK254" s="19">
        <f t="shared" si="85"/>
        <v>0.08095225071271628</v>
      </c>
      <c r="AL254" s="19">
        <f t="shared" si="86"/>
        <v>-0.0020174694947692196</v>
      </c>
      <c r="AM254" s="19">
        <f t="shared" si="74"/>
        <v>0.14110088621159947</v>
      </c>
    </row>
    <row r="255" spans="1:39" ht="12.75">
      <c r="A255" s="13" t="s">
        <v>56</v>
      </c>
      <c r="B255" s="13">
        <v>41.183</v>
      </c>
      <c r="C255" s="13">
        <v>7.91</v>
      </c>
      <c r="D255" s="13">
        <v>3.453</v>
      </c>
      <c r="E255" s="13">
        <v>250</v>
      </c>
      <c r="F255" s="13">
        <f t="shared" si="87"/>
        <v>250</v>
      </c>
      <c r="G255" s="13">
        <f aca="true" t="shared" si="88" ref="G255:G292">IF(AND(LEFT(E255)&lt;&gt;"A",LEFT(E255)&lt;&gt;"B"),0,IF(LEFT(E255)="B",2,1))</f>
        <v>0</v>
      </c>
      <c r="H255" s="13">
        <v>2</v>
      </c>
      <c r="I255" s="13">
        <v>1.64</v>
      </c>
      <c r="J255" s="13">
        <v>1.3</v>
      </c>
      <c r="K255" s="18">
        <v>79.0318</v>
      </c>
      <c r="L255" s="18">
        <v>95.3806</v>
      </c>
      <c r="M255" s="19">
        <v>7.995</v>
      </c>
      <c r="N255" s="19">
        <v>43.763</v>
      </c>
      <c r="O255" s="19">
        <v>15.456</v>
      </c>
      <c r="P255" s="19">
        <v>4.372</v>
      </c>
      <c r="Q255" s="19">
        <v>0.297</v>
      </c>
      <c r="R255" s="27">
        <f t="shared" si="75"/>
        <v>1.2414286113998891</v>
      </c>
      <c r="S255" s="27">
        <f t="shared" si="76"/>
        <v>0.07256136551996328</v>
      </c>
      <c r="T255" s="28">
        <f t="shared" si="77"/>
        <v>43.81004160230469</v>
      </c>
      <c r="U255" s="28">
        <f t="shared" si="78"/>
        <v>15.595485679026758</v>
      </c>
      <c r="V255" s="28">
        <f t="shared" si="79"/>
        <v>4.383385083852071</v>
      </c>
      <c r="AD255" s="19">
        <f t="shared" si="80"/>
        <v>43.81004160230469</v>
      </c>
      <c r="AE255" s="19">
        <f t="shared" si="81"/>
        <v>15.595485679026758</v>
      </c>
      <c r="AF255" s="19">
        <f t="shared" si="82"/>
        <v>4.383385083852071</v>
      </c>
      <c r="AG255" s="13">
        <f t="shared" si="72"/>
        <v>250</v>
      </c>
      <c r="AH255" s="13">
        <f t="shared" si="83"/>
        <v>2</v>
      </c>
      <c r="AI255" s="13">
        <f t="shared" si="73"/>
        <v>0</v>
      </c>
      <c r="AJ255" s="19">
        <f t="shared" si="84"/>
        <v>0.04704160230469512</v>
      </c>
      <c r="AK255" s="19">
        <f t="shared" si="85"/>
        <v>0.1394856790267589</v>
      </c>
      <c r="AL255" s="19">
        <f t="shared" si="86"/>
        <v>0.01138508385207082</v>
      </c>
      <c r="AM255" s="19">
        <f t="shared" si="74"/>
        <v>0.14764412326695495</v>
      </c>
    </row>
    <row r="256" spans="1:39" ht="12.75">
      <c r="A256" s="13" t="s">
        <v>56</v>
      </c>
      <c r="B256" s="13">
        <v>41.183</v>
      </c>
      <c r="C256" s="13">
        <v>7.91</v>
      </c>
      <c r="D256" s="13">
        <v>3.453</v>
      </c>
      <c r="E256" s="13">
        <v>251</v>
      </c>
      <c r="F256" s="13">
        <f t="shared" si="87"/>
        <v>251</v>
      </c>
      <c r="G256" s="13">
        <f t="shared" si="88"/>
        <v>0</v>
      </c>
      <c r="H256" s="13">
        <v>2</v>
      </c>
      <c r="I256" s="13">
        <v>1.64</v>
      </c>
      <c r="J256" s="13">
        <v>1.3</v>
      </c>
      <c r="K256" s="18">
        <v>61.3267</v>
      </c>
      <c r="L256" s="18">
        <v>94.718</v>
      </c>
      <c r="M256" s="19">
        <v>4.011</v>
      </c>
      <c r="N256" s="19">
        <v>43.465</v>
      </c>
      <c r="O256" s="19">
        <v>11.193</v>
      </c>
      <c r="P256" s="19">
        <v>4.125</v>
      </c>
      <c r="Q256" s="19">
        <v>0.304</v>
      </c>
      <c r="R256" s="27">
        <f t="shared" si="75"/>
        <v>0.963317550944526</v>
      </c>
      <c r="S256" s="27">
        <f t="shared" si="76"/>
        <v>0.08296946198130617</v>
      </c>
      <c r="T256" s="28">
        <f t="shared" si="77"/>
        <v>43.55106252328856</v>
      </c>
      <c r="U256" s="28">
        <f t="shared" si="78"/>
        <v>11.316438013428915</v>
      </c>
      <c r="V256" s="28">
        <f t="shared" si="79"/>
        <v>4.13800571946374</v>
      </c>
      <c r="AD256" s="19">
        <f t="shared" si="80"/>
        <v>43.55106252328856</v>
      </c>
      <c r="AE256" s="19">
        <f t="shared" si="81"/>
        <v>11.316438013428915</v>
      </c>
      <c r="AF256" s="19">
        <f t="shared" si="82"/>
        <v>4.13800571946374</v>
      </c>
      <c r="AG256" s="13">
        <f t="shared" si="72"/>
        <v>251</v>
      </c>
      <c r="AH256" s="13">
        <f t="shared" si="83"/>
        <v>2</v>
      </c>
      <c r="AI256" s="13">
        <f t="shared" si="73"/>
        <v>0</v>
      </c>
      <c r="AJ256" s="19">
        <f t="shared" si="84"/>
        <v>0.0860625232885539</v>
      </c>
      <c r="AK256" s="19">
        <f t="shared" si="85"/>
        <v>0.12343801342891503</v>
      </c>
      <c r="AL256" s="19">
        <f t="shared" si="86"/>
        <v>0.013005719463739851</v>
      </c>
      <c r="AM256" s="19">
        <f t="shared" si="74"/>
        <v>0.15103923269415598</v>
      </c>
    </row>
    <row r="257" spans="1:39" ht="12.75">
      <c r="A257" s="13" t="s">
        <v>56</v>
      </c>
      <c r="B257" s="13">
        <v>41.183</v>
      </c>
      <c r="C257" s="13">
        <v>7.91</v>
      </c>
      <c r="D257" s="13">
        <v>3.453</v>
      </c>
      <c r="E257" s="13">
        <v>258</v>
      </c>
      <c r="F257" s="13">
        <f t="shared" si="87"/>
        <v>258</v>
      </c>
      <c r="G257" s="13">
        <f t="shared" si="88"/>
        <v>0</v>
      </c>
      <c r="H257" s="13">
        <v>2</v>
      </c>
      <c r="I257" s="13">
        <v>1.64</v>
      </c>
      <c r="J257" s="13">
        <v>1.3</v>
      </c>
      <c r="K257" s="18">
        <v>267.6269</v>
      </c>
      <c r="L257" s="18">
        <v>111.1228</v>
      </c>
      <c r="M257" s="19">
        <v>3.045</v>
      </c>
      <c r="N257" s="19">
        <v>39.723</v>
      </c>
      <c r="O257" s="19">
        <v>5.291</v>
      </c>
      <c r="P257" s="19">
        <v>3.263</v>
      </c>
      <c r="Q257" s="19">
        <v>0.272</v>
      </c>
      <c r="R257" s="27">
        <f t="shared" si="75"/>
        <v>4.203873514715051</v>
      </c>
      <c r="S257" s="27">
        <f t="shared" si="76"/>
        <v>-0.1747165338367429</v>
      </c>
      <c r="T257" s="28">
        <f t="shared" si="77"/>
        <v>39.657809934861056</v>
      </c>
      <c r="U257" s="28">
        <f t="shared" si="78"/>
        <v>5.173797790768932</v>
      </c>
      <c r="V257" s="28">
        <f t="shared" si="79"/>
        <v>3.240049970250037</v>
      </c>
      <c r="AD257" s="19">
        <f t="shared" si="80"/>
        <v>39.657809934861056</v>
      </c>
      <c r="AE257" s="19">
        <f t="shared" si="81"/>
        <v>5.173797790768932</v>
      </c>
      <c r="AF257" s="19">
        <f t="shared" si="82"/>
        <v>3.240049970250037</v>
      </c>
      <c r="AG257" s="13">
        <f t="shared" si="72"/>
        <v>258</v>
      </c>
      <c r="AH257" s="13">
        <f t="shared" si="83"/>
        <v>2</v>
      </c>
      <c r="AI257" s="13">
        <f t="shared" si="73"/>
        <v>0</v>
      </c>
      <c r="AJ257" s="19">
        <f t="shared" si="84"/>
        <v>-0.06519006513894254</v>
      </c>
      <c r="AK257" s="19">
        <f t="shared" si="85"/>
        <v>-0.11720220923106872</v>
      </c>
      <c r="AL257" s="19">
        <f t="shared" si="86"/>
        <v>-0.02295002974996274</v>
      </c>
      <c r="AM257" s="19">
        <f t="shared" si="74"/>
        <v>0.13606177386388493</v>
      </c>
    </row>
    <row r="258" spans="1:39" ht="12.75">
      <c r="A258" s="13" t="s">
        <v>56</v>
      </c>
      <c r="B258" s="13">
        <v>41.183</v>
      </c>
      <c r="C258" s="13">
        <v>7.91</v>
      </c>
      <c r="D258" s="13">
        <v>3.453</v>
      </c>
      <c r="E258" s="13">
        <v>257</v>
      </c>
      <c r="F258" s="13">
        <f t="shared" si="87"/>
        <v>257</v>
      </c>
      <c r="G258" s="13">
        <f t="shared" si="88"/>
        <v>0</v>
      </c>
      <c r="H258" s="13">
        <v>2</v>
      </c>
      <c r="I258" s="13">
        <v>1.64</v>
      </c>
      <c r="J258" s="13">
        <v>1.3</v>
      </c>
      <c r="K258" s="18">
        <v>329.3355</v>
      </c>
      <c r="L258" s="18">
        <v>106.8187</v>
      </c>
      <c r="M258" s="19">
        <v>3.608</v>
      </c>
      <c r="N258" s="19">
        <v>42.779</v>
      </c>
      <c r="O258" s="19">
        <v>4.697</v>
      </c>
      <c r="P258" s="19">
        <v>3.407</v>
      </c>
      <c r="Q258" s="19">
        <v>0.272</v>
      </c>
      <c r="R258" s="27">
        <f t="shared" si="75"/>
        <v>5.173189936831608</v>
      </c>
      <c r="S258" s="27">
        <f t="shared" si="76"/>
        <v>-0.10710788913516378</v>
      </c>
      <c r="T258" s="28">
        <f t="shared" si="77"/>
        <v>42.838287832150215</v>
      </c>
      <c r="U258" s="28">
        <f t="shared" si="78"/>
        <v>4.575729221506916</v>
      </c>
      <c r="V258" s="28">
        <f t="shared" si="79"/>
        <v>3.3927543648925487</v>
      </c>
      <c r="AD258" s="19">
        <f t="shared" si="80"/>
        <v>42.838287832150215</v>
      </c>
      <c r="AE258" s="19">
        <f t="shared" si="81"/>
        <v>4.575729221506916</v>
      </c>
      <c r="AF258" s="19">
        <f t="shared" si="82"/>
        <v>3.3927543648925487</v>
      </c>
      <c r="AG258" s="13">
        <f t="shared" si="72"/>
        <v>257</v>
      </c>
      <c r="AH258" s="13">
        <f t="shared" si="83"/>
        <v>2</v>
      </c>
      <c r="AI258" s="13">
        <f t="shared" si="73"/>
        <v>0</v>
      </c>
      <c r="AJ258" s="19">
        <f t="shared" si="84"/>
        <v>0.05928783215021127</v>
      </c>
      <c r="AK258" s="19">
        <f t="shared" si="85"/>
        <v>-0.12127077849308421</v>
      </c>
      <c r="AL258" s="19">
        <f t="shared" si="86"/>
        <v>-0.01424563510745136</v>
      </c>
      <c r="AM258" s="19">
        <f t="shared" si="74"/>
        <v>0.13573719783834118</v>
      </c>
    </row>
    <row r="259" spans="1:39" ht="12.75">
      <c r="A259" s="13" t="s">
        <v>56</v>
      </c>
      <c r="B259" s="13">
        <v>41.183</v>
      </c>
      <c r="C259" s="13">
        <v>7.91</v>
      </c>
      <c r="D259" s="13">
        <v>3.453</v>
      </c>
      <c r="E259" s="13">
        <v>259</v>
      </c>
      <c r="F259" s="13">
        <f t="shared" si="87"/>
        <v>259</v>
      </c>
      <c r="G259" s="13">
        <f t="shared" si="88"/>
        <v>0</v>
      </c>
      <c r="H259" s="13">
        <v>2</v>
      </c>
      <c r="I259" s="13">
        <v>1.64</v>
      </c>
      <c r="J259" s="13">
        <v>1.3</v>
      </c>
      <c r="K259" s="18">
        <v>356.1298</v>
      </c>
      <c r="L259" s="18">
        <v>103.5784</v>
      </c>
      <c r="M259" s="19">
        <v>6.899</v>
      </c>
      <c r="N259" s="19">
        <v>46.5</v>
      </c>
      <c r="O259" s="19">
        <v>3.53</v>
      </c>
      <c r="P259" s="19">
        <v>3.405</v>
      </c>
      <c r="Q259" s="19">
        <v>0.23199999999999998</v>
      </c>
      <c r="R259" s="27">
        <f t="shared" si="75"/>
        <v>5.594073817022012</v>
      </c>
      <c r="S259" s="27">
        <f t="shared" si="76"/>
        <v>-0.056209375758028646</v>
      </c>
      <c r="T259" s="28">
        <f t="shared" si="77"/>
        <v>46.588705226573275</v>
      </c>
      <c r="U259" s="28">
        <f t="shared" si="78"/>
        <v>3.456545130687296</v>
      </c>
      <c r="V259" s="28">
        <f t="shared" si="79"/>
        <v>3.398898832286261</v>
      </c>
      <c r="AD259" s="19">
        <f t="shared" si="80"/>
        <v>46.588705226573275</v>
      </c>
      <c r="AE259" s="19">
        <f t="shared" si="81"/>
        <v>3.456545130687296</v>
      </c>
      <c r="AF259" s="19">
        <f t="shared" si="82"/>
        <v>3.398898832286261</v>
      </c>
      <c r="AG259" s="13">
        <f t="shared" si="72"/>
        <v>259</v>
      </c>
      <c r="AH259" s="13">
        <f t="shared" si="83"/>
        <v>2</v>
      </c>
      <c r="AI259" s="13">
        <f t="shared" si="73"/>
        <v>0</v>
      </c>
      <c r="AJ259" s="19">
        <f t="shared" si="84"/>
        <v>0.08870522657327484</v>
      </c>
      <c r="AK259" s="19">
        <f t="shared" si="85"/>
        <v>-0.07345486931270395</v>
      </c>
      <c r="AL259" s="19">
        <f t="shared" si="86"/>
        <v>-0.006101167713738587</v>
      </c>
      <c r="AM259" s="19">
        <f t="shared" si="74"/>
        <v>0.11533195261779629</v>
      </c>
    </row>
    <row r="260" spans="1:39" ht="12.75">
      <c r="A260" s="13" t="s">
        <v>56</v>
      </c>
      <c r="B260" s="13">
        <v>41.183</v>
      </c>
      <c r="C260" s="13">
        <v>7.91</v>
      </c>
      <c r="D260" s="13">
        <v>3.453</v>
      </c>
      <c r="E260" s="13">
        <v>256</v>
      </c>
      <c r="F260" s="13">
        <f t="shared" si="87"/>
        <v>256</v>
      </c>
      <c r="G260" s="13">
        <f t="shared" si="88"/>
        <v>0</v>
      </c>
      <c r="H260" s="13">
        <v>2</v>
      </c>
      <c r="I260" s="13">
        <v>1.64</v>
      </c>
      <c r="J260" s="13">
        <v>1.3</v>
      </c>
      <c r="K260" s="18">
        <v>367.8219</v>
      </c>
      <c r="L260" s="18">
        <v>103.735</v>
      </c>
      <c r="M260" s="19">
        <v>6.149</v>
      </c>
      <c r="N260" s="19">
        <v>46.555</v>
      </c>
      <c r="O260" s="19">
        <v>4.938</v>
      </c>
      <c r="P260" s="19">
        <v>3.432</v>
      </c>
      <c r="Q260" s="19">
        <v>0.355</v>
      </c>
      <c r="R260" s="27">
        <f t="shared" si="75"/>
        <v>5.777732894347198</v>
      </c>
      <c r="S260" s="27">
        <f t="shared" si="76"/>
        <v>-0.058669242805789557</v>
      </c>
      <c r="T260" s="28">
        <f t="shared" si="77"/>
        <v>46.7088820741962</v>
      </c>
      <c r="U260" s="28">
        <f t="shared" si="78"/>
        <v>4.851958197809795</v>
      </c>
      <c r="V260" s="28">
        <f t="shared" si="79"/>
        <v>3.4220419321076494</v>
      </c>
      <c r="AD260" s="19">
        <f t="shared" si="80"/>
        <v>46.7088820741962</v>
      </c>
      <c r="AE260" s="19">
        <f t="shared" si="81"/>
        <v>4.851958197809795</v>
      </c>
      <c r="AF260" s="19">
        <f t="shared" si="82"/>
        <v>3.4220419321076494</v>
      </c>
      <c r="AG260" s="13">
        <f t="shared" si="72"/>
        <v>256</v>
      </c>
      <c r="AH260" s="13">
        <f t="shared" si="83"/>
        <v>2</v>
      </c>
      <c r="AI260" s="13">
        <f t="shared" si="73"/>
        <v>0</v>
      </c>
      <c r="AJ260" s="19">
        <f t="shared" si="84"/>
        <v>0.15388207419619704</v>
      </c>
      <c r="AK260" s="19">
        <f t="shared" si="85"/>
        <v>-0.08604180219020474</v>
      </c>
      <c r="AL260" s="19">
        <f t="shared" si="86"/>
        <v>-0.009958067892350542</v>
      </c>
      <c r="AM260" s="19">
        <f t="shared" si="74"/>
        <v>0.17658439228655198</v>
      </c>
    </row>
    <row r="261" spans="1:39" s="14" customFormat="1" ht="12.75">
      <c r="A261" s="14" t="s">
        <v>56</v>
      </c>
      <c r="B261" s="14">
        <v>41.183</v>
      </c>
      <c r="C261" s="14">
        <v>7.91</v>
      </c>
      <c r="D261" s="14">
        <v>3.453</v>
      </c>
      <c r="E261" s="14" t="s">
        <v>63</v>
      </c>
      <c r="F261" s="13">
        <f t="shared" si="87"/>
        <v>255</v>
      </c>
      <c r="G261" s="13">
        <f t="shared" si="88"/>
        <v>1</v>
      </c>
      <c r="H261" s="14">
        <v>2</v>
      </c>
      <c r="I261" s="14">
        <v>1.64</v>
      </c>
      <c r="J261" s="14">
        <v>1.2</v>
      </c>
      <c r="K261" s="22">
        <v>361.9813</v>
      </c>
      <c r="L261" s="22">
        <v>105.0797</v>
      </c>
      <c r="M261" s="23">
        <v>10.453</v>
      </c>
      <c r="N261" s="23">
        <v>49.8</v>
      </c>
      <c r="O261" s="23">
        <v>2.051</v>
      </c>
      <c r="P261" s="23">
        <v>3.059</v>
      </c>
      <c r="Q261" s="19">
        <v>0.263</v>
      </c>
      <c r="R261" s="22">
        <f t="shared" si="75"/>
        <v>5.685988964084415</v>
      </c>
      <c r="S261" s="22">
        <f t="shared" si="76"/>
        <v>-0.07979174101220066</v>
      </c>
      <c r="T261" s="24">
        <f t="shared" si="77"/>
        <v>49.90763885478031</v>
      </c>
      <c r="U261" s="24">
        <f t="shared" si="78"/>
        <v>1.9769944161755362</v>
      </c>
      <c r="V261" s="24">
        <f t="shared" si="79"/>
        <v>3.049340207212957</v>
      </c>
      <c r="W261" s="19">
        <f>T261-T262</f>
        <v>-0.17298422791699153</v>
      </c>
      <c r="X261" s="19">
        <f>U261-U262</f>
        <v>-1.846285720540286</v>
      </c>
      <c r="Y261" s="19">
        <f>V261-V262</f>
        <v>-0.2139324809362897</v>
      </c>
      <c r="Z261" s="25">
        <f>W261/2+T262</f>
        <v>49.9941309687388</v>
      </c>
      <c r="AA261" s="25">
        <f>X261/2+U262</f>
        <v>2.900137276445679</v>
      </c>
      <c r="AB261" s="26">
        <f>Y261/2+V262</f>
        <v>3.156306447681102</v>
      </c>
      <c r="AD261" s="19">
        <f t="shared" si="80"/>
        <v>49.9941309687388</v>
      </c>
      <c r="AE261" s="19">
        <f t="shared" si="81"/>
        <v>2.900137276445679</v>
      </c>
      <c r="AF261" s="19">
        <f t="shared" si="82"/>
        <v>3.156306447681102</v>
      </c>
      <c r="AG261" s="13">
        <f t="shared" si="72"/>
        <v>255</v>
      </c>
      <c r="AH261" s="13">
        <f t="shared" si="83"/>
        <v>2</v>
      </c>
      <c r="AI261" s="13">
        <f t="shared" si="73"/>
        <v>1</v>
      </c>
      <c r="AJ261" s="19">
        <f t="shared" si="84"/>
        <v>0.10763885478031199</v>
      </c>
      <c r="AK261" s="19">
        <f t="shared" si="85"/>
        <v>-0.07400558382446398</v>
      </c>
      <c r="AL261" s="19">
        <f t="shared" si="86"/>
        <v>-0.009659792787043209</v>
      </c>
      <c r="AM261" s="19">
        <f t="shared" si="74"/>
        <v>0.13098191131719475</v>
      </c>
    </row>
    <row r="262" spans="1:39" s="14" customFormat="1" ht="12.75">
      <c r="A262" s="14" t="s">
        <v>56</v>
      </c>
      <c r="B262" s="14">
        <v>41.183</v>
      </c>
      <c r="C262" s="14">
        <v>7.91</v>
      </c>
      <c r="D262" s="14">
        <v>3.453</v>
      </c>
      <c r="E262" s="14" t="s">
        <v>64</v>
      </c>
      <c r="F262" s="13">
        <f t="shared" si="87"/>
        <v>255</v>
      </c>
      <c r="G262" s="13">
        <f t="shared" si="88"/>
        <v>2</v>
      </c>
      <c r="H262" s="14">
        <v>2</v>
      </c>
      <c r="I262" s="14">
        <v>1.64</v>
      </c>
      <c r="J262" s="14">
        <v>1.2</v>
      </c>
      <c r="K262" s="22">
        <v>372.5894</v>
      </c>
      <c r="L262" s="22">
        <v>104.0888</v>
      </c>
      <c r="M262" s="23">
        <v>9.68</v>
      </c>
      <c r="N262" s="23">
        <v>49.962</v>
      </c>
      <c r="O262" s="23">
        <v>3.878</v>
      </c>
      <c r="P262" s="23">
        <v>3.271</v>
      </c>
      <c r="Q262" s="19">
        <v>0.263</v>
      </c>
      <c r="R262" s="22">
        <f t="shared" si="75"/>
        <v>5.852620609227145</v>
      </c>
      <c r="S262" s="22">
        <f t="shared" si="76"/>
        <v>-0.06422672020998998</v>
      </c>
      <c r="T262" s="24">
        <f t="shared" si="77"/>
        <v>50.0806230826973</v>
      </c>
      <c r="U262" s="24">
        <f t="shared" si="78"/>
        <v>3.8232801367158222</v>
      </c>
      <c r="V262" s="24">
        <f t="shared" si="79"/>
        <v>3.2632726881492466</v>
      </c>
      <c r="AD262" s="19">
        <f t="shared" si="80"/>
        <v>50.0806230826973</v>
      </c>
      <c r="AE262" s="19">
        <f t="shared" si="81"/>
        <v>3.8232801367158222</v>
      </c>
      <c r="AF262" s="19">
        <f t="shared" si="82"/>
        <v>3.2632726881492466</v>
      </c>
      <c r="AG262" s="13">
        <f t="shared" si="72"/>
        <v>255</v>
      </c>
      <c r="AH262" s="13">
        <f t="shared" si="83"/>
        <v>2</v>
      </c>
      <c r="AI262" s="13">
        <f t="shared" si="73"/>
        <v>2</v>
      </c>
      <c r="AJ262" s="19">
        <f t="shared" si="84"/>
        <v>0.11862308269729738</v>
      </c>
      <c r="AK262" s="19">
        <f t="shared" si="85"/>
        <v>-0.05471986328417788</v>
      </c>
      <c r="AL262" s="19">
        <f t="shared" si="86"/>
        <v>-0.00772731185075326</v>
      </c>
      <c r="AM262" s="19">
        <f t="shared" si="74"/>
        <v>0.13086409184680023</v>
      </c>
    </row>
    <row r="263" spans="1:39" ht="12.75">
      <c r="A263" s="13" t="s">
        <v>56</v>
      </c>
      <c r="B263" s="13">
        <v>41.183</v>
      </c>
      <c r="C263" s="13">
        <v>7.91</v>
      </c>
      <c r="D263" s="13">
        <v>3.453</v>
      </c>
      <c r="E263" s="13">
        <v>254</v>
      </c>
      <c r="F263" s="13">
        <f t="shared" si="87"/>
        <v>254</v>
      </c>
      <c r="G263" s="13">
        <f t="shared" si="88"/>
        <v>0</v>
      </c>
      <c r="H263" s="13">
        <v>2</v>
      </c>
      <c r="I263" s="13">
        <v>1.64</v>
      </c>
      <c r="J263" s="13">
        <v>1.3</v>
      </c>
      <c r="K263" s="18">
        <v>378.8082</v>
      </c>
      <c r="L263" s="18">
        <v>102.7004</v>
      </c>
      <c r="M263" s="19">
        <v>9.277</v>
      </c>
      <c r="N263" s="19">
        <v>49.943</v>
      </c>
      <c r="O263" s="19">
        <v>4.882</v>
      </c>
      <c r="P263" s="19">
        <v>3.399</v>
      </c>
      <c r="Q263" s="19">
        <v>0.248</v>
      </c>
      <c r="R263" s="27">
        <f t="shared" si="75"/>
        <v>5.950305291197866</v>
      </c>
      <c r="S263" s="27">
        <f t="shared" si="76"/>
        <v>-0.04241778400876961</v>
      </c>
      <c r="T263" s="28">
        <f t="shared" si="77"/>
        <v>50.059941732500725</v>
      </c>
      <c r="U263" s="28">
        <f t="shared" si="78"/>
        <v>4.84083323317984</v>
      </c>
      <c r="V263" s="28">
        <f t="shared" si="79"/>
        <v>3.3943499840289384</v>
      </c>
      <c r="AD263" s="19">
        <f t="shared" si="80"/>
        <v>50.059941732500725</v>
      </c>
      <c r="AE263" s="19">
        <f t="shared" si="81"/>
        <v>4.84083323317984</v>
      </c>
      <c r="AF263" s="19">
        <f t="shared" si="82"/>
        <v>3.3943499840289384</v>
      </c>
      <c r="AG263" s="13">
        <f t="shared" si="72"/>
        <v>254</v>
      </c>
      <c r="AH263" s="13">
        <f t="shared" si="83"/>
        <v>2</v>
      </c>
      <c r="AI263" s="13">
        <f t="shared" si="73"/>
        <v>0</v>
      </c>
      <c r="AJ263" s="19">
        <f t="shared" si="84"/>
        <v>0.11694173250072737</v>
      </c>
      <c r="AK263" s="19">
        <f t="shared" si="85"/>
        <v>-0.04116676682015985</v>
      </c>
      <c r="AL263" s="19">
        <f t="shared" si="86"/>
        <v>-0.004650015971061627</v>
      </c>
      <c r="AM263" s="19">
        <f t="shared" si="74"/>
        <v>0.12406326667965913</v>
      </c>
    </row>
    <row r="264" spans="1:39" ht="12.75">
      <c r="A264" s="13" t="s">
        <v>56</v>
      </c>
      <c r="B264" s="13">
        <v>41.183</v>
      </c>
      <c r="C264" s="13">
        <v>7.91</v>
      </c>
      <c r="D264" s="13">
        <v>3.453</v>
      </c>
      <c r="E264" s="13">
        <v>253</v>
      </c>
      <c r="F264" s="13">
        <f t="shared" si="87"/>
        <v>253</v>
      </c>
      <c r="G264" s="13">
        <f t="shared" si="88"/>
        <v>0</v>
      </c>
      <c r="H264" s="13">
        <v>2</v>
      </c>
      <c r="I264" s="13">
        <v>1.64</v>
      </c>
      <c r="J264" s="13">
        <v>1.3</v>
      </c>
      <c r="K264" s="18">
        <v>375.7063</v>
      </c>
      <c r="L264" s="18">
        <v>101.8612</v>
      </c>
      <c r="M264" s="19">
        <v>12.029</v>
      </c>
      <c r="N264" s="19">
        <v>52.343</v>
      </c>
      <c r="O264" s="19">
        <v>3.432</v>
      </c>
      <c r="P264" s="19">
        <v>3.441</v>
      </c>
      <c r="Q264" s="19">
        <v>0.354</v>
      </c>
      <c r="R264" s="27">
        <f t="shared" si="75"/>
        <v>5.901580759937015</v>
      </c>
      <c r="S264" s="27">
        <f t="shared" si="76"/>
        <v>-0.029235661234306765</v>
      </c>
      <c r="T264" s="28">
        <f t="shared" si="77"/>
        <v>52.506160625479744</v>
      </c>
      <c r="U264" s="28">
        <f t="shared" si="78"/>
        <v>3.36630508721505</v>
      </c>
      <c r="V264" s="28">
        <f t="shared" si="79"/>
        <v>3.4362003515733623</v>
      </c>
      <c r="AD264" s="19">
        <f t="shared" si="80"/>
        <v>52.506160625479744</v>
      </c>
      <c r="AE264" s="19">
        <f t="shared" si="81"/>
        <v>3.36630508721505</v>
      </c>
      <c r="AF264" s="19">
        <f t="shared" si="82"/>
        <v>3.4362003515733623</v>
      </c>
      <c r="AG264" s="13">
        <f aca="true" t="shared" si="89" ref="AG264:AG292">F264</f>
        <v>253</v>
      </c>
      <c r="AH264" s="13">
        <f t="shared" si="83"/>
        <v>2</v>
      </c>
      <c r="AI264" s="13">
        <f aca="true" t="shared" si="90" ref="AI264:AI292">G264</f>
        <v>0</v>
      </c>
      <c r="AJ264" s="19">
        <f t="shared" si="84"/>
        <v>0.16316062547974042</v>
      </c>
      <c r="AK264" s="19">
        <f t="shared" si="85"/>
        <v>-0.06569491278494999</v>
      </c>
      <c r="AL264" s="19">
        <f t="shared" si="86"/>
        <v>-0.004799648426637493</v>
      </c>
      <c r="AM264" s="19">
        <f aca="true" t="shared" si="91" ref="AM264:AM288">SQRT(AJ264^2+AK264^2+AL264^2)</f>
        <v>0.17595524401898804</v>
      </c>
    </row>
    <row r="265" spans="1:39" ht="12.75">
      <c r="A265" s="13" t="s">
        <v>56</v>
      </c>
      <c r="B265" s="13">
        <v>41.183</v>
      </c>
      <c r="C265" s="13">
        <v>7.91</v>
      </c>
      <c r="D265" s="13">
        <v>3.453</v>
      </c>
      <c r="E265" s="13">
        <v>260</v>
      </c>
      <c r="F265" s="13">
        <f t="shared" si="87"/>
        <v>260</v>
      </c>
      <c r="G265" s="13">
        <f t="shared" si="88"/>
        <v>0</v>
      </c>
      <c r="H265" s="13">
        <v>2</v>
      </c>
      <c r="I265" s="13">
        <v>1.64</v>
      </c>
      <c r="J265" s="13">
        <v>1.3</v>
      </c>
      <c r="K265" s="18">
        <v>349.3778</v>
      </c>
      <c r="L265" s="18">
        <v>104.8787</v>
      </c>
      <c r="M265" s="19">
        <v>12.358</v>
      </c>
      <c r="N265" s="19">
        <v>49.811</v>
      </c>
      <c r="O265" s="19">
        <v>-0.886</v>
      </c>
      <c r="P265" s="19">
        <v>2.846</v>
      </c>
      <c r="Q265" s="19">
        <v>0.315</v>
      </c>
      <c r="R265" s="27">
        <f t="shared" si="75"/>
        <v>5.48801364903682</v>
      </c>
      <c r="S265" s="27">
        <f t="shared" si="76"/>
        <v>-0.07663444039534273</v>
      </c>
      <c r="T265" s="28">
        <f t="shared" si="77"/>
        <v>49.92016130969631</v>
      </c>
      <c r="U265" s="28">
        <f t="shared" si="78"/>
        <v>-0.9996376988299858</v>
      </c>
      <c r="V265" s="28">
        <f t="shared" si="79"/>
        <v>2.8348201766195142</v>
      </c>
      <c r="AD265" s="19">
        <f t="shared" si="80"/>
        <v>49.92016130969631</v>
      </c>
      <c r="AE265" s="19">
        <f t="shared" si="81"/>
        <v>-0.9996376988299858</v>
      </c>
      <c r="AF265" s="19">
        <f t="shared" si="82"/>
        <v>2.8348201766195142</v>
      </c>
      <c r="AG265" s="13">
        <f t="shared" si="89"/>
        <v>260</v>
      </c>
      <c r="AH265" s="13">
        <f t="shared" si="83"/>
        <v>2</v>
      </c>
      <c r="AI265" s="13">
        <f t="shared" si="90"/>
        <v>0</v>
      </c>
      <c r="AJ265" s="19">
        <f t="shared" si="84"/>
        <v>0.10916130969631155</v>
      </c>
      <c r="AK265" s="19">
        <f t="shared" si="85"/>
        <v>-0.11363769882998576</v>
      </c>
      <c r="AL265" s="19">
        <f t="shared" si="86"/>
        <v>-0.011179823380485843</v>
      </c>
      <c r="AM265" s="19">
        <f t="shared" si="91"/>
        <v>0.157970587707989</v>
      </c>
    </row>
    <row r="266" spans="1:39" ht="12.75">
      <c r="A266" s="13" t="s">
        <v>56</v>
      </c>
      <c r="B266" s="13">
        <v>41.183</v>
      </c>
      <c r="C266" s="13">
        <v>7.91</v>
      </c>
      <c r="D266" s="13">
        <v>3.453</v>
      </c>
      <c r="E266" s="13">
        <v>261</v>
      </c>
      <c r="F266" s="13">
        <f t="shared" si="87"/>
        <v>261</v>
      </c>
      <c r="G266" s="13">
        <f t="shared" si="88"/>
        <v>0</v>
      </c>
      <c r="H266" s="13">
        <v>2</v>
      </c>
      <c r="I266" s="13">
        <v>1.64</v>
      </c>
      <c r="J266" s="13">
        <v>1.3</v>
      </c>
      <c r="K266" s="18">
        <v>337.1311</v>
      </c>
      <c r="L266" s="18">
        <v>106.4893</v>
      </c>
      <c r="M266" s="19">
        <v>15.347</v>
      </c>
      <c r="N266" s="19">
        <v>49.592</v>
      </c>
      <c r="O266" s="19">
        <v>-4.832</v>
      </c>
      <c r="P266" s="19">
        <v>2.231</v>
      </c>
      <c r="Q266" s="19">
        <v>0.26899999999999996</v>
      </c>
      <c r="R266" s="27">
        <f t="shared" si="75"/>
        <v>5.29564293528323</v>
      </c>
      <c r="S266" s="27">
        <f t="shared" si="76"/>
        <v>-0.10193368603470132</v>
      </c>
      <c r="T266" s="28">
        <f t="shared" si="77"/>
        <v>49.66506736597822</v>
      </c>
      <c r="U266" s="28">
        <f t="shared" si="78"/>
        <v>-4.944945829445189</v>
      </c>
      <c r="V266" s="28">
        <f t="shared" si="79"/>
        <v>2.217645065060859</v>
      </c>
      <c r="AD266" s="19">
        <f t="shared" si="80"/>
        <v>49.66506736597822</v>
      </c>
      <c r="AE266" s="19">
        <f t="shared" si="81"/>
        <v>-4.944945829445189</v>
      </c>
      <c r="AF266" s="19">
        <f t="shared" si="82"/>
        <v>2.217645065060859</v>
      </c>
      <c r="AG266" s="13">
        <f t="shared" si="89"/>
        <v>261</v>
      </c>
      <c r="AH266" s="13">
        <f t="shared" si="83"/>
        <v>2</v>
      </c>
      <c r="AI266" s="13">
        <f t="shared" si="90"/>
        <v>0</v>
      </c>
      <c r="AJ266" s="19">
        <f t="shared" si="84"/>
        <v>0.07306736597821839</v>
      </c>
      <c r="AK266" s="19">
        <f t="shared" si="85"/>
        <v>-0.11294582944518883</v>
      </c>
      <c r="AL266" s="19">
        <f t="shared" si="86"/>
        <v>-0.013354934939140861</v>
      </c>
      <c r="AM266" s="19">
        <f t="shared" si="91"/>
        <v>0.13518119191398362</v>
      </c>
    </row>
    <row r="267" spans="1:39" ht="12.75">
      <c r="A267" s="13" t="s">
        <v>56</v>
      </c>
      <c r="B267" s="13">
        <v>41.183</v>
      </c>
      <c r="C267" s="13">
        <v>7.91</v>
      </c>
      <c r="D267" s="13">
        <v>3.453</v>
      </c>
      <c r="E267" s="13">
        <v>264</v>
      </c>
      <c r="F267" s="13">
        <f t="shared" si="87"/>
        <v>264</v>
      </c>
      <c r="G267" s="13">
        <f t="shared" si="88"/>
        <v>0</v>
      </c>
      <c r="H267" s="13">
        <v>2</v>
      </c>
      <c r="I267" s="13">
        <v>1.64</v>
      </c>
      <c r="J267" s="13">
        <v>1.3</v>
      </c>
      <c r="K267" s="18">
        <v>324.4367</v>
      </c>
      <c r="L267" s="18">
        <v>107.504</v>
      </c>
      <c r="M267" s="19">
        <v>9.509</v>
      </c>
      <c r="N267" s="19">
        <v>44.72</v>
      </c>
      <c r="O267" s="19">
        <v>-0.845</v>
      </c>
      <c r="P267" s="19">
        <v>2.674</v>
      </c>
      <c r="Q267" s="19">
        <v>0.214</v>
      </c>
      <c r="R267" s="27">
        <f t="shared" si="75"/>
        <v>5.096239766374578</v>
      </c>
      <c r="S267" s="27">
        <f t="shared" si="76"/>
        <v>-0.11787255636268923</v>
      </c>
      <c r="T267" s="28">
        <f t="shared" si="77"/>
        <v>44.75914436767413</v>
      </c>
      <c r="U267" s="28">
        <f t="shared" si="78"/>
        <v>-0.9443689344327755</v>
      </c>
      <c r="V267" s="28">
        <f t="shared" si="79"/>
        <v>2.6621603851543023</v>
      </c>
      <c r="AD267" s="19">
        <f t="shared" si="80"/>
        <v>44.75914436767413</v>
      </c>
      <c r="AE267" s="19">
        <f t="shared" si="81"/>
        <v>-0.9443689344327755</v>
      </c>
      <c r="AF267" s="19">
        <f t="shared" si="82"/>
        <v>2.6621603851543023</v>
      </c>
      <c r="AG267" s="13">
        <f t="shared" si="89"/>
        <v>264</v>
      </c>
      <c r="AH267" s="13">
        <f t="shared" si="83"/>
        <v>2</v>
      </c>
      <c r="AI267" s="13">
        <f t="shared" si="90"/>
        <v>0</v>
      </c>
      <c r="AJ267" s="19">
        <f t="shared" si="84"/>
        <v>0.03914436767413321</v>
      </c>
      <c r="AK267" s="19">
        <f t="shared" si="85"/>
        <v>-0.0993689344327755</v>
      </c>
      <c r="AL267" s="19">
        <f t="shared" si="86"/>
        <v>-0.011839614845697621</v>
      </c>
      <c r="AM267" s="19">
        <f t="shared" si="91"/>
        <v>0.10745530759626266</v>
      </c>
    </row>
    <row r="268" spans="1:39" ht="12.75">
      <c r="A268" s="13" t="s">
        <v>56</v>
      </c>
      <c r="B268" s="13">
        <v>41.183</v>
      </c>
      <c r="C268" s="13">
        <v>7.91</v>
      </c>
      <c r="D268" s="13">
        <v>3.453</v>
      </c>
      <c r="E268" s="13">
        <v>265</v>
      </c>
      <c r="F268" s="13">
        <f t="shared" si="87"/>
        <v>265</v>
      </c>
      <c r="G268" s="13">
        <f t="shared" si="88"/>
        <v>0</v>
      </c>
      <c r="H268" s="13">
        <v>2</v>
      </c>
      <c r="I268" s="13">
        <v>1.64</v>
      </c>
      <c r="J268" s="13">
        <v>1.3</v>
      </c>
      <c r="K268" s="18">
        <v>281.8474</v>
      </c>
      <c r="L268" s="18">
        <v>107.6396</v>
      </c>
      <c r="M268" s="19">
        <v>6.155</v>
      </c>
      <c r="N268" s="19">
        <v>39.464</v>
      </c>
      <c r="O268" s="19">
        <v>2.046</v>
      </c>
      <c r="P268" s="19">
        <v>3.056</v>
      </c>
      <c r="Q268" s="19">
        <v>0.252</v>
      </c>
      <c r="R268" s="27">
        <f t="shared" si="75"/>
        <v>4.42724860636692</v>
      </c>
      <c r="S268" s="27">
        <f t="shared" si="76"/>
        <v>-0.12000255618182298</v>
      </c>
      <c r="T268" s="28">
        <f t="shared" si="77"/>
        <v>39.42891015697344</v>
      </c>
      <c r="U268" s="28">
        <f t="shared" si="78"/>
        <v>1.9259600909293093</v>
      </c>
      <c r="V268" s="28">
        <f t="shared" si="79"/>
        <v>3.0410716861027933</v>
      </c>
      <c r="AD268" s="19">
        <f t="shared" si="80"/>
        <v>39.42891015697344</v>
      </c>
      <c r="AE268" s="19">
        <f t="shared" si="81"/>
        <v>1.9259600909293093</v>
      </c>
      <c r="AF268" s="19">
        <f t="shared" si="82"/>
        <v>3.0410716861027933</v>
      </c>
      <c r="AG268" s="13">
        <f t="shared" si="89"/>
        <v>265</v>
      </c>
      <c r="AH268" s="13">
        <f t="shared" si="83"/>
        <v>2</v>
      </c>
      <c r="AI268" s="13">
        <f t="shared" si="90"/>
        <v>0</v>
      </c>
      <c r="AJ268" s="19">
        <f t="shared" si="84"/>
        <v>-0.035089843026561596</v>
      </c>
      <c r="AK268" s="19">
        <f t="shared" si="85"/>
        <v>-0.12003990907069051</v>
      </c>
      <c r="AL268" s="19">
        <f t="shared" si="86"/>
        <v>-0.014928313897206724</v>
      </c>
      <c r="AM268" s="19">
        <f t="shared" si="91"/>
        <v>0.1259513057063797</v>
      </c>
    </row>
    <row r="269" spans="1:39" ht="12.75">
      <c r="A269" s="13" t="s">
        <v>65</v>
      </c>
      <c r="B269" s="13">
        <v>24.41</v>
      </c>
      <c r="C269" s="13">
        <v>-4.738</v>
      </c>
      <c r="D269" s="13">
        <v>1.411</v>
      </c>
      <c r="E269" s="13">
        <v>170</v>
      </c>
      <c r="F269" s="13">
        <f t="shared" si="87"/>
        <v>170</v>
      </c>
      <c r="G269" s="13">
        <f t="shared" si="88"/>
        <v>0</v>
      </c>
      <c r="H269" s="13">
        <v>2</v>
      </c>
      <c r="I269" s="13">
        <v>1.37</v>
      </c>
      <c r="J269" s="13">
        <v>1.3</v>
      </c>
      <c r="K269" s="18">
        <v>348.8802</v>
      </c>
      <c r="L269" s="18">
        <v>105.4844</v>
      </c>
      <c r="M269" s="19">
        <v>13.099</v>
      </c>
      <c r="N269" s="19">
        <v>33.475</v>
      </c>
      <c r="O269" s="19">
        <v>-14.127</v>
      </c>
      <c r="P269" s="19">
        <v>0.353</v>
      </c>
      <c r="Q269" s="19">
        <v>0.488</v>
      </c>
      <c r="R269" s="27">
        <f t="shared" si="75"/>
        <v>5.480197366514689</v>
      </c>
      <c r="S269" s="27">
        <f t="shared" si="76"/>
        <v>-0.08614875374673936</v>
      </c>
      <c r="T269" s="28">
        <f t="shared" si="77"/>
        <v>33.643147876863125</v>
      </c>
      <c r="U269" s="28">
        <f t="shared" si="78"/>
        <v>-14.301816395395477</v>
      </c>
      <c r="V269" s="28">
        <f t="shared" si="79"/>
        <v>0.3329384863420304</v>
      </c>
      <c r="AD269" s="19">
        <f t="shared" si="80"/>
        <v>33.643147876863125</v>
      </c>
      <c r="AE269" s="19">
        <f t="shared" si="81"/>
        <v>-14.301816395395477</v>
      </c>
      <c r="AF269" s="19">
        <f t="shared" si="82"/>
        <v>0.3329384863420304</v>
      </c>
      <c r="AG269" s="13">
        <f t="shared" si="89"/>
        <v>170</v>
      </c>
      <c r="AH269" s="13">
        <f t="shared" si="83"/>
        <v>2</v>
      </c>
      <c r="AI269" s="13">
        <f t="shared" si="90"/>
        <v>0</v>
      </c>
      <c r="AJ269" s="19">
        <f t="shared" si="84"/>
        <v>0.1681478768631237</v>
      </c>
      <c r="AK269" s="19">
        <f t="shared" si="85"/>
        <v>-0.17481639539547622</v>
      </c>
      <c r="AL269" s="19">
        <f t="shared" si="86"/>
        <v>-0.0200615136579696</v>
      </c>
      <c r="AM269" s="19">
        <f t="shared" si="91"/>
        <v>0.24338641071944134</v>
      </c>
    </row>
    <row r="270" spans="1:39" ht="12.75">
      <c r="A270" s="13" t="s">
        <v>65</v>
      </c>
      <c r="B270" s="13">
        <v>24.41</v>
      </c>
      <c r="C270" s="13">
        <v>-4.738</v>
      </c>
      <c r="D270" s="13">
        <v>1.411</v>
      </c>
      <c r="E270" s="13">
        <v>169</v>
      </c>
      <c r="F270" s="13">
        <f t="shared" si="87"/>
        <v>169</v>
      </c>
      <c r="G270" s="13">
        <f t="shared" si="88"/>
        <v>0</v>
      </c>
      <c r="H270" s="13">
        <v>2</v>
      </c>
      <c r="I270" s="13">
        <v>1.37</v>
      </c>
      <c r="J270" s="13">
        <v>1.3</v>
      </c>
      <c r="K270" s="18">
        <v>359.1681</v>
      </c>
      <c r="L270" s="18">
        <v>104.2908</v>
      </c>
      <c r="M270" s="19">
        <v>11.223</v>
      </c>
      <c r="N270" s="19">
        <v>33.383</v>
      </c>
      <c r="O270" s="19">
        <v>-11.438</v>
      </c>
      <c r="P270" s="19">
        <v>0.725</v>
      </c>
      <c r="Q270" s="19">
        <v>0.32799999999999996</v>
      </c>
      <c r="R270" s="27">
        <f t="shared" si="75"/>
        <v>5.641799321819021</v>
      </c>
      <c r="S270" s="27">
        <f t="shared" si="76"/>
        <v>-0.06739972879011558</v>
      </c>
      <c r="T270" s="28">
        <f t="shared" si="77"/>
        <v>33.51331442886454</v>
      </c>
      <c r="U270" s="28">
        <f t="shared" si="78"/>
        <v>-11.535448061931852</v>
      </c>
      <c r="V270" s="28">
        <f t="shared" si="79"/>
        <v>0.7141002317345931</v>
      </c>
      <c r="AD270" s="19">
        <f t="shared" si="80"/>
        <v>33.51331442886454</v>
      </c>
      <c r="AE270" s="19">
        <f t="shared" si="81"/>
        <v>-11.535448061931852</v>
      </c>
      <c r="AF270" s="19">
        <f t="shared" si="82"/>
        <v>0.7141002317345931</v>
      </c>
      <c r="AG270" s="13">
        <f t="shared" si="89"/>
        <v>169</v>
      </c>
      <c r="AH270" s="13">
        <f t="shared" si="83"/>
        <v>2</v>
      </c>
      <c r="AI270" s="13">
        <f t="shared" si="90"/>
        <v>0</v>
      </c>
      <c r="AJ270" s="19">
        <f t="shared" si="84"/>
        <v>0.13031442886453704</v>
      </c>
      <c r="AK270" s="19">
        <f t="shared" si="85"/>
        <v>-0.09744806193185163</v>
      </c>
      <c r="AL270" s="19">
        <f t="shared" si="86"/>
        <v>-0.01089976826540684</v>
      </c>
      <c r="AM270" s="19">
        <f t="shared" si="91"/>
        <v>0.16308519274539932</v>
      </c>
    </row>
    <row r="271" spans="1:39" ht="12.75">
      <c r="A271" s="13" t="s">
        <v>65</v>
      </c>
      <c r="B271" s="13">
        <v>24.41</v>
      </c>
      <c r="C271" s="13">
        <v>-4.738</v>
      </c>
      <c r="D271" s="13">
        <v>1.411</v>
      </c>
      <c r="E271" s="13">
        <v>163</v>
      </c>
      <c r="F271" s="13">
        <f t="shared" si="87"/>
        <v>163</v>
      </c>
      <c r="G271" s="13">
        <f t="shared" si="88"/>
        <v>0</v>
      </c>
      <c r="H271" s="13">
        <v>16</v>
      </c>
      <c r="I271" s="13">
        <v>1.37</v>
      </c>
      <c r="J271" s="13">
        <v>1.3</v>
      </c>
      <c r="K271" s="18">
        <v>299.8784</v>
      </c>
      <c r="L271" s="18">
        <v>111.5434</v>
      </c>
      <c r="M271" s="19">
        <v>16.506</v>
      </c>
      <c r="N271" s="19">
        <v>24.379</v>
      </c>
      <c r="O271" s="19">
        <v>-20.973</v>
      </c>
      <c r="P271" s="19">
        <v>-1.495</v>
      </c>
      <c r="Q271" s="19">
        <v>0.306</v>
      </c>
      <c r="R271" s="27">
        <f t="shared" si="75"/>
        <v>4.710478892051308</v>
      </c>
      <c r="S271" s="27">
        <f t="shared" si="76"/>
        <v>-0.18132330318724232</v>
      </c>
      <c r="T271" s="28">
        <f t="shared" si="77"/>
        <v>24.37870151972709</v>
      </c>
      <c r="U271" s="28">
        <f t="shared" si="78"/>
        <v>-21.123861147040497</v>
      </c>
      <c r="V271" s="28">
        <f t="shared" si="79"/>
        <v>-1.5231397895306507</v>
      </c>
      <c r="AD271" s="19">
        <f t="shared" si="80"/>
        <v>24.37870151972709</v>
      </c>
      <c r="AE271" s="19">
        <f t="shared" si="81"/>
        <v>-21.123861147040497</v>
      </c>
      <c r="AF271" s="19">
        <f t="shared" si="82"/>
        <v>-1.5231397895306507</v>
      </c>
      <c r="AG271" s="13">
        <f t="shared" si="89"/>
        <v>163</v>
      </c>
      <c r="AH271" s="13">
        <f t="shared" si="83"/>
        <v>16</v>
      </c>
      <c r="AI271" s="13">
        <f t="shared" si="90"/>
        <v>0</v>
      </c>
      <c r="AJ271" s="19">
        <f t="shared" si="84"/>
        <v>-0.0002984802729102398</v>
      </c>
      <c r="AK271" s="19">
        <f t="shared" si="85"/>
        <v>-0.1508611470404979</v>
      </c>
      <c r="AL271" s="19">
        <f t="shared" si="86"/>
        <v>-0.02813978953065055</v>
      </c>
      <c r="AM271" s="19">
        <f t="shared" si="91"/>
        <v>0.15346342408429886</v>
      </c>
    </row>
    <row r="272" spans="1:39" ht="12.75">
      <c r="A272" s="13" t="s">
        <v>65</v>
      </c>
      <c r="B272" s="13">
        <v>24.41</v>
      </c>
      <c r="C272" s="13">
        <v>-4.738</v>
      </c>
      <c r="D272" s="13">
        <v>1.411</v>
      </c>
      <c r="E272" s="13">
        <v>164</v>
      </c>
      <c r="F272" s="13">
        <f t="shared" si="87"/>
        <v>164</v>
      </c>
      <c r="G272" s="13">
        <f t="shared" si="88"/>
        <v>0</v>
      </c>
      <c r="H272" s="13">
        <v>2</v>
      </c>
      <c r="I272" s="13">
        <v>1.37</v>
      </c>
      <c r="J272" s="13">
        <v>1.3</v>
      </c>
      <c r="K272" s="18">
        <v>301.6462</v>
      </c>
      <c r="L272" s="18">
        <v>115.2548</v>
      </c>
      <c r="M272" s="19">
        <v>8.747</v>
      </c>
      <c r="N272" s="19">
        <v>24.63</v>
      </c>
      <c r="O272" s="19">
        <v>-13.232</v>
      </c>
      <c r="P272" s="19">
        <v>-0.595</v>
      </c>
      <c r="Q272" s="19">
        <v>0.32299999999999995</v>
      </c>
      <c r="R272" s="27">
        <f t="shared" si="75"/>
        <v>4.738247429516388</v>
      </c>
      <c r="S272" s="27">
        <f t="shared" si="76"/>
        <v>-0.239621838059908</v>
      </c>
      <c r="T272" s="28">
        <f t="shared" si="77"/>
        <v>24.633753163504867</v>
      </c>
      <c r="U272" s="28">
        <f t="shared" si="78"/>
        <v>-13.38907139994635</v>
      </c>
      <c r="V272" s="28">
        <f t="shared" si="79"/>
        <v>-0.6333013987726201</v>
      </c>
      <c r="AD272" s="19">
        <f t="shared" si="80"/>
        <v>24.633753163504867</v>
      </c>
      <c r="AE272" s="19">
        <f t="shared" si="81"/>
        <v>-13.38907139994635</v>
      </c>
      <c r="AF272" s="19">
        <f t="shared" si="82"/>
        <v>-0.6333013987726201</v>
      </c>
      <c r="AG272" s="13">
        <f t="shared" si="89"/>
        <v>164</v>
      </c>
      <c r="AH272" s="13">
        <f t="shared" si="83"/>
        <v>2</v>
      </c>
      <c r="AI272" s="13">
        <f t="shared" si="90"/>
        <v>0</v>
      </c>
      <c r="AJ272" s="19">
        <f t="shared" si="84"/>
        <v>0.0037531635048679846</v>
      </c>
      <c r="AK272" s="19">
        <f t="shared" si="85"/>
        <v>-0.15707139994635</v>
      </c>
      <c r="AL272" s="19">
        <f t="shared" si="86"/>
        <v>-0.03830139877262018</v>
      </c>
      <c r="AM272" s="19">
        <f t="shared" si="91"/>
        <v>0.16171737094492905</v>
      </c>
    </row>
    <row r="273" spans="1:39" ht="12.75">
      <c r="A273" s="13" t="s">
        <v>65</v>
      </c>
      <c r="B273" s="13">
        <v>24.41</v>
      </c>
      <c r="C273" s="13">
        <v>-4.738</v>
      </c>
      <c r="D273" s="13">
        <v>1.411</v>
      </c>
      <c r="E273" s="13">
        <v>94</v>
      </c>
      <c r="F273" s="13">
        <f t="shared" si="87"/>
        <v>94</v>
      </c>
      <c r="G273" s="13">
        <f t="shared" si="88"/>
        <v>0</v>
      </c>
      <c r="H273" s="13">
        <v>2</v>
      </c>
      <c r="I273" s="13">
        <v>1.37</v>
      </c>
      <c r="J273" s="13">
        <v>1.3</v>
      </c>
      <c r="K273" s="18">
        <v>239.6225</v>
      </c>
      <c r="L273" s="18">
        <v>111.7825</v>
      </c>
      <c r="M273" s="19">
        <v>12.583</v>
      </c>
      <c r="N273" s="19">
        <v>14.36</v>
      </c>
      <c r="O273" s="19">
        <v>-11.948</v>
      </c>
      <c r="P273" s="19">
        <v>-0.834</v>
      </c>
      <c r="Q273" s="19">
        <v>0.265</v>
      </c>
      <c r="R273" s="27">
        <f t="shared" si="75"/>
        <v>3.7639814281741013</v>
      </c>
      <c r="S273" s="27">
        <f t="shared" si="76"/>
        <v>-0.18507907720460892</v>
      </c>
      <c r="T273" s="28">
        <f t="shared" si="77"/>
        <v>14.255245828715406</v>
      </c>
      <c r="U273" s="28">
        <f t="shared" si="78"/>
        <v>-12.024253693373648</v>
      </c>
      <c r="V273" s="28">
        <f t="shared" si="79"/>
        <v>-0.8589604882512423</v>
      </c>
      <c r="AD273" s="19">
        <f t="shared" si="80"/>
        <v>14.255245828715406</v>
      </c>
      <c r="AE273" s="19">
        <f t="shared" si="81"/>
        <v>-12.024253693373648</v>
      </c>
      <c r="AF273" s="19">
        <f t="shared" si="82"/>
        <v>-0.8589604882512423</v>
      </c>
      <c r="AG273" s="13">
        <f t="shared" si="89"/>
        <v>94</v>
      </c>
      <c r="AH273" s="13">
        <f t="shared" si="83"/>
        <v>2</v>
      </c>
      <c r="AI273" s="13">
        <f t="shared" si="90"/>
        <v>0</v>
      </c>
      <c r="AJ273" s="19">
        <f t="shared" si="84"/>
        <v>-0.10475417128459341</v>
      </c>
      <c r="AK273" s="19">
        <f t="shared" si="85"/>
        <v>-0.07625369337364774</v>
      </c>
      <c r="AL273" s="19">
        <f t="shared" si="86"/>
        <v>-0.024960488251242308</v>
      </c>
      <c r="AM273" s="19">
        <f t="shared" si="91"/>
        <v>0.13195108233123604</v>
      </c>
    </row>
    <row r="274" spans="1:39" ht="12.75">
      <c r="A274" s="13" t="s">
        <v>65</v>
      </c>
      <c r="B274" s="13">
        <v>24.41</v>
      </c>
      <c r="C274" s="13">
        <v>-4.738</v>
      </c>
      <c r="D274" s="13">
        <v>1.411</v>
      </c>
      <c r="E274" s="13">
        <v>92</v>
      </c>
      <c r="F274" s="13">
        <f t="shared" si="87"/>
        <v>92</v>
      </c>
      <c r="G274" s="13">
        <f t="shared" si="88"/>
        <v>0</v>
      </c>
      <c r="H274" s="13">
        <v>2</v>
      </c>
      <c r="I274" s="13">
        <v>1.37</v>
      </c>
      <c r="J274" s="13">
        <v>1.3</v>
      </c>
      <c r="K274" s="18">
        <v>223.1966</v>
      </c>
      <c r="L274" s="18">
        <v>109.0406</v>
      </c>
      <c r="M274" s="19">
        <v>20.318</v>
      </c>
      <c r="N274" s="19">
        <v>5.617</v>
      </c>
      <c r="O274" s="19">
        <v>-11.905</v>
      </c>
      <c r="P274" s="19">
        <v>-1.394</v>
      </c>
      <c r="Q274" s="19">
        <v>0.272</v>
      </c>
      <c r="R274" s="27">
        <f t="shared" si="75"/>
        <v>3.5059639943310983</v>
      </c>
      <c r="S274" s="27">
        <f t="shared" si="76"/>
        <v>-0.1420094127202196</v>
      </c>
      <c r="T274" s="28">
        <f t="shared" si="77"/>
        <v>5.4912270600265956</v>
      </c>
      <c r="U274" s="28">
        <f t="shared" si="78"/>
        <v>-11.953653618591586</v>
      </c>
      <c r="V274" s="28">
        <f t="shared" si="79"/>
        <v>-1.4139074773187903</v>
      </c>
      <c r="AD274" s="19">
        <f t="shared" si="80"/>
        <v>5.4912270600265956</v>
      </c>
      <c r="AE274" s="19">
        <f t="shared" si="81"/>
        <v>-11.953653618591586</v>
      </c>
      <c r="AF274" s="19">
        <f t="shared" si="82"/>
        <v>-1.4139074773187903</v>
      </c>
      <c r="AG274" s="13">
        <f t="shared" si="89"/>
        <v>92</v>
      </c>
      <c r="AH274" s="13">
        <f t="shared" si="83"/>
        <v>2</v>
      </c>
      <c r="AI274" s="13">
        <f t="shared" si="90"/>
        <v>0</v>
      </c>
      <c r="AJ274" s="19">
        <f t="shared" si="84"/>
        <v>-0.12577293997340444</v>
      </c>
      <c r="AK274" s="19">
        <f t="shared" si="85"/>
        <v>-0.04865361859158668</v>
      </c>
      <c r="AL274" s="19">
        <f t="shared" si="86"/>
        <v>-0.01990747731879039</v>
      </c>
      <c r="AM274" s="19">
        <f t="shared" si="91"/>
        <v>0.13631696403899016</v>
      </c>
    </row>
    <row r="275" spans="1:39" ht="12.75">
      <c r="A275" s="13" t="s">
        <v>65</v>
      </c>
      <c r="B275" s="13">
        <v>24.41</v>
      </c>
      <c r="C275" s="13">
        <v>-4.738</v>
      </c>
      <c r="D275" s="13">
        <v>1.411</v>
      </c>
      <c r="E275" s="13">
        <v>147</v>
      </c>
      <c r="F275" s="13">
        <f t="shared" si="87"/>
        <v>147</v>
      </c>
      <c r="G275" s="13">
        <f t="shared" si="88"/>
        <v>0</v>
      </c>
      <c r="H275" s="13">
        <v>2</v>
      </c>
      <c r="I275" s="13">
        <v>1.37</v>
      </c>
      <c r="J275" s="13">
        <v>1.3</v>
      </c>
      <c r="K275" s="18">
        <v>246.2341</v>
      </c>
      <c r="L275" s="18">
        <v>113.3753</v>
      </c>
      <c r="M275" s="19">
        <v>29.734</v>
      </c>
      <c r="N275" s="19">
        <v>2.668</v>
      </c>
      <c r="O275" s="19">
        <v>-24.048</v>
      </c>
      <c r="P275" s="19">
        <v>-4.72</v>
      </c>
      <c r="Q275" s="19">
        <v>0.5870000000000001</v>
      </c>
      <c r="R275" s="27">
        <f t="shared" si="75"/>
        <v>3.867836198116473</v>
      </c>
      <c r="S275" s="27">
        <f t="shared" si="76"/>
        <v>-0.2100987210977978</v>
      </c>
      <c r="T275" s="28">
        <f t="shared" si="77"/>
        <v>2.4528981985296987</v>
      </c>
      <c r="U275" s="28">
        <f t="shared" si="78"/>
        <v>-24.23975432635343</v>
      </c>
      <c r="V275" s="28">
        <f t="shared" si="79"/>
        <v>-4.781428835877119</v>
      </c>
      <c r="AD275" s="19">
        <f t="shared" si="80"/>
        <v>2.4528981985296987</v>
      </c>
      <c r="AE275" s="19">
        <f t="shared" si="81"/>
        <v>-24.23975432635343</v>
      </c>
      <c r="AF275" s="19">
        <f t="shared" si="82"/>
        <v>-4.781428835877119</v>
      </c>
      <c r="AG275" s="13">
        <f t="shared" si="89"/>
        <v>147</v>
      </c>
      <c r="AH275" s="13">
        <f t="shared" si="83"/>
        <v>2</v>
      </c>
      <c r="AI275" s="13">
        <f t="shared" si="90"/>
        <v>0</v>
      </c>
      <c r="AJ275" s="19">
        <f t="shared" si="84"/>
        <v>-0.21510180147030145</v>
      </c>
      <c r="AK275" s="19">
        <f t="shared" si="85"/>
        <v>-0.1917543263534327</v>
      </c>
      <c r="AL275" s="19">
        <f t="shared" si="86"/>
        <v>-0.06142883587711889</v>
      </c>
      <c r="AM275" s="19">
        <f t="shared" si="91"/>
        <v>0.29463877638261693</v>
      </c>
    </row>
    <row r="276" spans="1:39" ht="12.75">
      <c r="A276" s="13" t="s">
        <v>65</v>
      </c>
      <c r="B276" s="13">
        <v>24.41</v>
      </c>
      <c r="C276" s="13">
        <v>-4.738</v>
      </c>
      <c r="D276" s="13">
        <v>1.411</v>
      </c>
      <c r="E276" s="13">
        <v>148</v>
      </c>
      <c r="F276" s="13">
        <f t="shared" si="87"/>
        <v>148</v>
      </c>
      <c r="G276" s="13">
        <f t="shared" si="88"/>
        <v>0</v>
      </c>
      <c r="H276" s="13">
        <v>2</v>
      </c>
      <c r="I276" s="13">
        <v>1.37</v>
      </c>
      <c r="J276" s="13">
        <v>1.3</v>
      </c>
      <c r="K276" s="18">
        <v>251.1436</v>
      </c>
      <c r="L276" s="18">
        <v>114.69</v>
      </c>
      <c r="M276" s="19">
        <v>26.061</v>
      </c>
      <c r="N276" s="19">
        <v>6.796</v>
      </c>
      <c r="O276" s="19">
        <v>-22.996</v>
      </c>
      <c r="P276" s="19">
        <v>-4.479</v>
      </c>
      <c r="Q276" s="19">
        <v>0.37</v>
      </c>
      <c r="R276" s="27">
        <f t="shared" si="75"/>
        <v>3.944954443780468</v>
      </c>
      <c r="S276" s="27">
        <f t="shared" si="76"/>
        <v>-0.23074998040617034</v>
      </c>
      <c r="T276" s="28">
        <f t="shared" si="77"/>
        <v>6.670615007298583</v>
      </c>
      <c r="U276" s="28">
        <f t="shared" si="78"/>
        <v>-23.12644160312207</v>
      </c>
      <c r="V276" s="28">
        <f t="shared" si="79"/>
        <v>-4.521662033572182</v>
      </c>
      <c r="AD276" s="19">
        <f t="shared" si="80"/>
        <v>6.670615007298583</v>
      </c>
      <c r="AE276" s="19">
        <f t="shared" si="81"/>
        <v>-23.12644160312207</v>
      </c>
      <c r="AF276" s="19">
        <f t="shared" si="82"/>
        <v>-4.521662033572182</v>
      </c>
      <c r="AG276" s="13">
        <f t="shared" si="89"/>
        <v>148</v>
      </c>
      <c r="AH276" s="13">
        <f t="shared" si="83"/>
        <v>2</v>
      </c>
      <c r="AI276" s="13">
        <f t="shared" si="90"/>
        <v>0</v>
      </c>
      <c r="AJ276" s="19">
        <f t="shared" si="84"/>
        <v>-0.12538499270141745</v>
      </c>
      <c r="AK276" s="19">
        <f t="shared" si="85"/>
        <v>-0.13044160312207254</v>
      </c>
      <c r="AL276" s="19">
        <f t="shared" si="86"/>
        <v>-0.042662033572182345</v>
      </c>
      <c r="AM276" s="19">
        <f t="shared" si="91"/>
        <v>0.18589367210398747</v>
      </c>
    </row>
    <row r="277" spans="1:39" ht="12.75">
      <c r="A277" s="13" t="s">
        <v>65</v>
      </c>
      <c r="B277" s="13">
        <v>24.41</v>
      </c>
      <c r="C277" s="13">
        <v>-4.738</v>
      </c>
      <c r="D277" s="13">
        <v>1.411</v>
      </c>
      <c r="E277" s="13">
        <v>152</v>
      </c>
      <c r="F277" s="13">
        <f t="shared" si="87"/>
        <v>152</v>
      </c>
      <c r="G277" s="13">
        <f t="shared" si="88"/>
        <v>0</v>
      </c>
      <c r="H277" s="13">
        <v>2</v>
      </c>
      <c r="I277" s="13">
        <v>1.37</v>
      </c>
      <c r="J277" s="13">
        <v>1.3</v>
      </c>
      <c r="K277" s="18">
        <v>249.7787</v>
      </c>
      <c r="L277" s="18">
        <v>116.048</v>
      </c>
      <c r="M277" s="19">
        <v>22.676</v>
      </c>
      <c r="N277" s="19">
        <v>8.828</v>
      </c>
      <c r="O277" s="19">
        <v>-20.211</v>
      </c>
      <c r="P277" s="19">
        <v>-4.174</v>
      </c>
      <c r="Q277" s="19">
        <v>0.29600000000000004</v>
      </c>
      <c r="R277" s="27">
        <f t="shared" si="75"/>
        <v>3.9235146447160445</v>
      </c>
      <c r="S277" s="27">
        <f t="shared" si="76"/>
        <v>-0.2520813945240452</v>
      </c>
      <c r="T277" s="28">
        <f t="shared" si="77"/>
        <v>8.726827639603439</v>
      </c>
      <c r="U277" s="28">
        <f t="shared" si="78"/>
        <v>-20.312514817302958</v>
      </c>
      <c r="V277" s="28">
        <f t="shared" si="79"/>
        <v>-4.211764611303007</v>
      </c>
      <c r="AD277" s="19">
        <f t="shared" si="80"/>
        <v>8.726827639603439</v>
      </c>
      <c r="AE277" s="19">
        <f t="shared" si="81"/>
        <v>-20.312514817302958</v>
      </c>
      <c r="AF277" s="19">
        <f t="shared" si="82"/>
        <v>-4.211764611303007</v>
      </c>
      <c r="AG277" s="13">
        <f t="shared" si="89"/>
        <v>152</v>
      </c>
      <c r="AH277" s="13">
        <f t="shared" si="83"/>
        <v>2</v>
      </c>
      <c r="AI277" s="13">
        <f t="shared" si="90"/>
        <v>0</v>
      </c>
      <c r="AJ277" s="19">
        <f t="shared" si="84"/>
        <v>-0.10117236039656063</v>
      </c>
      <c r="AK277" s="19">
        <f t="shared" si="85"/>
        <v>-0.10151481730295941</v>
      </c>
      <c r="AL277" s="19">
        <f t="shared" si="86"/>
        <v>-0.03776461130300657</v>
      </c>
      <c r="AM277" s="19">
        <f t="shared" si="91"/>
        <v>0.1482135975784002</v>
      </c>
    </row>
    <row r="278" spans="1:39" ht="12.75">
      <c r="A278" s="13" t="s">
        <v>65</v>
      </c>
      <c r="B278" s="13">
        <v>24.41</v>
      </c>
      <c r="C278" s="13">
        <v>-4.738</v>
      </c>
      <c r="D278" s="13">
        <v>1.411</v>
      </c>
      <c r="E278" s="13">
        <v>149</v>
      </c>
      <c r="F278" s="13">
        <f t="shared" si="87"/>
        <v>149</v>
      </c>
      <c r="G278" s="13">
        <f t="shared" si="88"/>
        <v>0</v>
      </c>
      <c r="H278" s="13">
        <v>2</v>
      </c>
      <c r="I278" s="13">
        <v>1.37</v>
      </c>
      <c r="J278" s="13">
        <v>1.3</v>
      </c>
      <c r="K278" s="18">
        <v>234.9411</v>
      </c>
      <c r="L278" s="18">
        <v>113.5943</v>
      </c>
      <c r="M278" s="19">
        <v>23.247</v>
      </c>
      <c r="N278" s="19">
        <v>5.027</v>
      </c>
      <c r="O278" s="19">
        <v>-16.591</v>
      </c>
      <c r="P278" s="19">
        <v>-3.445</v>
      </c>
      <c r="Q278" s="19">
        <v>0.332</v>
      </c>
      <c r="R278" s="27">
        <f t="shared" si="75"/>
        <v>3.6904461689315253</v>
      </c>
      <c r="S278" s="27">
        <f t="shared" si="76"/>
        <v>-0.2135387650534788</v>
      </c>
      <c r="T278" s="28">
        <f t="shared" si="77"/>
        <v>4.889497555120528</v>
      </c>
      <c r="U278" s="28">
        <f t="shared" si="78"/>
        <v>-16.675350893293363</v>
      </c>
      <c r="V278" s="28">
        <f t="shared" si="79"/>
        <v>-3.480673805263994</v>
      </c>
      <c r="AD278" s="19">
        <f t="shared" si="80"/>
        <v>4.889497555120528</v>
      </c>
      <c r="AE278" s="19">
        <f t="shared" si="81"/>
        <v>-16.675350893293363</v>
      </c>
      <c r="AF278" s="19">
        <f t="shared" si="82"/>
        <v>-3.480673805263994</v>
      </c>
      <c r="AG278" s="13">
        <f t="shared" si="89"/>
        <v>149</v>
      </c>
      <c r="AH278" s="13">
        <f t="shared" si="83"/>
        <v>2</v>
      </c>
      <c r="AI278" s="13">
        <f t="shared" si="90"/>
        <v>0</v>
      </c>
      <c r="AJ278" s="19">
        <f t="shared" si="84"/>
        <v>-0.13750244487947239</v>
      </c>
      <c r="AK278" s="19">
        <f t="shared" si="85"/>
        <v>-0.08435089329336165</v>
      </c>
      <c r="AL278" s="19">
        <f t="shared" si="86"/>
        <v>-0.03567380526399422</v>
      </c>
      <c r="AM278" s="19">
        <f t="shared" si="91"/>
        <v>0.16521082267585804</v>
      </c>
    </row>
    <row r="279" spans="1:39" ht="12.75">
      <c r="A279" s="13" t="s">
        <v>65</v>
      </c>
      <c r="B279" s="13">
        <v>24.41</v>
      </c>
      <c r="C279" s="13">
        <v>-4.738</v>
      </c>
      <c r="D279" s="13">
        <v>1.411</v>
      </c>
      <c r="E279" s="13">
        <v>146</v>
      </c>
      <c r="F279" s="13">
        <f t="shared" si="87"/>
        <v>146</v>
      </c>
      <c r="G279" s="13">
        <f t="shared" si="88"/>
        <v>0</v>
      </c>
      <c r="H279" s="13">
        <v>2</v>
      </c>
      <c r="I279" s="13">
        <v>1.37</v>
      </c>
      <c r="J279" s="13">
        <v>1.3</v>
      </c>
      <c r="K279" s="18">
        <v>230.1865</v>
      </c>
      <c r="L279" s="18">
        <v>112.2846</v>
      </c>
      <c r="M279" s="19">
        <v>30.153</v>
      </c>
      <c r="N279" s="19">
        <v>-1.918</v>
      </c>
      <c r="O279" s="19">
        <v>-18.25</v>
      </c>
      <c r="P279" s="19">
        <v>-4.301</v>
      </c>
      <c r="Q279" s="19">
        <v>0.4</v>
      </c>
      <c r="R279" s="27">
        <f t="shared" si="75"/>
        <v>3.615761086777735</v>
      </c>
      <c r="S279" s="27">
        <f t="shared" si="76"/>
        <v>-0.19296604556144592</v>
      </c>
      <c r="T279" s="28">
        <f t="shared" si="77"/>
        <v>-2.093030806790651</v>
      </c>
      <c r="U279" s="28">
        <f t="shared" si="78"/>
        <v>-18.339913730786805</v>
      </c>
      <c r="V279" s="28">
        <f t="shared" si="79"/>
        <v>-4.339816945630481</v>
      </c>
      <c r="AD279" s="19">
        <f t="shared" si="80"/>
        <v>-2.093030806790651</v>
      </c>
      <c r="AE279" s="19">
        <f t="shared" si="81"/>
        <v>-18.339913730786805</v>
      </c>
      <c r="AF279" s="19">
        <f t="shared" si="82"/>
        <v>-4.339816945630481</v>
      </c>
      <c r="AG279" s="13">
        <f t="shared" si="89"/>
        <v>146</v>
      </c>
      <c r="AH279" s="13">
        <f t="shared" si="83"/>
        <v>2</v>
      </c>
      <c r="AI279" s="13">
        <f t="shared" si="90"/>
        <v>0</v>
      </c>
      <c r="AJ279" s="19">
        <f t="shared" si="84"/>
        <v>-0.17503080679065097</v>
      </c>
      <c r="AK279" s="19">
        <f t="shared" si="85"/>
        <v>-0.08991373078680454</v>
      </c>
      <c r="AL279" s="19">
        <f t="shared" si="86"/>
        <v>-0.038816945630481214</v>
      </c>
      <c r="AM279" s="19">
        <f t="shared" si="91"/>
        <v>0.2005667409563906</v>
      </c>
    </row>
    <row r="280" spans="1:39" ht="12.75">
      <c r="A280" s="13" t="s">
        <v>65</v>
      </c>
      <c r="B280" s="13">
        <v>24.41</v>
      </c>
      <c r="C280" s="13">
        <v>-4.738</v>
      </c>
      <c r="D280" s="13">
        <v>1.411</v>
      </c>
      <c r="E280" s="13">
        <v>145</v>
      </c>
      <c r="F280" s="13">
        <f t="shared" si="87"/>
        <v>145</v>
      </c>
      <c r="G280" s="13">
        <f t="shared" si="88"/>
        <v>0</v>
      </c>
      <c r="H280" s="13">
        <v>2</v>
      </c>
      <c r="I280" s="13">
        <v>1.37</v>
      </c>
      <c r="J280" s="13">
        <v>1.3</v>
      </c>
      <c r="K280" s="18">
        <v>229.1507</v>
      </c>
      <c r="L280" s="18">
        <v>112.1137</v>
      </c>
      <c r="M280" s="19">
        <v>31.786</v>
      </c>
      <c r="N280" s="19">
        <v>-3.587</v>
      </c>
      <c r="O280" s="19">
        <v>-18.536</v>
      </c>
      <c r="P280" s="19">
        <v>-4.531</v>
      </c>
      <c r="Q280" s="19">
        <v>0.325</v>
      </c>
      <c r="R280" s="27">
        <f t="shared" si="75"/>
        <v>3.5994907784247934</v>
      </c>
      <c r="S280" s="27">
        <f t="shared" si="76"/>
        <v>-0.19028155463895335</v>
      </c>
      <c r="T280" s="28">
        <f t="shared" si="77"/>
        <v>-3.730047207966585</v>
      </c>
      <c r="U280" s="28">
        <f t="shared" si="78"/>
        <v>-18.60636266029773</v>
      </c>
      <c r="V280" s="28">
        <f t="shared" si="79"/>
        <v>-4.561591538890559</v>
      </c>
      <c r="AD280" s="19">
        <f t="shared" si="80"/>
        <v>-3.730047207966585</v>
      </c>
      <c r="AE280" s="19">
        <f t="shared" si="81"/>
        <v>-18.60636266029773</v>
      </c>
      <c r="AF280" s="19">
        <f t="shared" si="82"/>
        <v>-4.561591538890559</v>
      </c>
      <c r="AG280" s="13">
        <f t="shared" si="89"/>
        <v>145</v>
      </c>
      <c r="AH280" s="13">
        <f t="shared" si="83"/>
        <v>2</v>
      </c>
      <c r="AI280" s="13">
        <f t="shared" si="90"/>
        <v>0</v>
      </c>
      <c r="AJ280" s="19">
        <f t="shared" si="84"/>
        <v>-0.143047207966585</v>
      </c>
      <c r="AK280" s="19">
        <f t="shared" si="85"/>
        <v>-0.07036266029772875</v>
      </c>
      <c r="AL280" s="19">
        <f t="shared" si="86"/>
        <v>-0.0305915388905591</v>
      </c>
      <c r="AM280" s="19">
        <f t="shared" si="91"/>
        <v>0.16232452039941958</v>
      </c>
    </row>
    <row r="281" spans="1:39" ht="12.75">
      <c r="A281" s="13" t="s">
        <v>65</v>
      </c>
      <c r="B281" s="13">
        <v>24.41</v>
      </c>
      <c r="C281" s="13">
        <v>-4.738</v>
      </c>
      <c r="D281" s="13">
        <v>1.411</v>
      </c>
      <c r="E281" s="13">
        <v>151</v>
      </c>
      <c r="F281" s="13">
        <f t="shared" si="87"/>
        <v>151</v>
      </c>
      <c r="G281" s="13">
        <f t="shared" si="88"/>
        <v>0</v>
      </c>
      <c r="H281" s="13">
        <v>2</v>
      </c>
      <c r="I281" s="13">
        <v>1.37</v>
      </c>
      <c r="J281" s="13">
        <v>1.3</v>
      </c>
      <c r="K281" s="18">
        <v>235.5613</v>
      </c>
      <c r="L281" s="18">
        <v>112.8173</v>
      </c>
      <c r="M281" s="19">
        <v>18.886</v>
      </c>
      <c r="N281" s="19">
        <v>8.718</v>
      </c>
      <c r="O281" s="19">
        <v>-14.545</v>
      </c>
      <c r="P281" s="19">
        <v>-2.295</v>
      </c>
      <c r="Q281" s="19">
        <v>0.29600000000000004</v>
      </c>
      <c r="R281" s="27">
        <f t="shared" si="75"/>
        <v>3.7001882477503067</v>
      </c>
      <c r="S281" s="27">
        <f t="shared" si="76"/>
        <v>-0.20133367759428245</v>
      </c>
      <c r="T281" s="28">
        <f t="shared" si="77"/>
        <v>8.595195622566784</v>
      </c>
      <c r="U281" s="28">
        <f t="shared" si="78"/>
        <v>-14.622170898108038</v>
      </c>
      <c r="V281" s="28">
        <f t="shared" si="79"/>
        <v>-2.325347876969897</v>
      </c>
      <c r="AD281" s="19">
        <f t="shared" si="80"/>
        <v>8.595195622566784</v>
      </c>
      <c r="AE281" s="19">
        <f t="shared" si="81"/>
        <v>-14.622170898108038</v>
      </c>
      <c r="AF281" s="19">
        <f t="shared" si="82"/>
        <v>-2.325347876969897</v>
      </c>
      <c r="AG281" s="13">
        <f t="shared" si="89"/>
        <v>151</v>
      </c>
      <c r="AH281" s="13">
        <f t="shared" si="83"/>
        <v>2</v>
      </c>
      <c r="AI281" s="13">
        <f t="shared" si="90"/>
        <v>0</v>
      </c>
      <c r="AJ281" s="19">
        <f t="shared" si="84"/>
        <v>-0.1228043774332157</v>
      </c>
      <c r="AK281" s="19">
        <f t="shared" si="85"/>
        <v>-0.07717089810803834</v>
      </c>
      <c r="AL281" s="19">
        <f t="shared" si="86"/>
        <v>-0.030347876969897047</v>
      </c>
      <c r="AM281" s="19">
        <f t="shared" si="91"/>
        <v>0.14817981059557656</v>
      </c>
    </row>
    <row r="282" spans="1:39" ht="12.75">
      <c r="A282" s="13" t="s">
        <v>65</v>
      </c>
      <c r="B282" s="13">
        <v>24.41</v>
      </c>
      <c r="C282" s="13">
        <v>-4.738</v>
      </c>
      <c r="D282" s="13">
        <v>1.411</v>
      </c>
      <c r="E282" s="13">
        <v>156</v>
      </c>
      <c r="F282" s="13">
        <f t="shared" si="87"/>
        <v>156</v>
      </c>
      <c r="G282" s="13">
        <f t="shared" si="88"/>
        <v>0</v>
      </c>
      <c r="H282" s="13">
        <v>2</v>
      </c>
      <c r="I282" s="13">
        <v>1.37</v>
      </c>
      <c r="J282" s="13">
        <v>1.3</v>
      </c>
      <c r="K282" s="18">
        <v>275.5487</v>
      </c>
      <c r="L282" s="18">
        <v>115.5088</v>
      </c>
      <c r="M282" s="19">
        <v>16.93</v>
      </c>
      <c r="N282" s="19">
        <v>18.253</v>
      </c>
      <c r="O282" s="19">
        <v>-19.971</v>
      </c>
      <c r="P282" s="19">
        <v>-2.602</v>
      </c>
      <c r="Q282" s="19">
        <v>0.513</v>
      </c>
      <c r="R282" s="27">
        <f t="shared" si="75"/>
        <v>4.32830885813109</v>
      </c>
      <c r="S282" s="27">
        <f t="shared" si="76"/>
        <v>-0.24361166072996698</v>
      </c>
      <c r="T282" s="28">
        <f t="shared" si="77"/>
        <v>18.160257617574388</v>
      </c>
      <c r="U282" s="28">
        <f t="shared" si="78"/>
        <v>-20.201860545106776</v>
      </c>
      <c r="V282" s="28">
        <f t="shared" si="79"/>
        <v>-2.664542117118463</v>
      </c>
      <c r="AD282" s="19">
        <f t="shared" si="80"/>
        <v>18.160257617574388</v>
      </c>
      <c r="AE282" s="19">
        <f t="shared" si="81"/>
        <v>-20.201860545106776</v>
      </c>
      <c r="AF282" s="19">
        <f t="shared" si="82"/>
        <v>-2.664542117118463</v>
      </c>
      <c r="AG282" s="13">
        <f t="shared" si="89"/>
        <v>156</v>
      </c>
      <c r="AH282" s="13">
        <f t="shared" si="83"/>
        <v>2</v>
      </c>
      <c r="AI282" s="13">
        <f t="shared" si="90"/>
        <v>0</v>
      </c>
      <c r="AJ282" s="19">
        <f t="shared" si="84"/>
        <v>-0.09274238242561239</v>
      </c>
      <c r="AK282" s="19">
        <f t="shared" si="85"/>
        <v>-0.23086054510677556</v>
      </c>
      <c r="AL282" s="19">
        <f t="shared" si="86"/>
        <v>-0.06254211711846303</v>
      </c>
      <c r="AM282" s="19">
        <f t="shared" si="91"/>
        <v>0.25653315029180074</v>
      </c>
    </row>
    <row r="283" spans="1:39" ht="12.75">
      <c r="A283" s="13" t="s">
        <v>65</v>
      </c>
      <c r="B283" s="13">
        <v>24.41</v>
      </c>
      <c r="C283" s="13">
        <v>-4.738</v>
      </c>
      <c r="D283" s="13">
        <v>1.411</v>
      </c>
      <c r="E283" s="13">
        <v>141</v>
      </c>
      <c r="F283" s="13">
        <f t="shared" si="87"/>
        <v>141</v>
      </c>
      <c r="G283" s="13">
        <f t="shared" si="88"/>
        <v>0</v>
      </c>
      <c r="H283" s="13">
        <v>2</v>
      </c>
      <c r="I283" s="13">
        <v>1.37</v>
      </c>
      <c r="J283" s="13">
        <v>1.3</v>
      </c>
      <c r="K283" s="18">
        <v>265.368</v>
      </c>
      <c r="L283" s="18">
        <v>113.9484</v>
      </c>
      <c r="M283" s="19">
        <v>27.134</v>
      </c>
      <c r="N283" s="19">
        <v>10.702</v>
      </c>
      <c r="O283" s="19">
        <v>-27.399</v>
      </c>
      <c r="P283" s="19">
        <v>-4.416</v>
      </c>
      <c r="Q283" s="19">
        <v>0.242</v>
      </c>
      <c r="R283" s="27">
        <f aca="true" t="shared" si="92" ref="R283:R288">PI()/200*K283</f>
        <v>4.168390796489081</v>
      </c>
      <c r="S283" s="27">
        <f aca="true" t="shared" si="93" ref="S283:S288">PI()/2-PI()/200*L283</f>
        <v>-0.2191009548466596</v>
      </c>
      <c r="T283" s="28">
        <f aca="true" t="shared" si="94" ref="T283:T288">COS(R283)*COS(S283)*(M283+Q283/2)+B283</f>
        <v>10.641102509202812</v>
      </c>
      <c r="U283" s="28">
        <f aca="true" t="shared" si="95" ref="U283:U288">SIN(R283)*COS(S283)*(M283+Q283/2)+C283</f>
        <v>-27.501117175568183</v>
      </c>
      <c r="V283" s="28">
        <f>SIN(S283)*(M283+Q283/2)+(I283-J283)+D283</f>
        <v>-4.44293309712994</v>
      </c>
      <c r="AD283" s="19">
        <f aca="true" t="shared" si="96" ref="AD283:AD288">IF(Z283&lt;&gt;"",Z283,T283)</f>
        <v>10.641102509202812</v>
      </c>
      <c r="AE283" s="19">
        <f aca="true" t="shared" si="97" ref="AE283:AE288">IF(AA283&lt;&gt;"",AA283,U283)</f>
        <v>-27.501117175568183</v>
      </c>
      <c r="AF283" s="19">
        <f aca="true" t="shared" si="98" ref="AF283:AF288">IF(AB283&lt;&gt;"",AB283,V283)</f>
        <v>-4.44293309712994</v>
      </c>
      <c r="AG283" s="13">
        <f t="shared" si="89"/>
        <v>141</v>
      </c>
      <c r="AH283" s="13">
        <f aca="true" t="shared" si="99" ref="AH283:AH288">H283</f>
        <v>2</v>
      </c>
      <c r="AI283" s="13">
        <f t="shared" si="90"/>
        <v>0</v>
      </c>
      <c r="AJ283" s="19">
        <f aca="true" t="shared" si="100" ref="AJ283:AJ288">T283-N283</f>
        <v>-0.060897490797188425</v>
      </c>
      <c r="AK283" s="19">
        <f aca="true" t="shared" si="101" ref="AK283:AK288">U283-O283</f>
        <v>-0.102117175568182</v>
      </c>
      <c r="AL283" s="19">
        <f aca="true" t="shared" si="102" ref="AL283:AL288">V283-P283</f>
        <v>-0.0269330971299393</v>
      </c>
      <c r="AM283" s="19">
        <f t="shared" si="91"/>
        <v>0.12190903843615247</v>
      </c>
    </row>
    <row r="284" spans="1:39" ht="12.75">
      <c r="A284" s="13" t="s">
        <v>66</v>
      </c>
      <c r="B284" s="13">
        <v>-4.193</v>
      </c>
      <c r="C284" s="13">
        <v>-6.173</v>
      </c>
      <c r="D284" s="13">
        <v>-0.574</v>
      </c>
      <c r="E284" s="13">
        <v>144</v>
      </c>
      <c r="F284" s="13">
        <f t="shared" si="87"/>
        <v>144</v>
      </c>
      <c r="G284" s="13">
        <f t="shared" si="88"/>
        <v>0</v>
      </c>
      <c r="H284" s="13">
        <v>2</v>
      </c>
      <c r="I284" s="13">
        <v>1.4</v>
      </c>
      <c r="J284" s="13">
        <v>1.2</v>
      </c>
      <c r="K284" s="18">
        <v>303.2012</v>
      </c>
      <c r="L284" s="18">
        <v>120.8358</v>
      </c>
      <c r="M284" s="19">
        <v>10.605</v>
      </c>
      <c r="N284" s="19">
        <v>-3.688</v>
      </c>
      <c r="O284" s="19">
        <v>-16.202</v>
      </c>
      <c r="P284" s="19">
        <v>-3.783</v>
      </c>
      <c r="Q284" s="19">
        <v>0.28800000000000003</v>
      </c>
      <c r="R284" s="27">
        <f t="shared" si="92"/>
        <v>4.762673312398048</v>
      </c>
      <c r="S284" s="27">
        <f t="shared" si="93"/>
        <v>-0.32728798105833135</v>
      </c>
      <c r="T284" s="28">
        <f t="shared" si="94"/>
        <v>-3.6814007071835446</v>
      </c>
      <c r="U284" s="28">
        <f t="shared" si="95"/>
        <v>-16.338552654552107</v>
      </c>
      <c r="V284" s="28">
        <f>SIN(S284)*(M284+Q284/2)+(I284-J284)+D284-0.1</f>
        <v>-3.9295471912735214</v>
      </c>
      <c r="AC284" s="13" t="s">
        <v>115</v>
      </c>
      <c r="AD284" s="19">
        <f t="shared" si="96"/>
        <v>-3.6814007071835446</v>
      </c>
      <c r="AE284" s="19">
        <f t="shared" si="97"/>
        <v>-16.338552654552107</v>
      </c>
      <c r="AF284" s="19">
        <f t="shared" si="98"/>
        <v>-3.9295471912735214</v>
      </c>
      <c r="AG284" s="13">
        <f t="shared" si="89"/>
        <v>144</v>
      </c>
      <c r="AH284" s="13">
        <f t="shared" si="99"/>
        <v>2</v>
      </c>
      <c r="AI284" s="13">
        <f t="shared" si="90"/>
        <v>0</v>
      </c>
      <c r="AJ284" s="19">
        <f t="shared" si="100"/>
        <v>0.006599292816455549</v>
      </c>
      <c r="AK284" s="19">
        <f t="shared" si="101"/>
        <v>-0.13655265455210497</v>
      </c>
      <c r="AL284" s="19">
        <f t="shared" si="102"/>
        <v>-0.14654719127352145</v>
      </c>
      <c r="AM284" s="19">
        <f t="shared" si="91"/>
        <v>0.20041521249910627</v>
      </c>
    </row>
    <row r="285" spans="1:39" ht="12.75">
      <c r="A285" s="13" t="s">
        <v>66</v>
      </c>
      <c r="B285" s="13">
        <v>-4.193</v>
      </c>
      <c r="C285" s="13">
        <v>-6.173</v>
      </c>
      <c r="D285" s="13">
        <v>-0.574</v>
      </c>
      <c r="E285" s="13">
        <v>142</v>
      </c>
      <c r="F285" s="13">
        <f t="shared" si="87"/>
        <v>142</v>
      </c>
      <c r="G285" s="13">
        <f t="shared" si="88"/>
        <v>0</v>
      </c>
      <c r="H285" s="13">
        <v>2</v>
      </c>
      <c r="I285" s="13">
        <v>1.4</v>
      </c>
      <c r="J285" s="13">
        <v>1.2</v>
      </c>
      <c r="K285" s="18">
        <v>283.8465</v>
      </c>
      <c r="L285" s="18">
        <v>118.8114</v>
      </c>
      <c r="M285" s="19">
        <v>10.807</v>
      </c>
      <c r="N285" s="19">
        <v>-6.788</v>
      </c>
      <c r="O285" s="19">
        <v>-16.181</v>
      </c>
      <c r="P285" s="19">
        <v>-3.521</v>
      </c>
      <c r="Q285" s="19">
        <v>0.27699999999999997</v>
      </c>
      <c r="R285" s="27">
        <f t="shared" si="92"/>
        <v>4.4586503957358765</v>
      </c>
      <c r="S285" s="27">
        <f t="shared" si="93"/>
        <v>-0.2954887802186954</v>
      </c>
      <c r="T285" s="28">
        <f t="shared" si="94"/>
        <v>-6.821508821085484</v>
      </c>
      <c r="U285" s="28">
        <f t="shared" si="95"/>
        <v>-16.308843311746518</v>
      </c>
      <c r="V285" s="28">
        <f>SIN(S285)*(M285+Q285/2)+(I285-J285)+D285-0.1</f>
        <v>-3.661411486959158</v>
      </c>
      <c r="AC285" s="13" t="s">
        <v>115</v>
      </c>
      <c r="AD285" s="19">
        <f t="shared" si="96"/>
        <v>-6.821508821085484</v>
      </c>
      <c r="AE285" s="19">
        <f t="shared" si="97"/>
        <v>-16.308843311746518</v>
      </c>
      <c r="AF285" s="19">
        <f t="shared" si="98"/>
        <v>-3.661411486959158</v>
      </c>
      <c r="AG285" s="13">
        <f t="shared" si="89"/>
        <v>142</v>
      </c>
      <c r="AH285" s="13">
        <f t="shared" si="99"/>
        <v>2</v>
      </c>
      <c r="AI285" s="13">
        <f t="shared" si="90"/>
        <v>0</v>
      </c>
      <c r="AJ285" s="19">
        <f t="shared" si="100"/>
        <v>-0.033508821085483476</v>
      </c>
      <c r="AK285" s="19">
        <f t="shared" si="101"/>
        <v>-0.12784331174651697</v>
      </c>
      <c r="AL285" s="19">
        <f t="shared" si="102"/>
        <v>-0.14041148695915817</v>
      </c>
      <c r="AM285" s="19">
        <f t="shared" si="91"/>
        <v>0.1928267074835276</v>
      </c>
    </row>
    <row r="286" spans="1:39" ht="12.75">
      <c r="A286" s="13" t="s">
        <v>66</v>
      </c>
      <c r="B286" s="13">
        <v>-4.193</v>
      </c>
      <c r="C286" s="13">
        <v>-6.173</v>
      </c>
      <c r="D286" s="13">
        <v>-0.574</v>
      </c>
      <c r="E286" s="13">
        <v>153</v>
      </c>
      <c r="F286" s="13">
        <f t="shared" si="87"/>
        <v>153</v>
      </c>
      <c r="G286" s="13">
        <f t="shared" si="88"/>
        <v>0</v>
      </c>
      <c r="H286" s="13">
        <v>2</v>
      </c>
      <c r="I286" s="13">
        <v>1.4</v>
      </c>
      <c r="J286" s="13">
        <v>1.2</v>
      </c>
      <c r="K286" s="18">
        <v>337.6202</v>
      </c>
      <c r="L286" s="18">
        <v>110.0716</v>
      </c>
      <c r="M286" s="19">
        <v>26.171</v>
      </c>
      <c r="N286" s="19">
        <v>10.205</v>
      </c>
      <c r="O286" s="19">
        <v>-27.634</v>
      </c>
      <c r="P286" s="19">
        <v>-4.497</v>
      </c>
      <c r="Q286" s="19">
        <v>0.319</v>
      </c>
      <c r="R286" s="27">
        <f t="shared" si="92"/>
        <v>5.303325700117584</v>
      </c>
      <c r="S286" s="27">
        <f t="shared" si="93"/>
        <v>-0.15820432284947494</v>
      </c>
      <c r="T286" s="28">
        <f t="shared" si="94"/>
        <v>10.293552898354982</v>
      </c>
      <c r="U286" s="28">
        <f t="shared" si="95"/>
        <v>-27.7652922821214</v>
      </c>
      <c r="V286" s="28">
        <f>SIN(S286)*(M286+Q286/2)+(I286-J286)+D286-0.1</f>
        <v>-4.622244131750646</v>
      </c>
      <c r="AC286" s="13" t="s">
        <v>115</v>
      </c>
      <c r="AD286" s="19">
        <f t="shared" si="96"/>
        <v>10.293552898354982</v>
      </c>
      <c r="AE286" s="19">
        <f t="shared" si="97"/>
        <v>-27.7652922821214</v>
      </c>
      <c r="AF286" s="19">
        <f t="shared" si="98"/>
        <v>-4.622244131750646</v>
      </c>
      <c r="AG286" s="13">
        <f t="shared" si="89"/>
        <v>153</v>
      </c>
      <c r="AH286" s="13">
        <f t="shared" si="99"/>
        <v>2</v>
      </c>
      <c r="AI286" s="13">
        <f t="shared" si="90"/>
        <v>0</v>
      </c>
      <c r="AJ286" s="19">
        <f t="shared" si="100"/>
        <v>0.08855289835498148</v>
      </c>
      <c r="AK286" s="19">
        <f t="shared" si="101"/>
        <v>-0.1312922821214002</v>
      </c>
      <c r="AL286" s="19">
        <f t="shared" si="102"/>
        <v>-0.1252441317506463</v>
      </c>
      <c r="AM286" s="19">
        <f t="shared" si="91"/>
        <v>0.20190436273069057</v>
      </c>
    </row>
    <row r="287" spans="1:39" ht="12.75">
      <c r="A287" s="13" t="s">
        <v>66</v>
      </c>
      <c r="B287" s="13">
        <v>-4.193</v>
      </c>
      <c r="C287" s="13">
        <v>-6.173</v>
      </c>
      <c r="D287" s="13">
        <v>-0.574</v>
      </c>
      <c r="E287" s="13">
        <v>1</v>
      </c>
      <c r="F287" s="13">
        <f t="shared" si="87"/>
        <v>1</v>
      </c>
      <c r="G287" s="13">
        <f t="shared" si="88"/>
        <v>0</v>
      </c>
      <c r="H287" s="13">
        <v>2</v>
      </c>
      <c r="I287" s="13">
        <v>1.4</v>
      </c>
      <c r="J287" s="13">
        <v>1.2</v>
      </c>
      <c r="K287" s="18">
        <v>206.0902</v>
      </c>
      <c r="L287" s="18">
        <v>103.5059</v>
      </c>
      <c r="M287" s="19">
        <v>16.448</v>
      </c>
      <c r="N287" s="19">
        <v>-20.541</v>
      </c>
      <c r="O287" s="19">
        <v>-7.742</v>
      </c>
      <c r="P287" s="19">
        <v>-1.279</v>
      </c>
      <c r="Q287" s="19">
        <v>0.282</v>
      </c>
      <c r="R287" s="27">
        <f t="shared" si="92"/>
        <v>3.2372572914842563</v>
      </c>
      <c r="S287" s="27">
        <f t="shared" si="93"/>
        <v>-0.05507054842110248</v>
      </c>
      <c r="T287" s="28">
        <f t="shared" si="94"/>
        <v>-20.68111498313894</v>
      </c>
      <c r="U287" s="28">
        <f t="shared" si="95"/>
        <v>-7.755158990285879</v>
      </c>
      <c r="V287" s="28">
        <f>SIN(S287)*(M287+Q287/2)+(I287-J287)+D287-0.1</f>
        <v>-1.387103626236779</v>
      </c>
      <c r="AC287" s="13" t="s">
        <v>115</v>
      </c>
      <c r="AD287" s="19">
        <f t="shared" si="96"/>
        <v>-20.68111498313894</v>
      </c>
      <c r="AE287" s="19">
        <f t="shared" si="97"/>
        <v>-7.755158990285879</v>
      </c>
      <c r="AF287" s="19">
        <f t="shared" si="98"/>
        <v>-1.387103626236779</v>
      </c>
      <c r="AG287" s="13">
        <f t="shared" si="89"/>
        <v>1</v>
      </c>
      <c r="AH287" s="13">
        <f t="shared" si="99"/>
        <v>2</v>
      </c>
      <c r="AI287" s="13">
        <f t="shared" si="90"/>
        <v>0</v>
      </c>
      <c r="AJ287" s="19">
        <f t="shared" si="100"/>
        <v>-0.14011498313893966</v>
      </c>
      <c r="AK287" s="19">
        <f t="shared" si="101"/>
        <v>-0.013158990285878858</v>
      </c>
      <c r="AL287" s="19">
        <f t="shared" si="102"/>
        <v>-0.10810362623677916</v>
      </c>
      <c r="AM287" s="19">
        <f t="shared" si="91"/>
        <v>0.1774591827179153</v>
      </c>
    </row>
    <row r="288" spans="1:39" ht="12.75">
      <c r="A288" s="13" t="s">
        <v>66</v>
      </c>
      <c r="B288" s="13">
        <v>-4.193</v>
      </c>
      <c r="C288" s="13">
        <v>-6.173</v>
      </c>
      <c r="D288" s="13">
        <v>-0.574</v>
      </c>
      <c r="E288" s="13">
        <v>130</v>
      </c>
      <c r="F288" s="13">
        <f t="shared" si="87"/>
        <v>130</v>
      </c>
      <c r="G288" s="13">
        <f t="shared" si="88"/>
        <v>0</v>
      </c>
      <c r="H288" s="13">
        <v>2</v>
      </c>
      <c r="I288" s="13">
        <v>1.4</v>
      </c>
      <c r="J288" s="13">
        <v>2.4</v>
      </c>
      <c r="K288" s="18">
        <v>188.8378</v>
      </c>
      <c r="L288" s="18">
        <v>102.8761</v>
      </c>
      <c r="M288" s="19">
        <v>38.675</v>
      </c>
      <c r="N288" s="19">
        <v>-42.236</v>
      </c>
      <c r="O288" s="19">
        <v>0.566</v>
      </c>
      <c r="P288" s="19">
        <v>-3.321</v>
      </c>
      <c r="Q288" s="19">
        <v>0.22399999999999998</v>
      </c>
      <c r="R288" s="27">
        <f t="shared" si="92"/>
        <v>2.9662572260002933</v>
      </c>
      <c r="S288" s="27">
        <f t="shared" si="93"/>
        <v>-0.04517767315494803</v>
      </c>
      <c r="T288" s="28">
        <f t="shared" si="94"/>
        <v>-42.34635187119504</v>
      </c>
      <c r="U288" s="28">
        <f t="shared" si="95"/>
        <v>0.5860399254325745</v>
      </c>
      <c r="V288" s="28">
        <f>SIN(S288)*(M288+Q288/2)+(I288-J288)+D288</f>
        <v>-3.3257103867894733</v>
      </c>
      <c r="AD288" s="19">
        <f t="shared" si="96"/>
        <v>-42.34635187119504</v>
      </c>
      <c r="AE288" s="19">
        <f t="shared" si="97"/>
        <v>0.5860399254325745</v>
      </c>
      <c r="AF288" s="19">
        <f t="shared" si="98"/>
        <v>-3.3257103867894733</v>
      </c>
      <c r="AG288" s="13">
        <f t="shared" si="89"/>
        <v>130</v>
      </c>
      <c r="AH288" s="13">
        <f t="shared" si="99"/>
        <v>2</v>
      </c>
      <c r="AI288" s="13">
        <f t="shared" si="90"/>
        <v>0</v>
      </c>
      <c r="AJ288" s="19">
        <f t="shared" si="100"/>
        <v>-0.11035187119504286</v>
      </c>
      <c r="AK288" s="19">
        <f t="shared" si="101"/>
        <v>0.0200399254325746</v>
      </c>
      <c r="AL288" s="19">
        <f t="shared" si="102"/>
        <v>-0.004710386789473109</v>
      </c>
      <c r="AM288" s="19">
        <f t="shared" si="91"/>
        <v>0.11225560935337228</v>
      </c>
    </row>
    <row r="289" spans="1:38" ht="12.75">
      <c r="A289" s="13" t="s">
        <v>112</v>
      </c>
      <c r="E289" s="13">
        <v>181</v>
      </c>
      <c r="F289" s="13">
        <f t="shared" si="87"/>
        <v>181</v>
      </c>
      <c r="G289" s="13">
        <f t="shared" si="88"/>
        <v>0</v>
      </c>
      <c r="H289" s="13">
        <v>2</v>
      </c>
      <c r="Q289" s="19">
        <v>0.33899999999999997</v>
      </c>
      <c r="T289" s="11">
        <v>-27.252855352462852</v>
      </c>
      <c r="U289" s="12">
        <v>20.953444387564524</v>
      </c>
      <c r="V289" s="19">
        <v>0.23331406389745507</v>
      </c>
      <c r="AC289" s="13" t="s">
        <v>119</v>
      </c>
      <c r="AD289" s="19">
        <f aca="true" t="shared" si="103" ref="AD289:AF292">IF(Z289&lt;&gt;"",Z289,T289)</f>
        <v>-27.252855352462852</v>
      </c>
      <c r="AE289" s="19">
        <f t="shared" si="103"/>
        <v>20.953444387564524</v>
      </c>
      <c r="AF289" s="19">
        <f t="shared" si="103"/>
        <v>0.23331406389745507</v>
      </c>
      <c r="AG289" s="13">
        <f t="shared" si="89"/>
        <v>181</v>
      </c>
      <c r="AH289" s="13">
        <v>2</v>
      </c>
      <c r="AI289" s="13">
        <f t="shared" si="90"/>
        <v>0</v>
      </c>
      <c r="AJ289" s="19"/>
      <c r="AK289" s="19"/>
      <c r="AL289" s="19"/>
    </row>
    <row r="290" spans="1:38" ht="12.75">
      <c r="A290" s="13" t="s">
        <v>87</v>
      </c>
      <c r="E290" s="13">
        <v>162</v>
      </c>
      <c r="F290" s="13">
        <f t="shared" si="87"/>
        <v>162</v>
      </c>
      <c r="G290" s="13">
        <f t="shared" si="88"/>
        <v>0</v>
      </c>
      <c r="H290" s="13">
        <v>16</v>
      </c>
      <c r="Q290" s="19">
        <v>0.218</v>
      </c>
      <c r="T290" s="19">
        <f>24.38-0.5</f>
        <v>23.88</v>
      </c>
      <c r="U290" s="19">
        <v>-21.096320231492317</v>
      </c>
      <c r="V290" s="19">
        <v>-1.5180905120165824</v>
      </c>
      <c r="AD290" s="19">
        <f t="shared" si="103"/>
        <v>23.88</v>
      </c>
      <c r="AE290" s="19">
        <f t="shared" si="103"/>
        <v>-21.096320231492317</v>
      </c>
      <c r="AF290" s="19">
        <f t="shared" si="103"/>
        <v>-1.5180905120165824</v>
      </c>
      <c r="AG290" s="13">
        <f t="shared" si="89"/>
        <v>162</v>
      </c>
      <c r="AH290" s="13">
        <v>2</v>
      </c>
      <c r="AI290" s="13">
        <f t="shared" si="90"/>
        <v>0</v>
      </c>
      <c r="AJ290" s="19"/>
      <c r="AK290" s="19"/>
      <c r="AL290" s="19"/>
    </row>
    <row r="291" spans="1:38" ht="12.75">
      <c r="A291" s="13" t="s">
        <v>112</v>
      </c>
      <c r="E291" s="13">
        <v>312</v>
      </c>
      <c r="F291" s="13">
        <f t="shared" si="87"/>
        <v>312</v>
      </c>
      <c r="G291" s="13">
        <f t="shared" si="88"/>
        <v>0</v>
      </c>
      <c r="H291" s="13">
        <v>2</v>
      </c>
      <c r="Q291" s="19">
        <v>0.27399999999999997</v>
      </c>
      <c r="T291" s="19">
        <v>18.795482586064242</v>
      </c>
      <c r="U291" s="19">
        <v>7.998908957073496</v>
      </c>
      <c r="V291" s="19">
        <v>1.3529462688085854</v>
      </c>
      <c r="AC291" s="13" t="s">
        <v>120</v>
      </c>
      <c r="AD291" s="19">
        <f t="shared" si="103"/>
        <v>18.795482586064242</v>
      </c>
      <c r="AE291" s="19">
        <f t="shared" si="103"/>
        <v>7.998908957073496</v>
      </c>
      <c r="AF291" s="19">
        <f t="shared" si="103"/>
        <v>1.3529462688085854</v>
      </c>
      <c r="AG291" s="13">
        <f t="shared" si="89"/>
        <v>312</v>
      </c>
      <c r="AH291" s="13">
        <v>2</v>
      </c>
      <c r="AI291" s="13">
        <f t="shared" si="90"/>
        <v>0</v>
      </c>
      <c r="AJ291" s="19"/>
      <c r="AK291" s="19"/>
      <c r="AL291" s="19"/>
    </row>
    <row r="292" spans="1:38" ht="12.75">
      <c r="A292" s="13" t="s">
        <v>112</v>
      </c>
      <c r="E292" s="13">
        <v>211</v>
      </c>
      <c r="F292" s="13">
        <f t="shared" si="87"/>
        <v>211</v>
      </c>
      <c r="G292" s="13">
        <f t="shared" si="88"/>
        <v>0</v>
      </c>
      <c r="H292" s="13">
        <v>50</v>
      </c>
      <c r="Q292" s="19">
        <v>0.245</v>
      </c>
      <c r="T292" s="19">
        <v>9.472282432172134</v>
      </c>
      <c r="U292" s="19">
        <v>27.624741984511303</v>
      </c>
      <c r="V292" s="19">
        <v>1.3009536355877374</v>
      </c>
      <c r="AC292" s="13" t="s">
        <v>121</v>
      </c>
      <c r="AD292" s="19">
        <f t="shared" si="103"/>
        <v>9.472282432172134</v>
      </c>
      <c r="AE292" s="19">
        <f t="shared" si="103"/>
        <v>27.624741984511303</v>
      </c>
      <c r="AF292" s="19">
        <f t="shared" si="103"/>
        <v>1.3009536355877374</v>
      </c>
      <c r="AG292" s="13">
        <f t="shared" si="89"/>
        <v>211</v>
      </c>
      <c r="AH292" s="13">
        <v>2</v>
      </c>
      <c r="AI292" s="13">
        <f t="shared" si="90"/>
        <v>0</v>
      </c>
      <c r="AJ292" s="19"/>
      <c r="AK292" s="19"/>
      <c r="AL292" s="19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tabSelected="1" workbookViewId="0" topLeftCell="A1">
      <selection activeCell="F7" sqref="F7"/>
    </sheetView>
  </sheetViews>
  <sheetFormatPr defaultColWidth="9.140625" defaultRowHeight="12.75"/>
  <sheetData>
    <row r="1" ht="12.75">
      <c r="A1" s="1" t="s">
        <v>25</v>
      </c>
    </row>
    <row r="2" spans="1:3" ht="12.75">
      <c r="A2">
        <v>5</v>
      </c>
      <c r="B2" s="1" t="s">
        <v>10</v>
      </c>
      <c r="C2" t="s">
        <v>122</v>
      </c>
    </row>
    <row r="3" spans="1:3" ht="12.75">
      <c r="A3">
        <v>37</v>
      </c>
      <c r="B3">
        <v>-10.773</v>
      </c>
      <c r="C3" t="s">
        <v>7</v>
      </c>
    </row>
    <row r="4" spans="1:3" ht="12.75">
      <c r="A4">
        <v>38</v>
      </c>
      <c r="B4">
        <v>1.83</v>
      </c>
      <c r="C4" t="s">
        <v>8</v>
      </c>
    </row>
    <row r="5" spans="1:3" ht="12.75">
      <c r="A5">
        <v>46</v>
      </c>
      <c r="B5">
        <v>0.015</v>
      </c>
      <c r="C5" t="s">
        <v>24</v>
      </c>
    </row>
    <row r="6" spans="1:3" ht="12.75">
      <c r="A6">
        <v>39</v>
      </c>
      <c r="B6">
        <v>-0.268</v>
      </c>
      <c r="C6" t="s">
        <v>9</v>
      </c>
    </row>
    <row r="7" spans="2:3" ht="12.75">
      <c r="B7">
        <v>0.013</v>
      </c>
      <c r="C7" t="s">
        <v>23</v>
      </c>
    </row>
    <row r="8" spans="1:3" ht="12.75">
      <c r="A8">
        <v>5</v>
      </c>
      <c r="B8" s="1" t="s">
        <v>20</v>
      </c>
      <c r="C8" t="s">
        <v>122</v>
      </c>
    </row>
    <row r="9" spans="1:3" ht="12.75">
      <c r="A9">
        <v>37</v>
      </c>
      <c r="B9">
        <v>-10.8</v>
      </c>
      <c r="C9" t="s">
        <v>7</v>
      </c>
    </row>
    <row r="10" spans="1:3" ht="12.75">
      <c r="A10">
        <v>38</v>
      </c>
      <c r="B10">
        <v>1.833</v>
      </c>
      <c r="C10" t="s">
        <v>8</v>
      </c>
    </row>
    <row r="11" spans="1:3" ht="12.75">
      <c r="A11">
        <v>46</v>
      </c>
      <c r="B11">
        <v>0.04</v>
      </c>
      <c r="C11" t="s">
        <v>24</v>
      </c>
    </row>
    <row r="12" spans="1:3" ht="12.75">
      <c r="A12">
        <v>39</v>
      </c>
      <c r="B12">
        <v>-0.283</v>
      </c>
      <c r="C12" t="s">
        <v>9</v>
      </c>
    </row>
    <row r="13" spans="1:3" ht="12.75">
      <c r="A13" t="s">
        <v>23</v>
      </c>
      <c r="B13">
        <v>0.01</v>
      </c>
      <c r="C13" t="s">
        <v>23</v>
      </c>
    </row>
    <row r="14" spans="1:3" ht="12.75">
      <c r="A14">
        <v>5</v>
      </c>
      <c r="B14" s="1" t="s">
        <v>26</v>
      </c>
      <c r="C14" t="s">
        <v>122</v>
      </c>
    </row>
    <row r="15" spans="1:3" ht="12.75">
      <c r="A15">
        <v>37</v>
      </c>
      <c r="B15">
        <v>-10.748</v>
      </c>
      <c r="C15" t="s">
        <v>7</v>
      </c>
    </row>
    <row r="16" spans="1:3" ht="12.75">
      <c r="A16">
        <v>38</v>
      </c>
      <c r="B16">
        <v>1.86</v>
      </c>
      <c r="C16" t="s">
        <v>8</v>
      </c>
    </row>
    <row r="17" spans="1:3" ht="12.75">
      <c r="A17">
        <v>46</v>
      </c>
      <c r="B17">
        <v>0.03</v>
      </c>
      <c r="C17" t="s">
        <v>24</v>
      </c>
    </row>
    <row r="18" spans="1:3" ht="12.75">
      <c r="A18">
        <v>39</v>
      </c>
      <c r="B18">
        <v>-0.27</v>
      </c>
      <c r="C18" t="s">
        <v>9</v>
      </c>
    </row>
    <row r="19" spans="1:3" ht="12.75">
      <c r="A19">
        <v>0</v>
      </c>
      <c r="B19">
        <v>0.018</v>
      </c>
      <c r="C19" t="s">
        <v>23</v>
      </c>
    </row>
    <row r="20" spans="1:3" ht="12.75">
      <c r="A20">
        <v>5</v>
      </c>
      <c r="B20" s="1" t="s">
        <v>27</v>
      </c>
      <c r="C20" t="s">
        <v>122</v>
      </c>
    </row>
    <row r="21" spans="1:3" ht="12.75">
      <c r="A21">
        <v>37</v>
      </c>
      <c r="B21">
        <v>-10.755</v>
      </c>
      <c r="C21" t="s">
        <v>7</v>
      </c>
    </row>
    <row r="22" spans="1:3" ht="12.75">
      <c r="A22">
        <v>38</v>
      </c>
      <c r="B22">
        <v>1.858</v>
      </c>
      <c r="C22" t="s">
        <v>8</v>
      </c>
    </row>
    <row r="23" spans="1:3" ht="12.75">
      <c r="A23">
        <v>46</v>
      </c>
      <c r="B23">
        <v>0.027</v>
      </c>
      <c r="C23" t="s">
        <v>24</v>
      </c>
    </row>
    <row r="24" spans="1:3" ht="12.75">
      <c r="A24">
        <v>39</v>
      </c>
      <c r="B24">
        <v>-0.266</v>
      </c>
      <c r="C24" t="s">
        <v>9</v>
      </c>
    </row>
    <row r="25" spans="1:3" ht="12.75">
      <c r="A25">
        <v>0</v>
      </c>
      <c r="B25">
        <v>0.011</v>
      </c>
      <c r="C25" t="s">
        <v>23</v>
      </c>
    </row>
    <row r="26" spans="1:3" ht="12.75">
      <c r="A26">
        <v>5</v>
      </c>
      <c r="B26" s="1" t="s">
        <v>34</v>
      </c>
      <c r="C26" t="s">
        <v>122</v>
      </c>
    </row>
    <row r="27" spans="1:3" ht="12.75">
      <c r="A27">
        <v>37</v>
      </c>
      <c r="B27">
        <v>-18.303</v>
      </c>
      <c r="C27" t="s">
        <v>7</v>
      </c>
    </row>
    <row r="28" spans="1:3" ht="12.75">
      <c r="A28">
        <v>38</v>
      </c>
      <c r="B28">
        <v>8.418</v>
      </c>
      <c r="C28" t="s">
        <v>8</v>
      </c>
    </row>
    <row r="29" spans="1:3" ht="12.75">
      <c r="A29">
        <v>46</v>
      </c>
      <c r="B29">
        <v>0.027</v>
      </c>
      <c r="C29" t="s">
        <v>24</v>
      </c>
    </row>
    <row r="30" spans="1:3" ht="12.75">
      <c r="A30">
        <v>39</v>
      </c>
      <c r="B30">
        <v>0.324</v>
      </c>
      <c r="C30" t="s">
        <v>9</v>
      </c>
    </row>
    <row r="31" spans="1:3" ht="12.75">
      <c r="A31">
        <v>0</v>
      </c>
      <c r="B31">
        <v>0.009</v>
      </c>
      <c r="C31" t="s">
        <v>23</v>
      </c>
    </row>
    <row r="32" spans="1:3" ht="12.75">
      <c r="A32">
        <v>5</v>
      </c>
      <c r="B32" s="1" t="s">
        <v>48</v>
      </c>
      <c r="C32" t="s">
        <v>122</v>
      </c>
    </row>
    <row r="33" spans="1:3" ht="12.75">
      <c r="A33">
        <v>37</v>
      </c>
      <c r="B33">
        <v>30.111</v>
      </c>
      <c r="C33" t="s">
        <v>7</v>
      </c>
    </row>
    <row r="34" spans="1:3" ht="12.75">
      <c r="A34">
        <v>38</v>
      </c>
      <c r="B34">
        <v>7.551</v>
      </c>
      <c r="C34" t="s">
        <v>8</v>
      </c>
    </row>
    <row r="35" spans="1:3" ht="12.75">
      <c r="A35">
        <v>46</v>
      </c>
      <c r="B35">
        <v>0.051</v>
      </c>
      <c r="C35" t="s">
        <v>24</v>
      </c>
    </row>
    <row r="36" spans="1:3" ht="12.75">
      <c r="A36">
        <v>39</v>
      </c>
      <c r="B36">
        <v>2.775</v>
      </c>
      <c r="C36" t="s">
        <v>9</v>
      </c>
    </row>
    <row r="37" spans="1:3" ht="12.75">
      <c r="A37">
        <v>0</v>
      </c>
      <c r="B37">
        <v>0.007</v>
      </c>
      <c r="C37" t="s">
        <v>23</v>
      </c>
    </row>
    <row r="38" spans="1:3" ht="12.75">
      <c r="A38">
        <v>5</v>
      </c>
      <c r="B38" s="1" t="s">
        <v>49</v>
      </c>
      <c r="C38" t="s">
        <v>122</v>
      </c>
    </row>
    <row r="39" spans="1:3" ht="12.75">
      <c r="A39">
        <v>37</v>
      </c>
      <c r="B39">
        <v>30.091</v>
      </c>
      <c r="C39" t="s">
        <v>7</v>
      </c>
    </row>
    <row r="40" spans="1:3" ht="12.75">
      <c r="A40">
        <v>38</v>
      </c>
      <c r="B40">
        <v>7.556</v>
      </c>
      <c r="C40" t="s">
        <v>8</v>
      </c>
    </row>
    <row r="41" spans="1:3" ht="12.75">
      <c r="A41">
        <v>46</v>
      </c>
      <c r="B41">
        <v>0.031</v>
      </c>
      <c r="C41" t="s">
        <v>24</v>
      </c>
    </row>
    <row r="42" spans="1:3" ht="12.75">
      <c r="A42">
        <v>39</v>
      </c>
      <c r="B42">
        <v>2.77</v>
      </c>
      <c r="C42" t="s">
        <v>9</v>
      </c>
    </row>
    <row r="43" spans="1:3" ht="12.75">
      <c r="A43">
        <v>0</v>
      </c>
      <c r="B43">
        <v>0.007</v>
      </c>
      <c r="C43" t="s">
        <v>23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7"/>
  <sheetViews>
    <sheetView workbookViewId="0" topLeftCell="A1">
      <selection activeCell="G11" sqref="G11"/>
    </sheetView>
  </sheetViews>
  <sheetFormatPr defaultColWidth="9.140625" defaultRowHeight="12.75"/>
  <sheetData>
    <row r="2" spans="2:5" ht="12.75">
      <c r="B2" t="s">
        <v>68</v>
      </c>
      <c r="C2" t="s">
        <v>7</v>
      </c>
      <c r="D2" t="s">
        <v>8</v>
      </c>
      <c r="E2" t="s">
        <v>69</v>
      </c>
    </row>
    <row r="3" spans="1:14" ht="12.75">
      <c r="A3" s="1" t="s">
        <v>67</v>
      </c>
      <c r="B3">
        <v>177</v>
      </c>
      <c r="C3">
        <v>-33.04272171789648</v>
      </c>
      <c r="D3">
        <v>18.955483911255715</v>
      </c>
      <c r="E3">
        <v>6.2</v>
      </c>
      <c r="G3" s="2" t="s">
        <v>70</v>
      </c>
      <c r="H3" s="3"/>
      <c r="I3" s="3"/>
      <c r="J3" s="3"/>
      <c r="K3" s="3"/>
      <c r="L3" s="3"/>
      <c r="M3" s="3" t="s">
        <v>71</v>
      </c>
      <c r="N3" s="3"/>
    </row>
    <row r="4" spans="2:14" ht="12.75">
      <c r="B4">
        <v>180</v>
      </c>
      <c r="C4">
        <v>-26.567188206566406</v>
      </c>
      <c r="D4">
        <v>14.498245047039271</v>
      </c>
      <c r="E4">
        <v>6.47</v>
      </c>
      <c r="G4" s="4" t="s">
        <v>72</v>
      </c>
      <c r="H4" s="5" t="s">
        <v>73</v>
      </c>
      <c r="I4" s="3" t="s">
        <v>74</v>
      </c>
      <c r="J4" s="5" t="s">
        <v>75</v>
      </c>
      <c r="K4" s="3"/>
      <c r="L4" s="3"/>
      <c r="M4" s="3" t="s">
        <v>76</v>
      </c>
      <c r="N4" s="3" t="s">
        <v>77</v>
      </c>
    </row>
    <row r="5" spans="2:14" ht="12.75">
      <c r="B5">
        <v>182</v>
      </c>
      <c r="C5">
        <v>-25.028154065638393</v>
      </c>
      <c r="D5">
        <v>21.04701271900112</v>
      </c>
      <c r="E5">
        <v>2.3</v>
      </c>
      <c r="G5" s="2">
        <v>-33.04272171789648</v>
      </c>
      <c r="H5" s="3">
        <v>18.955483911255715</v>
      </c>
      <c r="I5" s="6">
        <v>6.1248998844447815</v>
      </c>
      <c r="J5" s="3">
        <v>6.2</v>
      </c>
      <c r="K5" s="3"/>
      <c r="L5" s="3"/>
      <c r="M5" s="7">
        <v>-27.252855352462852</v>
      </c>
      <c r="N5" s="8">
        <v>20.953444387564524</v>
      </c>
    </row>
    <row r="6" spans="7:14" ht="12.75">
      <c r="G6" s="2">
        <v>-26.567188206566406</v>
      </c>
      <c r="H6" s="3">
        <v>14.498245047039271</v>
      </c>
      <c r="I6" s="6">
        <v>6.491512763669146</v>
      </c>
      <c r="J6" s="3">
        <v>6.47</v>
      </c>
      <c r="K6" s="3"/>
      <c r="L6" s="3"/>
      <c r="M6" s="3">
        <v>-27.252855352462852</v>
      </c>
      <c r="N6" s="3">
        <v>20.953444387564524</v>
      </c>
    </row>
    <row r="7" spans="7:14" ht="12.75">
      <c r="G7" s="2">
        <v>-25.028154065638393</v>
      </c>
      <c r="H7" s="3">
        <v>21.04701271900112</v>
      </c>
      <c r="I7" s="6">
        <v>2.2266681046456456</v>
      </c>
      <c r="J7" s="3">
        <v>2.3</v>
      </c>
      <c r="K7" s="3"/>
      <c r="L7" s="3"/>
      <c r="M7" s="3">
        <v>-27.252855352462852</v>
      </c>
      <c r="N7" s="3">
        <v>20.953444387564524</v>
      </c>
    </row>
    <row r="8" spans="7:14" ht="12.75">
      <c r="G8" s="2"/>
      <c r="H8" s="3"/>
      <c r="I8" s="3"/>
      <c r="J8" s="5" t="s">
        <v>78</v>
      </c>
      <c r="K8" s="3"/>
      <c r="L8" s="3"/>
      <c r="M8" s="3"/>
      <c r="N8" s="3"/>
    </row>
    <row r="9" spans="7:14" ht="12.75">
      <c r="G9" s="2"/>
      <c r="H9" s="3"/>
      <c r="I9" s="6" t="s">
        <v>79</v>
      </c>
      <c r="J9" s="6">
        <v>-0.07510011555521867</v>
      </c>
      <c r="K9" s="3" t="s">
        <v>80</v>
      </c>
      <c r="L9" s="3"/>
      <c r="M9" s="3"/>
      <c r="N9" s="3"/>
    </row>
    <row r="10" spans="7:14" ht="12.75">
      <c r="G10" s="2"/>
      <c r="H10" s="3"/>
      <c r="I10" s="6" t="s">
        <v>81</v>
      </c>
      <c r="J10" s="6">
        <v>0.021512763669146118</v>
      </c>
      <c r="K10" s="3" t="s">
        <v>80</v>
      </c>
      <c r="L10" s="3"/>
      <c r="M10" s="3"/>
      <c r="N10" s="3"/>
    </row>
    <row r="11" spans="7:14" ht="12.75">
      <c r="G11" s="2"/>
      <c r="H11" s="3"/>
      <c r="I11" s="6" t="s">
        <v>82</v>
      </c>
      <c r="J11" s="6">
        <v>-0.07333189535435425</v>
      </c>
      <c r="K11" s="3" t="s">
        <v>80</v>
      </c>
      <c r="L11" s="3"/>
      <c r="M11" s="3"/>
      <c r="N11" s="3"/>
    </row>
    <row r="12" spans="7:14" ht="12.75">
      <c r="G12" s="2"/>
      <c r="H12" s="3"/>
      <c r="I12" s="3" t="s">
        <v>83</v>
      </c>
      <c r="J12" s="9">
        <v>0.10714659692847782</v>
      </c>
      <c r="K12" s="3" t="s">
        <v>80</v>
      </c>
      <c r="L12" s="3"/>
      <c r="M12" s="3"/>
      <c r="N12" s="3"/>
    </row>
    <row r="13" spans="7:14" ht="12.75">
      <c r="G13" s="2" t="s">
        <v>84</v>
      </c>
      <c r="J13" s="10">
        <v>1.4866098566740371E-06</v>
      </c>
      <c r="K13" s="3" t="s">
        <v>80</v>
      </c>
      <c r="L13" s="3"/>
      <c r="M13" s="3"/>
      <c r="N13" s="3"/>
    </row>
    <row r="14" spans="1:5" ht="12.75">
      <c r="A14" t="s">
        <v>88</v>
      </c>
      <c r="B14">
        <v>313</v>
      </c>
      <c r="C14">
        <v>22.306923306863638</v>
      </c>
      <c r="D14">
        <v>8.045695447302322</v>
      </c>
      <c r="E14">
        <v>3.46</v>
      </c>
    </row>
    <row r="15" spans="2:13" ht="12.75">
      <c r="B15">
        <v>86</v>
      </c>
      <c r="C15">
        <v>17.11662695383356</v>
      </c>
      <c r="D15">
        <v>12.37458459171327</v>
      </c>
      <c r="E15">
        <v>4.65</v>
      </c>
      <c r="G15" t="s">
        <v>70</v>
      </c>
      <c r="M15" t="s">
        <v>71</v>
      </c>
    </row>
    <row r="16" spans="2:14" ht="12.75">
      <c r="B16">
        <v>52</v>
      </c>
      <c r="C16">
        <v>14.827609667518093</v>
      </c>
      <c r="D16">
        <v>4.407159799849341</v>
      </c>
      <c r="E16">
        <v>5.3</v>
      </c>
      <c r="G16" t="s">
        <v>72</v>
      </c>
      <c r="H16" t="s">
        <v>73</v>
      </c>
      <c r="I16" t="s">
        <v>74</v>
      </c>
      <c r="J16" t="s">
        <v>75</v>
      </c>
      <c r="M16" t="s">
        <v>76</v>
      </c>
      <c r="N16" t="s">
        <v>77</v>
      </c>
    </row>
    <row r="17" spans="7:14" ht="12.75">
      <c r="G17">
        <v>22.306923306863638</v>
      </c>
      <c r="H17">
        <v>8.045695447302322</v>
      </c>
      <c r="I17">
        <v>3.511752398925088</v>
      </c>
      <c r="J17">
        <v>3.46</v>
      </c>
      <c r="M17">
        <v>18.795482586064242</v>
      </c>
      <c r="N17">
        <v>7.998908957073496</v>
      </c>
    </row>
    <row r="18" spans="7:14" ht="12.75">
      <c r="G18">
        <v>17.11662695383356</v>
      </c>
      <c r="H18">
        <v>12.37458459171327</v>
      </c>
      <c r="I18">
        <v>4.686693236542465</v>
      </c>
      <c r="J18">
        <v>4.65</v>
      </c>
      <c r="M18">
        <v>18.795482586064242</v>
      </c>
      <c r="N18">
        <v>7.998908957073496</v>
      </c>
    </row>
    <row r="19" spans="7:14" ht="12.75">
      <c r="G19">
        <v>14.827609667518093</v>
      </c>
      <c r="H19">
        <v>4.407159799849341</v>
      </c>
      <c r="I19">
        <v>5.352072262792457</v>
      </c>
      <c r="J19">
        <v>5.3</v>
      </c>
      <c r="M19">
        <v>18.795482586064242</v>
      </c>
      <c r="N19">
        <v>7.998908957073496</v>
      </c>
    </row>
    <row r="20" ht="12.75">
      <c r="J20" t="s">
        <v>78</v>
      </c>
    </row>
    <row r="21" spans="5:11" ht="12.75">
      <c r="E21" t="s">
        <v>90</v>
      </c>
      <c r="I21" t="s">
        <v>79</v>
      </c>
      <c r="J21">
        <v>0.051752398925088094</v>
      </c>
      <c r="K21" t="s">
        <v>80</v>
      </c>
    </row>
    <row r="22" spans="9:11" ht="12.75">
      <c r="I22" t="s">
        <v>81</v>
      </c>
      <c r="J22">
        <v>0.03669323654246437</v>
      </c>
      <c r="K22" t="s">
        <v>80</v>
      </c>
    </row>
    <row r="23" spans="9:11" ht="12.75">
      <c r="I23" t="s">
        <v>82</v>
      </c>
      <c r="J23">
        <v>0.052072262792457025</v>
      </c>
      <c r="K23" t="s">
        <v>80</v>
      </c>
    </row>
    <row r="24" spans="9:11" ht="12.75">
      <c r="I24" t="s">
        <v>83</v>
      </c>
      <c r="J24">
        <v>0.08207450855649034</v>
      </c>
      <c r="K24" t="s">
        <v>80</v>
      </c>
    </row>
    <row r="25" spans="7:11" ht="12.75">
      <c r="G25" t="s">
        <v>84</v>
      </c>
      <c r="J25">
        <v>1.3671080498212085E-07</v>
      </c>
      <c r="K25" t="s">
        <v>80</v>
      </c>
    </row>
    <row r="27" spans="1:13" ht="12.75">
      <c r="A27" t="s">
        <v>89</v>
      </c>
      <c r="B27">
        <v>200</v>
      </c>
      <c r="C27">
        <v>10.778297307286909</v>
      </c>
      <c r="D27">
        <v>20.910592231401537</v>
      </c>
      <c r="E27">
        <v>6.9</v>
      </c>
      <c r="G27" t="s">
        <v>70</v>
      </c>
      <c r="M27" t="s">
        <v>71</v>
      </c>
    </row>
    <row r="28" spans="2:14" ht="12.75">
      <c r="B28">
        <v>207</v>
      </c>
      <c r="C28">
        <v>6.32045927134938</v>
      </c>
      <c r="D28">
        <v>30.80569180301014</v>
      </c>
      <c r="E28">
        <v>4.55</v>
      </c>
      <c r="G28" t="s">
        <v>72</v>
      </c>
      <c r="H28" t="s">
        <v>73</v>
      </c>
      <c r="I28" t="s">
        <v>74</v>
      </c>
      <c r="J28" t="s">
        <v>75</v>
      </c>
      <c r="M28" t="s">
        <v>76</v>
      </c>
      <c r="N28" t="s">
        <v>77</v>
      </c>
    </row>
    <row r="29" spans="2:14" ht="12.75">
      <c r="B29">
        <v>214</v>
      </c>
      <c r="C29">
        <v>15.662527570734888</v>
      </c>
      <c r="D29">
        <v>28.84835328038453</v>
      </c>
      <c r="E29">
        <v>6.35</v>
      </c>
      <c r="G29">
        <v>10.778297307286909</v>
      </c>
      <c r="H29">
        <v>20.910592231401537</v>
      </c>
      <c r="I29">
        <v>6.8399913568077695</v>
      </c>
      <c r="J29">
        <v>6.9</v>
      </c>
      <c r="M29">
        <v>9.472282432172134</v>
      </c>
      <c r="N29">
        <v>27.624741984511303</v>
      </c>
    </row>
    <row r="30" spans="7:14" ht="12.75">
      <c r="G30">
        <v>6.32045927134938</v>
      </c>
      <c r="H30">
        <v>30.80569180301014</v>
      </c>
      <c r="I30">
        <v>4.47799408049034</v>
      </c>
      <c r="J30">
        <v>4.55</v>
      </c>
      <c r="M30">
        <v>9.472282432172134</v>
      </c>
      <c r="N30">
        <v>27.624741984511303</v>
      </c>
    </row>
    <row r="31" spans="7:14" ht="12.75">
      <c r="G31">
        <v>15.662527570734888</v>
      </c>
      <c r="H31">
        <v>28.84835328038453</v>
      </c>
      <c r="I31">
        <v>6.310020560892679</v>
      </c>
      <c r="J31">
        <v>6.35</v>
      </c>
      <c r="M31">
        <v>9.472282432172134</v>
      </c>
      <c r="N31">
        <v>27.624741984511303</v>
      </c>
    </row>
    <row r="32" ht="12.75">
      <c r="J32" t="s">
        <v>78</v>
      </c>
    </row>
    <row r="33" spans="9:11" ht="12.75">
      <c r="I33" t="s">
        <v>79</v>
      </c>
      <c r="J33">
        <v>-0.06000864319223087</v>
      </c>
      <c r="K33" t="s">
        <v>80</v>
      </c>
    </row>
    <row r="34" spans="9:11" ht="12.75">
      <c r="I34" t="s">
        <v>81</v>
      </c>
      <c r="J34">
        <v>-0.0720059195096594</v>
      </c>
      <c r="K34" t="s">
        <v>80</v>
      </c>
    </row>
    <row r="35" spans="9:11" ht="12.75">
      <c r="I35" t="s">
        <v>82</v>
      </c>
      <c r="J35">
        <v>-0.039979439107320935</v>
      </c>
      <c r="K35" t="s">
        <v>80</v>
      </c>
    </row>
    <row r="36" spans="9:11" ht="12.75">
      <c r="I36" t="s">
        <v>83</v>
      </c>
      <c r="J36">
        <v>0.10190311699619402</v>
      </c>
      <c r="K36" t="s">
        <v>80</v>
      </c>
    </row>
    <row r="37" spans="7:11" ht="12.75">
      <c r="G37" t="s">
        <v>84</v>
      </c>
      <c r="J37">
        <v>1.148395998573637E-07</v>
      </c>
      <c r="K37" t="s">
        <v>80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F55" sqref="F55"/>
    </sheetView>
  </sheetViews>
  <sheetFormatPr defaultColWidth="9.140625" defaultRowHeight="12.75"/>
  <cols>
    <col min="1" max="1" width="11.421875" style="0" customWidth="1"/>
  </cols>
  <sheetData>
    <row r="1" ht="12.75">
      <c r="A1" s="1" t="s">
        <v>95</v>
      </c>
    </row>
    <row r="2" spans="1:2" ht="12.75">
      <c r="A2" t="s">
        <v>38</v>
      </c>
      <c r="B2">
        <v>1</v>
      </c>
    </row>
    <row r="3" spans="1:2" ht="12.75">
      <c r="A3" t="s">
        <v>37</v>
      </c>
      <c r="B3">
        <v>2</v>
      </c>
    </row>
    <row r="4" spans="1:2" ht="12.75">
      <c r="A4" t="s">
        <v>39</v>
      </c>
      <c r="B4">
        <v>3</v>
      </c>
    </row>
    <row r="5" spans="1:2" ht="12.75">
      <c r="A5" t="s">
        <v>40</v>
      </c>
      <c r="B5">
        <v>4</v>
      </c>
    </row>
    <row r="6" spans="1:2" ht="12.75">
      <c r="A6" t="s">
        <v>41</v>
      </c>
      <c r="B6">
        <v>5</v>
      </c>
    </row>
    <row r="7" spans="1:2" ht="12.75">
      <c r="A7" t="s">
        <v>42</v>
      </c>
      <c r="B7">
        <v>16</v>
      </c>
    </row>
    <row r="8" spans="1:2" ht="12.75">
      <c r="A8" t="s">
        <v>43</v>
      </c>
      <c r="B8">
        <v>20</v>
      </c>
    </row>
    <row r="9" spans="1:2" ht="12.75">
      <c r="A9" t="s">
        <v>44</v>
      </c>
      <c r="B9">
        <v>48</v>
      </c>
    </row>
    <row r="10" spans="1:2" ht="12.75">
      <c r="A10" t="s">
        <v>45</v>
      </c>
      <c r="B10">
        <v>50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ilkka korpela</dc:creator>
  <cp:keywords/>
  <dc:description/>
  <cp:lastModifiedBy>ilkka korpela</cp:lastModifiedBy>
  <cp:lastPrinted>2002-07-10T16:06:10Z</cp:lastPrinted>
  <dcterms:created xsi:type="dcterms:W3CDTF">2002-06-26T09:19:31Z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