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20" windowHeight="10365" activeTab="1"/>
  </bookViews>
  <sheets>
    <sheet name="MK_2002_TREEDATA" sheetId="1" r:id="rId1"/>
    <sheet name="Latvuslev ja tarkistukset" sheetId="2" r:id="rId2"/>
    <sheet name="tarkistusdata" sheetId="3" r:id="rId3"/>
  </sheets>
  <definedNames>
    <definedName name="_xlnm.Print_Titles" localSheetId="1">'Latvuslev ja tarkistukset'!$1:$1</definedName>
    <definedName name="_xlnm.Print_Titles" localSheetId="0">'MK_2002_TREEDATA'!$1:$1</definedName>
  </definedNames>
  <calcPr fullCalcOnLoad="1"/>
</workbook>
</file>

<file path=xl/sharedStrings.xml><?xml version="1.0" encoding="utf-8"?>
<sst xmlns="http://schemas.openxmlformats.org/spreadsheetml/2006/main" count="729" uniqueCount="102">
  <si>
    <t>Y</t>
  </si>
  <si>
    <t>X</t>
  </si>
  <si>
    <t>Z</t>
  </si>
  <si>
    <t>NO</t>
  </si>
  <si>
    <t>PL</t>
  </si>
  <si>
    <t>Label</t>
  </si>
  <si>
    <t>Huom</t>
  </si>
  <si>
    <t>Strip</t>
  </si>
  <si>
    <t>Ast.</t>
  </si>
  <si>
    <t>d13</t>
  </si>
  <si>
    <t>H/V</t>
  </si>
  <si>
    <t>Et.</t>
  </si>
  <si>
    <t>Latval.</t>
  </si>
  <si>
    <t>Laral.</t>
  </si>
  <si>
    <t>Tyvil.</t>
  </si>
  <si>
    <t>Lisä</t>
  </si>
  <si>
    <t>Dc(max)</t>
  </si>
  <si>
    <t>Dc(perp.)</t>
  </si>
  <si>
    <t>max toinen, ja perp toinen on epäselvä</t>
  </si>
  <si>
    <t>max epäselvä</t>
  </si>
  <si>
    <t>lenko</t>
  </si>
  <si>
    <t>perp epäselvä</t>
  </si>
  <si>
    <t>iso kivi, max epäselvä</t>
  </si>
  <si>
    <t>iso kivi, tikut eivät mene maahan</t>
  </si>
  <si>
    <t>laho, haarautuu, perp epäselvä</t>
  </si>
  <si>
    <t>iso muurahaispesä, max epäselvä</t>
  </si>
  <si>
    <t>V</t>
  </si>
  <si>
    <t>latvaraja mitattu nauhalla</t>
  </si>
  <si>
    <t>sama tyvi</t>
  </si>
  <si>
    <t>haarautuu, laho</t>
  </si>
  <si>
    <t>hieman lenko</t>
  </si>
  <si>
    <t>läpimitta oksan päällä</t>
  </si>
  <si>
    <t>läpimitta mitattu oksan alta</t>
  </si>
  <si>
    <t>läpimitta mitattu nauhalla</t>
  </si>
  <si>
    <t>läpimitta oksan päältä</t>
  </si>
  <si>
    <t>alhalla on eläviä oksia 1-6 m</t>
  </si>
  <si>
    <t>oksat vain pellon päin</t>
  </si>
  <si>
    <t>haarautuu 6.3 m, korkein mitattu</t>
  </si>
  <si>
    <t>oksien suurin osa pellon päin</t>
  </si>
  <si>
    <t>oksat pellon päin</t>
  </si>
  <si>
    <t>läpimitta voi olla 1-2 cm lisää, ei riitä mittasakset</t>
  </si>
  <si>
    <t>haarautuu 6.5 m, mitattu korkein</t>
  </si>
  <si>
    <t>vinossa</t>
  </si>
  <si>
    <t>isot oksat 5 m:llä</t>
  </si>
  <si>
    <t>haarautuu 9,8  m</t>
  </si>
  <si>
    <t>vähän vinossa</t>
  </si>
  <si>
    <t>vähän vinossa, mutka latvassa 12.3 m:llä</t>
  </si>
  <si>
    <t>läpimitta oksan päältä mitattu</t>
  </si>
  <si>
    <t>haarautuu 10.7 m</t>
  </si>
  <si>
    <t>haarautuu 9.1 m</t>
  </si>
  <si>
    <t>epäsuora runko</t>
  </si>
  <si>
    <t>hyvin lenossa tyvillä</t>
  </si>
  <si>
    <t>vahan vinossa</t>
  </si>
  <si>
    <t>hieman vinossa</t>
  </si>
  <si>
    <t>hyvin vinossa, mitattu korkeus</t>
  </si>
  <si>
    <t>lennossa tyvillä</t>
  </si>
  <si>
    <t>lenossa tyvillä</t>
  </si>
  <si>
    <t>hieman lenossa tyvillä</t>
  </si>
  <si>
    <t>Kuuset</t>
  </si>
  <si>
    <t>Koivut</t>
  </si>
  <si>
    <t>Lehtipuut</t>
  </si>
  <si>
    <t>Pihta</t>
  </si>
  <si>
    <t>Douglas</t>
  </si>
  <si>
    <t>Mitatut</t>
  </si>
  <si>
    <t>Erot</t>
  </si>
  <si>
    <t>Pituus</t>
  </si>
  <si>
    <t>Lara</t>
  </si>
  <si>
    <t>d</t>
  </si>
  <si>
    <t>D(h)</t>
  </si>
  <si>
    <t>D(hc)</t>
  </si>
  <si>
    <t>D(d)</t>
  </si>
  <si>
    <t>average</t>
  </si>
  <si>
    <t>min</t>
  </si>
  <si>
    <t>max</t>
  </si>
  <si>
    <t>stdev</t>
  </si>
  <si>
    <t>Lisätarkistukset 21/8/2002</t>
  </si>
  <si>
    <t>Huom!</t>
  </si>
  <si>
    <t>h:ssa virhe 21.7 vaihd. 26.9 :ksi</t>
  </si>
  <si>
    <t>d13:ssa siis virhe ja vaihdetaan 14.5 32.5 :ksi</t>
  </si>
  <si>
    <t>h:ssa virhe 15.3 vaihd. 21.4 :ksi</t>
  </si>
  <si>
    <t>ok</t>
  </si>
  <si>
    <t>h:ssa virhe 14.7 vaihd. 24.6:ksi</t>
  </si>
  <si>
    <t>LU</t>
  </si>
  <si>
    <t>huom</t>
  </si>
  <si>
    <t>h</t>
  </si>
  <si>
    <t>hc</t>
  </si>
  <si>
    <t xml:space="preserve"> </t>
  </si>
  <si>
    <t>d13 uud. mit. ja vaihdettu 14.5 -&gt; 32.5</t>
  </si>
  <si>
    <t>hyvin vinossa tyvillä</t>
  </si>
  <si>
    <t>Dcm</t>
  </si>
  <si>
    <t>Dcp</t>
  </si>
  <si>
    <t>haarautuu. laho</t>
  </si>
  <si>
    <t>haarautuu 6.3 m. korkein mitattu</t>
  </si>
  <si>
    <t>läpimitta voi olla 1-2 cm lisää. ei riitä mittasakset</t>
  </si>
  <si>
    <t>haarautuu 6.5 m. mitattu korkein</t>
  </si>
  <si>
    <t>haarautuu 9.8  m</t>
  </si>
  <si>
    <t>vähän vinossa. mutka latvassa 12.3 m:llä</t>
  </si>
  <si>
    <t>hyvin vinossa. mitattu korkeus</t>
  </si>
  <si>
    <t>Ds</t>
  </si>
  <si>
    <t>H(fe)</t>
  </si>
  <si>
    <t>D(d13)</t>
  </si>
  <si>
    <t>Dcrown_ave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</si>
</sst>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.25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15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Muistokuusikko Dcrown [m] x d [cm]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'Latvuslev ja tarkistukset'!$T$2:$T$24</c:f>
              <c:numCache>
                <c:ptCount val="23"/>
                <c:pt idx="0">
                  <c:v>34</c:v>
                </c:pt>
                <c:pt idx="1">
                  <c:v>25</c:v>
                </c:pt>
                <c:pt idx="2">
                  <c:v>28.7</c:v>
                </c:pt>
                <c:pt idx="3">
                  <c:v>37.8</c:v>
                </c:pt>
                <c:pt idx="4">
                  <c:v>34.1</c:v>
                </c:pt>
                <c:pt idx="5">
                  <c:v>30.3</c:v>
                </c:pt>
                <c:pt idx="6">
                  <c:v>30.8</c:v>
                </c:pt>
                <c:pt idx="7">
                  <c:v>25.8</c:v>
                </c:pt>
                <c:pt idx="8">
                  <c:v>26</c:v>
                </c:pt>
                <c:pt idx="9">
                  <c:v>26.9</c:v>
                </c:pt>
                <c:pt idx="10">
                  <c:v>28.5</c:v>
                </c:pt>
                <c:pt idx="11">
                  <c:v>27.2</c:v>
                </c:pt>
                <c:pt idx="12">
                  <c:v>24.3</c:v>
                </c:pt>
                <c:pt idx="13">
                  <c:v>20.8</c:v>
                </c:pt>
                <c:pt idx="14">
                  <c:v>31.1</c:v>
                </c:pt>
                <c:pt idx="15">
                  <c:v>31.8</c:v>
                </c:pt>
                <c:pt idx="16">
                  <c:v>25.8</c:v>
                </c:pt>
                <c:pt idx="17">
                  <c:v>28.9</c:v>
                </c:pt>
                <c:pt idx="18">
                  <c:v>34.3</c:v>
                </c:pt>
                <c:pt idx="19">
                  <c:v>25.2</c:v>
                </c:pt>
                <c:pt idx="20">
                  <c:v>28.4</c:v>
                </c:pt>
                <c:pt idx="21">
                  <c:v>24.6</c:v>
                </c:pt>
                <c:pt idx="22">
                  <c:v>25.9</c:v>
                </c:pt>
              </c:numCache>
            </c:numRef>
          </c:xVal>
          <c:yVal>
            <c:numRef>
              <c:f>'Latvuslev ja tarkistukset'!$X$2:$X$24</c:f>
              <c:numCache>
                <c:ptCount val="23"/>
                <c:pt idx="0">
                  <c:v>3.2375</c:v>
                </c:pt>
                <c:pt idx="1">
                  <c:v>3.5</c:v>
                </c:pt>
                <c:pt idx="2">
                  <c:v>2.64</c:v>
                </c:pt>
                <c:pt idx="3">
                  <c:v>3.915</c:v>
                </c:pt>
                <c:pt idx="4">
                  <c:v>5.325</c:v>
                </c:pt>
                <c:pt idx="5">
                  <c:v>3.885</c:v>
                </c:pt>
                <c:pt idx="6">
                  <c:v>4.2525</c:v>
                </c:pt>
                <c:pt idx="7">
                  <c:v>3.0675</c:v>
                </c:pt>
                <c:pt idx="8">
                  <c:v>3.205</c:v>
                </c:pt>
                <c:pt idx="9">
                  <c:v>3.84</c:v>
                </c:pt>
                <c:pt idx="10">
                  <c:v>3.7275</c:v>
                </c:pt>
                <c:pt idx="11">
                  <c:v>3.885</c:v>
                </c:pt>
                <c:pt idx="12">
                  <c:v>3.355</c:v>
                </c:pt>
                <c:pt idx="13">
                  <c:v>2.47</c:v>
                </c:pt>
                <c:pt idx="14">
                  <c:v>4.635</c:v>
                </c:pt>
                <c:pt idx="15">
                  <c:v>4.4325</c:v>
                </c:pt>
                <c:pt idx="16">
                  <c:v>3.0675</c:v>
                </c:pt>
                <c:pt idx="17">
                  <c:v>3.275</c:v>
                </c:pt>
                <c:pt idx="18">
                  <c:v>3.365</c:v>
                </c:pt>
                <c:pt idx="19">
                  <c:v>3.5575</c:v>
                </c:pt>
                <c:pt idx="20">
                  <c:v>3.72</c:v>
                </c:pt>
                <c:pt idx="21">
                  <c:v>3.2125</c:v>
                </c:pt>
                <c:pt idx="22">
                  <c:v>3.895</c:v>
                </c:pt>
              </c:numCache>
            </c:numRef>
          </c:yVal>
          <c:smooth val="0"/>
        </c:ser>
        <c:axId val="49634491"/>
        <c:axId val="44057236"/>
      </c:scatterChart>
      <c:valAx>
        <c:axId val="4963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crossBetween val="midCat"/>
        <c:dispUnits/>
      </c:valAx>
      <c:valAx>
        <c:axId val="44057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Muistokuusikko h [m] x d [cm]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25"/>
          <c:w val="0.834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tarkistusdata!$C$3:$C$235</c:f>
              <c:numCache>
                <c:ptCount val="233"/>
                <c:pt idx="0">
                  <c:v>34.2</c:v>
                </c:pt>
                <c:pt idx="1">
                  <c:v>58.7</c:v>
                </c:pt>
                <c:pt idx="2">
                  <c:v>37</c:v>
                </c:pt>
                <c:pt idx="3">
                  <c:v>29.6</c:v>
                </c:pt>
                <c:pt idx="4">
                  <c:v>31.9</c:v>
                </c:pt>
                <c:pt idx="5">
                  <c:v>24.2</c:v>
                </c:pt>
                <c:pt idx="6">
                  <c:v>43.2</c:v>
                </c:pt>
                <c:pt idx="7">
                  <c:v>51.3</c:v>
                </c:pt>
                <c:pt idx="8">
                  <c:v>21.8</c:v>
                </c:pt>
                <c:pt idx="9">
                  <c:v>42.4</c:v>
                </c:pt>
                <c:pt idx="10">
                  <c:v>36.8</c:v>
                </c:pt>
                <c:pt idx="11">
                  <c:v>32.1</c:v>
                </c:pt>
                <c:pt idx="12">
                  <c:v>40.8</c:v>
                </c:pt>
                <c:pt idx="13">
                  <c:v>44.5</c:v>
                </c:pt>
                <c:pt idx="14">
                  <c:v>34</c:v>
                </c:pt>
                <c:pt idx="15">
                  <c:v>36</c:v>
                </c:pt>
                <c:pt idx="16">
                  <c:v>29.5</c:v>
                </c:pt>
                <c:pt idx="17">
                  <c:v>31.5</c:v>
                </c:pt>
                <c:pt idx="18">
                  <c:v>27.7</c:v>
                </c:pt>
                <c:pt idx="19">
                  <c:v>32.5</c:v>
                </c:pt>
                <c:pt idx="20">
                  <c:v>28.8</c:v>
                </c:pt>
                <c:pt idx="21">
                  <c:v>31.5</c:v>
                </c:pt>
                <c:pt idx="22">
                  <c:v>40</c:v>
                </c:pt>
                <c:pt idx="23">
                  <c:v>28.8</c:v>
                </c:pt>
                <c:pt idx="24">
                  <c:v>25</c:v>
                </c:pt>
                <c:pt idx="25">
                  <c:v>35.5</c:v>
                </c:pt>
                <c:pt idx="26">
                  <c:v>33.2</c:v>
                </c:pt>
                <c:pt idx="27">
                  <c:v>27.2</c:v>
                </c:pt>
                <c:pt idx="28">
                  <c:v>29.6</c:v>
                </c:pt>
                <c:pt idx="29">
                  <c:v>33</c:v>
                </c:pt>
                <c:pt idx="30">
                  <c:v>33.7</c:v>
                </c:pt>
                <c:pt idx="31">
                  <c:v>31.3</c:v>
                </c:pt>
                <c:pt idx="32">
                  <c:v>26.5</c:v>
                </c:pt>
                <c:pt idx="33">
                  <c:v>32.8</c:v>
                </c:pt>
                <c:pt idx="34">
                  <c:v>28.7</c:v>
                </c:pt>
                <c:pt idx="35">
                  <c:v>24.7</c:v>
                </c:pt>
                <c:pt idx="36">
                  <c:v>34.2</c:v>
                </c:pt>
                <c:pt idx="37">
                  <c:v>27.7</c:v>
                </c:pt>
                <c:pt idx="38">
                  <c:v>32.3</c:v>
                </c:pt>
                <c:pt idx="39">
                  <c:v>28.1</c:v>
                </c:pt>
                <c:pt idx="40">
                  <c:v>24</c:v>
                </c:pt>
                <c:pt idx="41">
                  <c:v>38</c:v>
                </c:pt>
                <c:pt idx="42">
                  <c:v>32.8</c:v>
                </c:pt>
                <c:pt idx="43">
                  <c:v>48.8</c:v>
                </c:pt>
                <c:pt idx="44">
                  <c:v>37.8</c:v>
                </c:pt>
                <c:pt idx="45">
                  <c:v>33.4</c:v>
                </c:pt>
                <c:pt idx="46">
                  <c:v>32.8</c:v>
                </c:pt>
                <c:pt idx="47">
                  <c:v>23</c:v>
                </c:pt>
                <c:pt idx="48">
                  <c:v>28.3</c:v>
                </c:pt>
                <c:pt idx="49">
                  <c:v>34.1</c:v>
                </c:pt>
                <c:pt idx="50">
                  <c:v>31.2</c:v>
                </c:pt>
                <c:pt idx="51">
                  <c:v>29.3</c:v>
                </c:pt>
                <c:pt idx="52">
                  <c:v>30.4</c:v>
                </c:pt>
                <c:pt idx="53">
                  <c:v>26.4</c:v>
                </c:pt>
                <c:pt idx="54">
                  <c:v>32</c:v>
                </c:pt>
                <c:pt idx="55">
                  <c:v>28.2</c:v>
                </c:pt>
                <c:pt idx="56">
                  <c:v>26.8</c:v>
                </c:pt>
                <c:pt idx="57">
                  <c:v>25.3</c:v>
                </c:pt>
                <c:pt idx="58">
                  <c:v>29.5</c:v>
                </c:pt>
                <c:pt idx="59">
                  <c:v>30.3</c:v>
                </c:pt>
                <c:pt idx="60">
                  <c:v>26.7</c:v>
                </c:pt>
                <c:pt idx="61">
                  <c:v>27.7</c:v>
                </c:pt>
                <c:pt idx="62">
                  <c:v>28.2</c:v>
                </c:pt>
                <c:pt idx="63">
                  <c:v>29.4</c:v>
                </c:pt>
                <c:pt idx="64">
                  <c:v>28.9</c:v>
                </c:pt>
                <c:pt idx="65">
                  <c:v>30</c:v>
                </c:pt>
                <c:pt idx="66">
                  <c:v>30.8</c:v>
                </c:pt>
                <c:pt idx="67">
                  <c:v>25.8</c:v>
                </c:pt>
                <c:pt idx="68">
                  <c:v>34.3</c:v>
                </c:pt>
                <c:pt idx="69">
                  <c:v>30.8</c:v>
                </c:pt>
                <c:pt idx="70">
                  <c:v>28.3</c:v>
                </c:pt>
                <c:pt idx="71">
                  <c:v>30.1</c:v>
                </c:pt>
                <c:pt idx="72">
                  <c:v>35.3</c:v>
                </c:pt>
                <c:pt idx="73">
                  <c:v>24.8</c:v>
                </c:pt>
                <c:pt idx="74">
                  <c:v>23.9</c:v>
                </c:pt>
                <c:pt idx="75">
                  <c:v>26.4</c:v>
                </c:pt>
                <c:pt idx="76">
                  <c:v>29</c:v>
                </c:pt>
                <c:pt idx="77">
                  <c:v>28.5</c:v>
                </c:pt>
                <c:pt idx="78">
                  <c:v>22.3</c:v>
                </c:pt>
                <c:pt idx="79">
                  <c:v>25.8</c:v>
                </c:pt>
                <c:pt idx="80">
                  <c:v>24</c:v>
                </c:pt>
                <c:pt idx="81">
                  <c:v>26</c:v>
                </c:pt>
                <c:pt idx="82">
                  <c:v>28.9</c:v>
                </c:pt>
                <c:pt idx="83">
                  <c:v>28.5</c:v>
                </c:pt>
                <c:pt idx="84">
                  <c:v>28.5</c:v>
                </c:pt>
                <c:pt idx="85">
                  <c:v>26.2</c:v>
                </c:pt>
                <c:pt idx="86">
                  <c:v>22.9</c:v>
                </c:pt>
                <c:pt idx="87">
                  <c:v>31.3</c:v>
                </c:pt>
                <c:pt idx="88">
                  <c:v>21.4</c:v>
                </c:pt>
                <c:pt idx="89">
                  <c:v>26</c:v>
                </c:pt>
                <c:pt idx="90">
                  <c:v>23.3</c:v>
                </c:pt>
                <c:pt idx="91">
                  <c:v>24.7</c:v>
                </c:pt>
                <c:pt idx="92">
                  <c:v>28.4</c:v>
                </c:pt>
                <c:pt idx="93">
                  <c:v>25.8</c:v>
                </c:pt>
                <c:pt idx="94">
                  <c:v>23.1</c:v>
                </c:pt>
                <c:pt idx="95">
                  <c:v>30.1</c:v>
                </c:pt>
                <c:pt idx="96">
                  <c:v>27.3</c:v>
                </c:pt>
                <c:pt idx="97">
                  <c:v>21.4</c:v>
                </c:pt>
                <c:pt idx="98">
                  <c:v>24.3</c:v>
                </c:pt>
                <c:pt idx="99">
                  <c:v>26.9</c:v>
                </c:pt>
                <c:pt idx="100">
                  <c:v>31.5</c:v>
                </c:pt>
                <c:pt idx="101">
                  <c:v>22.4</c:v>
                </c:pt>
                <c:pt idx="102">
                  <c:v>33.2</c:v>
                </c:pt>
                <c:pt idx="103">
                  <c:v>34.6</c:v>
                </c:pt>
                <c:pt idx="104">
                  <c:v>27.4</c:v>
                </c:pt>
                <c:pt idx="105">
                  <c:v>28.5</c:v>
                </c:pt>
                <c:pt idx="106">
                  <c:v>23.7</c:v>
                </c:pt>
                <c:pt idx="107">
                  <c:v>25.7</c:v>
                </c:pt>
                <c:pt idx="108">
                  <c:v>25.2</c:v>
                </c:pt>
                <c:pt idx="109">
                  <c:v>27.2</c:v>
                </c:pt>
                <c:pt idx="110">
                  <c:v>24.4</c:v>
                </c:pt>
                <c:pt idx="111">
                  <c:v>29.8</c:v>
                </c:pt>
                <c:pt idx="112">
                  <c:v>24</c:v>
                </c:pt>
                <c:pt idx="113">
                  <c:v>33.2</c:v>
                </c:pt>
                <c:pt idx="114">
                  <c:v>27.2</c:v>
                </c:pt>
                <c:pt idx="115">
                  <c:v>27.2</c:v>
                </c:pt>
                <c:pt idx="116">
                  <c:v>28.1</c:v>
                </c:pt>
                <c:pt idx="117">
                  <c:v>26.3</c:v>
                </c:pt>
                <c:pt idx="118">
                  <c:v>19</c:v>
                </c:pt>
                <c:pt idx="119">
                  <c:v>25</c:v>
                </c:pt>
                <c:pt idx="120">
                  <c:v>21.3</c:v>
                </c:pt>
                <c:pt idx="121">
                  <c:v>20.7</c:v>
                </c:pt>
                <c:pt idx="122">
                  <c:v>26.8</c:v>
                </c:pt>
                <c:pt idx="123">
                  <c:v>30.7</c:v>
                </c:pt>
                <c:pt idx="124">
                  <c:v>31.1</c:v>
                </c:pt>
                <c:pt idx="125">
                  <c:v>24.3</c:v>
                </c:pt>
                <c:pt idx="126">
                  <c:v>25.1</c:v>
                </c:pt>
                <c:pt idx="127">
                  <c:v>30.1</c:v>
                </c:pt>
                <c:pt idx="128">
                  <c:v>26.9</c:v>
                </c:pt>
                <c:pt idx="129">
                  <c:v>28.2</c:v>
                </c:pt>
                <c:pt idx="130">
                  <c:v>23.6</c:v>
                </c:pt>
                <c:pt idx="131">
                  <c:v>23.4</c:v>
                </c:pt>
                <c:pt idx="132">
                  <c:v>30.9</c:v>
                </c:pt>
                <c:pt idx="133">
                  <c:v>27.4</c:v>
                </c:pt>
                <c:pt idx="134">
                  <c:v>21.5</c:v>
                </c:pt>
                <c:pt idx="135">
                  <c:v>20.8</c:v>
                </c:pt>
                <c:pt idx="136">
                  <c:v>25.8</c:v>
                </c:pt>
                <c:pt idx="137">
                  <c:v>29</c:v>
                </c:pt>
                <c:pt idx="138">
                  <c:v>27.4</c:v>
                </c:pt>
                <c:pt idx="139">
                  <c:v>28</c:v>
                </c:pt>
                <c:pt idx="140">
                  <c:v>31.5</c:v>
                </c:pt>
                <c:pt idx="141">
                  <c:v>24.4</c:v>
                </c:pt>
                <c:pt idx="142">
                  <c:v>23.8</c:v>
                </c:pt>
                <c:pt idx="143">
                  <c:v>26.8</c:v>
                </c:pt>
                <c:pt idx="144">
                  <c:v>28</c:v>
                </c:pt>
                <c:pt idx="145">
                  <c:v>31.1</c:v>
                </c:pt>
                <c:pt idx="146">
                  <c:v>25.2</c:v>
                </c:pt>
                <c:pt idx="147">
                  <c:v>27.2</c:v>
                </c:pt>
                <c:pt idx="148">
                  <c:v>27.2</c:v>
                </c:pt>
                <c:pt idx="149">
                  <c:v>23.2</c:v>
                </c:pt>
                <c:pt idx="150">
                  <c:v>35.5</c:v>
                </c:pt>
                <c:pt idx="151">
                  <c:v>26.3</c:v>
                </c:pt>
                <c:pt idx="152">
                  <c:v>24.8</c:v>
                </c:pt>
                <c:pt idx="153">
                  <c:v>35.4</c:v>
                </c:pt>
                <c:pt idx="154">
                  <c:v>31.8</c:v>
                </c:pt>
                <c:pt idx="155">
                  <c:v>34.1</c:v>
                </c:pt>
                <c:pt idx="156">
                  <c:v>27.1</c:v>
                </c:pt>
                <c:pt idx="157">
                  <c:v>38.5</c:v>
                </c:pt>
                <c:pt idx="158">
                  <c:v>31.5</c:v>
                </c:pt>
                <c:pt idx="159">
                  <c:v>27.6</c:v>
                </c:pt>
                <c:pt idx="160">
                  <c:v>25.3</c:v>
                </c:pt>
                <c:pt idx="161">
                  <c:v>33.3</c:v>
                </c:pt>
                <c:pt idx="162">
                  <c:v>24.3</c:v>
                </c:pt>
                <c:pt idx="163">
                  <c:v>25.8</c:v>
                </c:pt>
                <c:pt idx="164">
                  <c:v>23.8</c:v>
                </c:pt>
                <c:pt idx="165">
                  <c:v>26.4</c:v>
                </c:pt>
                <c:pt idx="166">
                  <c:v>24.6</c:v>
                </c:pt>
                <c:pt idx="167">
                  <c:v>24</c:v>
                </c:pt>
                <c:pt idx="168">
                  <c:v>32.5</c:v>
                </c:pt>
                <c:pt idx="169">
                  <c:v>32.3</c:v>
                </c:pt>
                <c:pt idx="170">
                  <c:v>28.4</c:v>
                </c:pt>
                <c:pt idx="171">
                  <c:v>30.2</c:v>
                </c:pt>
                <c:pt idx="172">
                  <c:v>37.7</c:v>
                </c:pt>
                <c:pt idx="173">
                  <c:v>28.9</c:v>
                </c:pt>
                <c:pt idx="174">
                  <c:v>29.6</c:v>
                </c:pt>
                <c:pt idx="175">
                  <c:v>25.1</c:v>
                </c:pt>
                <c:pt idx="176">
                  <c:v>26.6</c:v>
                </c:pt>
                <c:pt idx="177">
                  <c:v>32.8</c:v>
                </c:pt>
                <c:pt idx="178">
                  <c:v>30.2</c:v>
                </c:pt>
                <c:pt idx="179">
                  <c:v>30.4</c:v>
                </c:pt>
                <c:pt idx="180">
                  <c:v>28.5</c:v>
                </c:pt>
                <c:pt idx="181">
                  <c:v>30.9</c:v>
                </c:pt>
                <c:pt idx="182">
                  <c:v>28.3</c:v>
                </c:pt>
                <c:pt idx="183">
                  <c:v>34.3</c:v>
                </c:pt>
                <c:pt idx="184">
                  <c:v>29</c:v>
                </c:pt>
                <c:pt idx="185">
                  <c:v>26.8</c:v>
                </c:pt>
                <c:pt idx="186">
                  <c:v>25.4</c:v>
                </c:pt>
                <c:pt idx="187">
                  <c:v>29.5</c:v>
                </c:pt>
                <c:pt idx="188">
                  <c:v>30.2</c:v>
                </c:pt>
                <c:pt idx="189">
                  <c:v>23.9</c:v>
                </c:pt>
                <c:pt idx="190">
                  <c:v>22.9</c:v>
                </c:pt>
                <c:pt idx="191">
                  <c:v>26.5</c:v>
                </c:pt>
                <c:pt idx="192">
                  <c:v>29.5</c:v>
                </c:pt>
                <c:pt idx="193">
                  <c:v>25.2</c:v>
                </c:pt>
                <c:pt idx="194">
                  <c:v>24.9</c:v>
                </c:pt>
                <c:pt idx="195">
                  <c:v>23.2</c:v>
                </c:pt>
                <c:pt idx="196">
                  <c:v>30</c:v>
                </c:pt>
                <c:pt idx="197">
                  <c:v>23.8</c:v>
                </c:pt>
                <c:pt idx="198">
                  <c:v>22.4</c:v>
                </c:pt>
                <c:pt idx="199">
                  <c:v>22.5</c:v>
                </c:pt>
                <c:pt idx="200">
                  <c:v>25.1</c:v>
                </c:pt>
                <c:pt idx="201">
                  <c:v>21.4</c:v>
                </c:pt>
                <c:pt idx="202">
                  <c:v>20.1</c:v>
                </c:pt>
                <c:pt idx="203">
                  <c:v>28.4</c:v>
                </c:pt>
                <c:pt idx="204">
                  <c:v>25.8</c:v>
                </c:pt>
                <c:pt idx="205">
                  <c:v>24.8</c:v>
                </c:pt>
                <c:pt idx="206">
                  <c:v>30.4</c:v>
                </c:pt>
                <c:pt idx="207">
                  <c:v>29.7</c:v>
                </c:pt>
                <c:pt idx="208">
                  <c:v>24.9</c:v>
                </c:pt>
                <c:pt idx="209">
                  <c:v>32.5</c:v>
                </c:pt>
                <c:pt idx="210">
                  <c:v>26.7</c:v>
                </c:pt>
                <c:pt idx="211">
                  <c:v>24.6</c:v>
                </c:pt>
                <c:pt idx="212">
                  <c:v>31.8</c:v>
                </c:pt>
                <c:pt idx="213">
                  <c:v>33.9</c:v>
                </c:pt>
                <c:pt idx="214">
                  <c:v>30.3</c:v>
                </c:pt>
                <c:pt idx="215">
                  <c:v>33.4</c:v>
                </c:pt>
                <c:pt idx="216">
                  <c:v>27.2</c:v>
                </c:pt>
                <c:pt idx="217">
                  <c:v>30.4</c:v>
                </c:pt>
                <c:pt idx="218">
                  <c:v>24.5</c:v>
                </c:pt>
                <c:pt idx="219">
                  <c:v>33.5</c:v>
                </c:pt>
                <c:pt idx="220">
                  <c:v>27.9</c:v>
                </c:pt>
                <c:pt idx="221">
                  <c:v>42.7</c:v>
                </c:pt>
                <c:pt idx="222">
                  <c:v>23.2</c:v>
                </c:pt>
                <c:pt idx="223">
                  <c:v>29.2</c:v>
                </c:pt>
                <c:pt idx="224">
                  <c:v>22.6</c:v>
                </c:pt>
                <c:pt idx="225">
                  <c:v>20.8</c:v>
                </c:pt>
                <c:pt idx="226">
                  <c:v>25.9</c:v>
                </c:pt>
                <c:pt idx="227">
                  <c:v>21.1</c:v>
                </c:pt>
                <c:pt idx="228">
                  <c:v>24.3</c:v>
                </c:pt>
                <c:pt idx="229">
                  <c:v>24.9</c:v>
                </c:pt>
                <c:pt idx="230">
                  <c:v>20.3</c:v>
                </c:pt>
                <c:pt idx="231">
                  <c:v>25.4</c:v>
                </c:pt>
                <c:pt idx="232">
                  <c:v>22.3</c:v>
                </c:pt>
              </c:numCache>
            </c:numRef>
          </c:xVal>
          <c:yVal>
            <c:numRef>
              <c:f>tarkistusdata!$E$3:$E$235</c:f>
              <c:numCache>
                <c:ptCount val="233"/>
                <c:pt idx="0">
                  <c:v>24.6</c:v>
                </c:pt>
                <c:pt idx="1">
                  <c:v>26.9</c:v>
                </c:pt>
                <c:pt idx="2">
                  <c:v>26.2</c:v>
                </c:pt>
                <c:pt idx="3">
                  <c:v>26.7</c:v>
                </c:pt>
                <c:pt idx="4">
                  <c:v>22.8</c:v>
                </c:pt>
                <c:pt idx="5">
                  <c:v>22</c:v>
                </c:pt>
                <c:pt idx="6">
                  <c:v>30.8</c:v>
                </c:pt>
                <c:pt idx="7">
                  <c:v>29.7</c:v>
                </c:pt>
                <c:pt idx="8">
                  <c:v>11.6</c:v>
                </c:pt>
                <c:pt idx="9">
                  <c:v>26.1</c:v>
                </c:pt>
                <c:pt idx="10">
                  <c:v>27.1</c:v>
                </c:pt>
                <c:pt idx="11">
                  <c:v>27.7</c:v>
                </c:pt>
                <c:pt idx="12">
                  <c:v>27.1</c:v>
                </c:pt>
                <c:pt idx="13">
                  <c:v>28</c:v>
                </c:pt>
                <c:pt idx="14">
                  <c:v>27.7</c:v>
                </c:pt>
                <c:pt idx="15">
                  <c:v>28.6</c:v>
                </c:pt>
                <c:pt idx="16">
                  <c:v>26</c:v>
                </c:pt>
                <c:pt idx="17">
                  <c:v>26.2</c:v>
                </c:pt>
                <c:pt idx="18">
                  <c:v>25.4</c:v>
                </c:pt>
                <c:pt idx="19">
                  <c:v>27.3</c:v>
                </c:pt>
                <c:pt idx="20">
                  <c:v>27.3</c:v>
                </c:pt>
                <c:pt idx="21">
                  <c:v>26.5</c:v>
                </c:pt>
                <c:pt idx="22">
                  <c:v>29.3</c:v>
                </c:pt>
                <c:pt idx="23">
                  <c:v>25</c:v>
                </c:pt>
                <c:pt idx="24">
                  <c:v>25.1</c:v>
                </c:pt>
                <c:pt idx="25">
                  <c:v>29</c:v>
                </c:pt>
                <c:pt idx="26">
                  <c:v>26.3</c:v>
                </c:pt>
                <c:pt idx="27">
                  <c:v>25.6</c:v>
                </c:pt>
                <c:pt idx="28">
                  <c:v>24.9</c:v>
                </c:pt>
                <c:pt idx="29">
                  <c:v>26.6</c:v>
                </c:pt>
                <c:pt idx="30">
                  <c:v>27.9</c:v>
                </c:pt>
                <c:pt idx="31">
                  <c:v>26.9</c:v>
                </c:pt>
                <c:pt idx="32">
                  <c:v>27.7</c:v>
                </c:pt>
                <c:pt idx="33">
                  <c:v>26.9</c:v>
                </c:pt>
                <c:pt idx="34">
                  <c:v>28</c:v>
                </c:pt>
                <c:pt idx="35">
                  <c:v>23.9</c:v>
                </c:pt>
                <c:pt idx="36">
                  <c:v>28</c:v>
                </c:pt>
                <c:pt idx="37">
                  <c:v>25</c:v>
                </c:pt>
                <c:pt idx="38">
                  <c:v>26.1</c:v>
                </c:pt>
                <c:pt idx="39">
                  <c:v>25.5</c:v>
                </c:pt>
                <c:pt idx="40">
                  <c:v>26.7</c:v>
                </c:pt>
                <c:pt idx="41">
                  <c:v>28</c:v>
                </c:pt>
                <c:pt idx="42">
                  <c:v>28.4</c:v>
                </c:pt>
                <c:pt idx="43">
                  <c:v>29.2</c:v>
                </c:pt>
                <c:pt idx="44">
                  <c:v>28.9</c:v>
                </c:pt>
                <c:pt idx="45">
                  <c:v>27.2</c:v>
                </c:pt>
                <c:pt idx="46">
                  <c:v>25.5</c:v>
                </c:pt>
                <c:pt idx="47">
                  <c:v>22.9</c:v>
                </c:pt>
                <c:pt idx="48">
                  <c:v>25.2</c:v>
                </c:pt>
                <c:pt idx="49">
                  <c:v>26.1</c:v>
                </c:pt>
                <c:pt idx="50">
                  <c:v>27.2</c:v>
                </c:pt>
                <c:pt idx="51">
                  <c:v>26.6</c:v>
                </c:pt>
                <c:pt idx="52">
                  <c:v>23.2</c:v>
                </c:pt>
                <c:pt idx="53">
                  <c:v>25.8</c:v>
                </c:pt>
                <c:pt idx="54">
                  <c:v>26.9</c:v>
                </c:pt>
                <c:pt idx="55">
                  <c:v>23.5</c:v>
                </c:pt>
                <c:pt idx="56">
                  <c:v>24.5</c:v>
                </c:pt>
                <c:pt idx="57">
                  <c:v>22.5</c:v>
                </c:pt>
                <c:pt idx="58">
                  <c:v>24.8</c:v>
                </c:pt>
                <c:pt idx="59">
                  <c:v>25.8</c:v>
                </c:pt>
                <c:pt idx="60">
                  <c:v>25.9</c:v>
                </c:pt>
                <c:pt idx="61">
                  <c:v>25.1</c:v>
                </c:pt>
                <c:pt idx="62">
                  <c:v>26.6</c:v>
                </c:pt>
                <c:pt idx="63">
                  <c:v>26.1</c:v>
                </c:pt>
                <c:pt idx="64">
                  <c:v>26.2</c:v>
                </c:pt>
                <c:pt idx="65">
                  <c:v>26.2</c:v>
                </c:pt>
                <c:pt idx="66">
                  <c:v>28.3</c:v>
                </c:pt>
                <c:pt idx="67">
                  <c:v>23.5</c:v>
                </c:pt>
                <c:pt idx="68">
                  <c:v>27.2</c:v>
                </c:pt>
                <c:pt idx="69">
                  <c:v>26.2</c:v>
                </c:pt>
                <c:pt idx="70">
                  <c:v>25.4</c:v>
                </c:pt>
                <c:pt idx="71">
                  <c:v>27.7</c:v>
                </c:pt>
                <c:pt idx="72">
                  <c:v>29.4</c:v>
                </c:pt>
                <c:pt idx="73">
                  <c:v>25</c:v>
                </c:pt>
                <c:pt idx="74">
                  <c:v>26.2</c:v>
                </c:pt>
                <c:pt idx="75">
                  <c:v>25.4</c:v>
                </c:pt>
                <c:pt idx="76">
                  <c:v>26.4</c:v>
                </c:pt>
                <c:pt idx="77">
                  <c:v>26.4</c:v>
                </c:pt>
                <c:pt idx="78">
                  <c:v>23</c:v>
                </c:pt>
                <c:pt idx="79">
                  <c:v>26.3</c:v>
                </c:pt>
                <c:pt idx="80">
                  <c:v>25.2</c:v>
                </c:pt>
                <c:pt idx="81">
                  <c:v>27.4</c:v>
                </c:pt>
                <c:pt idx="82">
                  <c:v>27.6</c:v>
                </c:pt>
                <c:pt idx="83">
                  <c:v>25.3</c:v>
                </c:pt>
                <c:pt idx="84">
                  <c:v>24.4</c:v>
                </c:pt>
                <c:pt idx="85">
                  <c:v>24.4</c:v>
                </c:pt>
                <c:pt idx="86">
                  <c:v>23.8</c:v>
                </c:pt>
                <c:pt idx="87">
                  <c:v>27.8</c:v>
                </c:pt>
                <c:pt idx="88">
                  <c:v>22.8</c:v>
                </c:pt>
                <c:pt idx="89">
                  <c:v>24.8</c:v>
                </c:pt>
                <c:pt idx="90">
                  <c:v>23.4</c:v>
                </c:pt>
                <c:pt idx="91">
                  <c:v>25.4</c:v>
                </c:pt>
                <c:pt idx="92">
                  <c:v>26.2</c:v>
                </c:pt>
                <c:pt idx="93">
                  <c:v>24.1</c:v>
                </c:pt>
                <c:pt idx="94">
                  <c:v>24.2</c:v>
                </c:pt>
                <c:pt idx="95">
                  <c:v>28.4</c:v>
                </c:pt>
                <c:pt idx="96">
                  <c:v>24.5</c:v>
                </c:pt>
                <c:pt idx="97">
                  <c:v>21.9</c:v>
                </c:pt>
                <c:pt idx="98">
                  <c:v>24.9</c:v>
                </c:pt>
                <c:pt idx="99">
                  <c:v>25.7</c:v>
                </c:pt>
                <c:pt idx="100">
                  <c:v>25.9</c:v>
                </c:pt>
                <c:pt idx="101">
                  <c:v>20.9</c:v>
                </c:pt>
                <c:pt idx="102">
                  <c:v>26.6</c:v>
                </c:pt>
                <c:pt idx="103">
                  <c:v>26.8</c:v>
                </c:pt>
                <c:pt idx="104">
                  <c:v>24.3</c:v>
                </c:pt>
                <c:pt idx="105">
                  <c:v>27.1</c:v>
                </c:pt>
                <c:pt idx="106">
                  <c:v>25.6</c:v>
                </c:pt>
                <c:pt idx="107">
                  <c:v>26.7</c:v>
                </c:pt>
                <c:pt idx="108">
                  <c:v>27.4</c:v>
                </c:pt>
                <c:pt idx="109">
                  <c:v>26.6</c:v>
                </c:pt>
                <c:pt idx="110">
                  <c:v>23.9</c:v>
                </c:pt>
                <c:pt idx="111">
                  <c:v>27.4</c:v>
                </c:pt>
                <c:pt idx="112">
                  <c:v>24.1</c:v>
                </c:pt>
                <c:pt idx="113">
                  <c:v>28.1</c:v>
                </c:pt>
                <c:pt idx="114">
                  <c:v>26.1</c:v>
                </c:pt>
                <c:pt idx="115">
                  <c:v>26</c:v>
                </c:pt>
                <c:pt idx="116">
                  <c:v>26.5</c:v>
                </c:pt>
                <c:pt idx="117">
                  <c:v>26.4</c:v>
                </c:pt>
                <c:pt idx="118">
                  <c:v>21.9</c:v>
                </c:pt>
                <c:pt idx="119">
                  <c:v>25</c:v>
                </c:pt>
                <c:pt idx="120">
                  <c:v>23.6</c:v>
                </c:pt>
                <c:pt idx="121">
                  <c:v>22.5</c:v>
                </c:pt>
                <c:pt idx="122">
                  <c:v>23.5</c:v>
                </c:pt>
                <c:pt idx="123">
                  <c:v>28.7</c:v>
                </c:pt>
                <c:pt idx="124">
                  <c:v>26.6</c:v>
                </c:pt>
                <c:pt idx="125">
                  <c:v>27.3</c:v>
                </c:pt>
                <c:pt idx="126">
                  <c:v>23.9</c:v>
                </c:pt>
                <c:pt idx="127">
                  <c:v>27.4</c:v>
                </c:pt>
                <c:pt idx="128">
                  <c:v>24.6</c:v>
                </c:pt>
                <c:pt idx="129">
                  <c:v>25.5</c:v>
                </c:pt>
                <c:pt idx="130">
                  <c:v>24.2</c:v>
                </c:pt>
                <c:pt idx="131">
                  <c:v>25</c:v>
                </c:pt>
                <c:pt idx="132">
                  <c:v>27.7</c:v>
                </c:pt>
                <c:pt idx="133">
                  <c:v>26.9</c:v>
                </c:pt>
                <c:pt idx="134">
                  <c:v>23.1</c:v>
                </c:pt>
                <c:pt idx="135">
                  <c:v>23.1</c:v>
                </c:pt>
                <c:pt idx="136">
                  <c:v>27.9</c:v>
                </c:pt>
                <c:pt idx="137">
                  <c:v>27.3</c:v>
                </c:pt>
                <c:pt idx="138">
                  <c:v>24.4</c:v>
                </c:pt>
                <c:pt idx="139">
                  <c:v>24.8</c:v>
                </c:pt>
                <c:pt idx="140">
                  <c:v>27</c:v>
                </c:pt>
                <c:pt idx="141">
                  <c:v>24.4</c:v>
                </c:pt>
                <c:pt idx="142">
                  <c:v>24.4</c:v>
                </c:pt>
                <c:pt idx="143">
                  <c:v>26.5</c:v>
                </c:pt>
                <c:pt idx="144">
                  <c:v>26.3</c:v>
                </c:pt>
                <c:pt idx="145">
                  <c:v>26.5</c:v>
                </c:pt>
                <c:pt idx="146">
                  <c:v>23.6</c:v>
                </c:pt>
                <c:pt idx="147">
                  <c:v>26.3</c:v>
                </c:pt>
                <c:pt idx="148">
                  <c:v>23.3</c:v>
                </c:pt>
                <c:pt idx="149">
                  <c:v>25.1</c:v>
                </c:pt>
                <c:pt idx="150">
                  <c:v>27.1</c:v>
                </c:pt>
                <c:pt idx="151">
                  <c:v>26.1</c:v>
                </c:pt>
                <c:pt idx="152">
                  <c:v>24.4</c:v>
                </c:pt>
                <c:pt idx="153">
                  <c:v>29.5</c:v>
                </c:pt>
                <c:pt idx="154">
                  <c:v>26.1</c:v>
                </c:pt>
                <c:pt idx="155">
                  <c:v>24.9</c:v>
                </c:pt>
                <c:pt idx="156">
                  <c:v>24.8</c:v>
                </c:pt>
                <c:pt idx="157">
                  <c:v>25.9</c:v>
                </c:pt>
                <c:pt idx="158">
                  <c:v>26.9</c:v>
                </c:pt>
                <c:pt idx="159">
                  <c:v>25.9</c:v>
                </c:pt>
                <c:pt idx="160">
                  <c:v>25.8</c:v>
                </c:pt>
                <c:pt idx="161">
                  <c:v>27.8</c:v>
                </c:pt>
                <c:pt idx="162">
                  <c:v>25.1</c:v>
                </c:pt>
                <c:pt idx="163">
                  <c:v>24.5</c:v>
                </c:pt>
                <c:pt idx="164">
                  <c:v>14.6</c:v>
                </c:pt>
                <c:pt idx="165">
                  <c:v>23.2</c:v>
                </c:pt>
                <c:pt idx="166">
                  <c:v>24.1</c:v>
                </c:pt>
                <c:pt idx="167">
                  <c:v>22.7</c:v>
                </c:pt>
                <c:pt idx="168">
                  <c:v>24.4</c:v>
                </c:pt>
                <c:pt idx="169">
                  <c:v>25.6</c:v>
                </c:pt>
                <c:pt idx="170">
                  <c:v>25.8</c:v>
                </c:pt>
                <c:pt idx="171">
                  <c:v>26.2</c:v>
                </c:pt>
                <c:pt idx="172">
                  <c:v>27.1</c:v>
                </c:pt>
                <c:pt idx="173">
                  <c:v>25.4</c:v>
                </c:pt>
                <c:pt idx="174">
                  <c:v>25.3</c:v>
                </c:pt>
                <c:pt idx="175">
                  <c:v>23</c:v>
                </c:pt>
                <c:pt idx="176">
                  <c:v>24.1</c:v>
                </c:pt>
                <c:pt idx="177">
                  <c:v>25.6</c:v>
                </c:pt>
                <c:pt idx="178">
                  <c:v>24.3</c:v>
                </c:pt>
                <c:pt idx="179">
                  <c:v>24.4</c:v>
                </c:pt>
                <c:pt idx="180">
                  <c:v>25.2</c:v>
                </c:pt>
                <c:pt idx="181">
                  <c:v>26.4</c:v>
                </c:pt>
                <c:pt idx="182">
                  <c:v>24.3</c:v>
                </c:pt>
                <c:pt idx="183">
                  <c:v>25.8</c:v>
                </c:pt>
                <c:pt idx="184">
                  <c:v>25.9</c:v>
                </c:pt>
                <c:pt idx="185">
                  <c:v>26</c:v>
                </c:pt>
                <c:pt idx="186">
                  <c:v>27.2</c:v>
                </c:pt>
                <c:pt idx="187">
                  <c:v>24.6</c:v>
                </c:pt>
                <c:pt idx="188">
                  <c:v>28.2</c:v>
                </c:pt>
                <c:pt idx="189">
                  <c:v>25.8</c:v>
                </c:pt>
                <c:pt idx="190">
                  <c:v>22.2</c:v>
                </c:pt>
                <c:pt idx="191">
                  <c:v>25.5</c:v>
                </c:pt>
                <c:pt idx="192">
                  <c:v>27.5</c:v>
                </c:pt>
                <c:pt idx="193">
                  <c:v>23.3</c:v>
                </c:pt>
                <c:pt idx="194">
                  <c:v>24</c:v>
                </c:pt>
                <c:pt idx="195">
                  <c:v>25.1</c:v>
                </c:pt>
                <c:pt idx="196">
                  <c:v>25.2</c:v>
                </c:pt>
                <c:pt idx="197">
                  <c:v>25.3</c:v>
                </c:pt>
                <c:pt idx="198">
                  <c:v>24.7</c:v>
                </c:pt>
                <c:pt idx="199">
                  <c:v>22.5</c:v>
                </c:pt>
                <c:pt idx="200">
                  <c:v>24.1</c:v>
                </c:pt>
                <c:pt idx="201">
                  <c:v>23.5</c:v>
                </c:pt>
                <c:pt idx="202">
                  <c:v>21.4</c:v>
                </c:pt>
                <c:pt idx="203">
                  <c:v>24.2</c:v>
                </c:pt>
                <c:pt idx="204">
                  <c:v>23.5</c:v>
                </c:pt>
                <c:pt idx="205">
                  <c:v>24.1</c:v>
                </c:pt>
                <c:pt idx="206">
                  <c:v>25.3</c:v>
                </c:pt>
                <c:pt idx="207">
                  <c:v>23.1</c:v>
                </c:pt>
                <c:pt idx="208">
                  <c:v>24.9</c:v>
                </c:pt>
                <c:pt idx="209">
                  <c:v>26.4</c:v>
                </c:pt>
                <c:pt idx="210">
                  <c:v>25.4</c:v>
                </c:pt>
                <c:pt idx="211">
                  <c:v>23.4</c:v>
                </c:pt>
                <c:pt idx="212">
                  <c:v>23.8</c:v>
                </c:pt>
                <c:pt idx="213">
                  <c:v>24.7</c:v>
                </c:pt>
                <c:pt idx="214">
                  <c:v>22.7</c:v>
                </c:pt>
                <c:pt idx="215">
                  <c:v>25.9</c:v>
                </c:pt>
                <c:pt idx="216">
                  <c:v>25.3</c:v>
                </c:pt>
                <c:pt idx="217">
                  <c:v>23.9</c:v>
                </c:pt>
                <c:pt idx="218">
                  <c:v>23.9</c:v>
                </c:pt>
                <c:pt idx="219">
                  <c:v>25.7</c:v>
                </c:pt>
                <c:pt idx="220">
                  <c:v>25.6</c:v>
                </c:pt>
                <c:pt idx="221">
                  <c:v>29.3</c:v>
                </c:pt>
                <c:pt idx="222">
                  <c:v>24.6</c:v>
                </c:pt>
                <c:pt idx="223">
                  <c:v>24.3</c:v>
                </c:pt>
                <c:pt idx="224">
                  <c:v>24.9</c:v>
                </c:pt>
                <c:pt idx="225">
                  <c:v>22.5</c:v>
                </c:pt>
                <c:pt idx="226">
                  <c:v>23.1</c:v>
                </c:pt>
                <c:pt idx="227">
                  <c:v>18.5</c:v>
                </c:pt>
                <c:pt idx="228">
                  <c:v>23.8</c:v>
                </c:pt>
                <c:pt idx="229">
                  <c:v>23.2</c:v>
                </c:pt>
                <c:pt idx="230">
                  <c:v>23</c:v>
                </c:pt>
                <c:pt idx="231">
                  <c:v>22.8</c:v>
                </c:pt>
                <c:pt idx="232">
                  <c:v>22.7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tarkistusdata!$J$3:$J$7</c:f>
              <c:numCache>
                <c:ptCount val="5"/>
                <c:pt idx="0">
                  <c:v>22.2</c:v>
                </c:pt>
                <c:pt idx="1">
                  <c:v>30.5</c:v>
                </c:pt>
                <c:pt idx="2">
                  <c:v>11.7</c:v>
                </c:pt>
                <c:pt idx="3">
                  <c:v>9.6</c:v>
                </c:pt>
                <c:pt idx="4">
                  <c:v>13.6</c:v>
                </c:pt>
              </c:numCache>
            </c:numRef>
          </c:xVal>
          <c:yVal>
            <c:numRef>
              <c:f>tarkistusdata!$L$3:$L$7</c:f>
              <c:numCache>
                <c:ptCount val="5"/>
                <c:pt idx="0">
                  <c:v>20.9</c:v>
                </c:pt>
                <c:pt idx="1">
                  <c:v>22.1</c:v>
                </c:pt>
                <c:pt idx="2">
                  <c:v>11.3</c:v>
                </c:pt>
                <c:pt idx="3">
                  <c:v>10.8</c:v>
                </c:pt>
                <c:pt idx="4">
                  <c:v>12.9</c:v>
                </c:pt>
              </c:numCache>
            </c:numRef>
          </c:yVal>
          <c:smooth val="0"/>
        </c:ser>
        <c:ser>
          <c:idx val="2"/>
          <c:order val="2"/>
          <c:tx>
            <c:v>Broadleaved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tarkistusdata!$Q$3:$Q$13</c:f>
              <c:numCache>
                <c:ptCount val="11"/>
                <c:pt idx="0">
                  <c:v>30.6</c:v>
                </c:pt>
                <c:pt idx="1">
                  <c:v>60</c:v>
                </c:pt>
                <c:pt idx="2">
                  <c:v>51.8</c:v>
                </c:pt>
                <c:pt idx="3">
                  <c:v>54.5</c:v>
                </c:pt>
                <c:pt idx="4">
                  <c:v>47.1</c:v>
                </c:pt>
                <c:pt idx="5">
                  <c:v>7.3</c:v>
                </c:pt>
                <c:pt idx="6">
                  <c:v>18.8</c:v>
                </c:pt>
                <c:pt idx="7">
                  <c:v>11.3</c:v>
                </c:pt>
                <c:pt idx="8">
                  <c:v>5.7</c:v>
                </c:pt>
                <c:pt idx="9">
                  <c:v>7.3</c:v>
                </c:pt>
                <c:pt idx="10">
                  <c:v>12.5</c:v>
                </c:pt>
              </c:numCache>
            </c:numRef>
          </c:xVal>
          <c:yVal>
            <c:numRef>
              <c:f>tarkistusdata!$S$3:$S$13</c:f>
              <c:numCache>
                <c:ptCount val="11"/>
                <c:pt idx="0">
                  <c:v>11.3</c:v>
                </c:pt>
                <c:pt idx="1">
                  <c:v>28.6</c:v>
                </c:pt>
                <c:pt idx="2">
                  <c:v>29</c:v>
                </c:pt>
                <c:pt idx="3">
                  <c:v>29</c:v>
                </c:pt>
                <c:pt idx="4">
                  <c:v>26.7</c:v>
                </c:pt>
                <c:pt idx="5">
                  <c:v>7.3</c:v>
                </c:pt>
                <c:pt idx="6">
                  <c:v>23.5</c:v>
                </c:pt>
                <c:pt idx="7">
                  <c:v>12.8</c:v>
                </c:pt>
                <c:pt idx="8">
                  <c:v>10.1</c:v>
                </c:pt>
                <c:pt idx="9">
                  <c:v>8.4</c:v>
                </c:pt>
                <c:pt idx="10">
                  <c:v>9.6</c:v>
                </c:pt>
              </c:numCache>
            </c:numRef>
          </c:yVal>
          <c:smooth val="0"/>
        </c:ser>
        <c:ser>
          <c:idx val="3"/>
          <c:order val="3"/>
          <c:tx>
            <c:v>Abies sib.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tarkistusdata!$X$3:$X$10</c:f>
              <c:numCache>
                <c:ptCount val="8"/>
                <c:pt idx="0">
                  <c:v>25.9</c:v>
                </c:pt>
                <c:pt idx="1">
                  <c:v>31</c:v>
                </c:pt>
                <c:pt idx="2">
                  <c:v>25.2</c:v>
                </c:pt>
                <c:pt idx="3">
                  <c:v>25.2</c:v>
                </c:pt>
                <c:pt idx="4">
                  <c:v>24.2</c:v>
                </c:pt>
                <c:pt idx="5">
                  <c:v>28</c:v>
                </c:pt>
                <c:pt idx="6">
                  <c:v>23.5</c:v>
                </c:pt>
                <c:pt idx="7">
                  <c:v>24.6</c:v>
                </c:pt>
              </c:numCache>
            </c:numRef>
          </c:xVal>
          <c:yVal>
            <c:numRef>
              <c:f>tarkistusdata!$Z$3:$Z$10</c:f>
              <c:numCache>
                <c:ptCount val="8"/>
                <c:pt idx="0">
                  <c:v>22.3</c:v>
                </c:pt>
                <c:pt idx="1">
                  <c:v>23.1</c:v>
                </c:pt>
                <c:pt idx="2">
                  <c:v>23.4</c:v>
                </c:pt>
                <c:pt idx="3">
                  <c:v>24</c:v>
                </c:pt>
                <c:pt idx="4">
                  <c:v>22.3</c:v>
                </c:pt>
                <c:pt idx="5">
                  <c:v>24.5</c:v>
                </c:pt>
                <c:pt idx="6">
                  <c:v>21.9</c:v>
                </c:pt>
                <c:pt idx="7">
                  <c:v>23.4</c:v>
                </c:pt>
              </c:numCache>
            </c:numRef>
          </c:yVal>
          <c:smooth val="0"/>
        </c:ser>
        <c:ser>
          <c:idx val="4"/>
          <c:order val="4"/>
          <c:tx>
            <c:v>Douglas 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tarkistusdata!$AE$3:$AE$12</c:f>
              <c:numCache>
                <c:ptCount val="10"/>
                <c:pt idx="0">
                  <c:v>39.6</c:v>
                </c:pt>
                <c:pt idx="1">
                  <c:v>41.2</c:v>
                </c:pt>
                <c:pt idx="2">
                  <c:v>8.4</c:v>
                </c:pt>
                <c:pt idx="3">
                  <c:v>30.7</c:v>
                </c:pt>
                <c:pt idx="4">
                  <c:v>11</c:v>
                </c:pt>
                <c:pt idx="5">
                  <c:v>26.4</c:v>
                </c:pt>
                <c:pt idx="6">
                  <c:v>36.8</c:v>
                </c:pt>
                <c:pt idx="7">
                  <c:v>38.2</c:v>
                </c:pt>
                <c:pt idx="8">
                  <c:v>32.7</c:v>
                </c:pt>
                <c:pt idx="9">
                  <c:v>26.3</c:v>
                </c:pt>
              </c:numCache>
            </c:numRef>
          </c:xVal>
          <c:yVal>
            <c:numRef>
              <c:f>tarkistusdata!$AG$3:$AG$12</c:f>
              <c:numCache>
                <c:ptCount val="10"/>
                <c:pt idx="0">
                  <c:v>27.1</c:v>
                </c:pt>
                <c:pt idx="1">
                  <c:v>26</c:v>
                </c:pt>
                <c:pt idx="2">
                  <c:v>9.8</c:v>
                </c:pt>
                <c:pt idx="3">
                  <c:v>20.1</c:v>
                </c:pt>
                <c:pt idx="4">
                  <c:v>7.2</c:v>
                </c:pt>
                <c:pt idx="5">
                  <c:v>23.3</c:v>
                </c:pt>
                <c:pt idx="6">
                  <c:v>26.3</c:v>
                </c:pt>
                <c:pt idx="7">
                  <c:v>28.3</c:v>
                </c:pt>
                <c:pt idx="8">
                  <c:v>27.1</c:v>
                </c:pt>
                <c:pt idx="9">
                  <c:v>21</c:v>
                </c:pt>
              </c:numCache>
            </c:numRef>
          </c:yVal>
          <c:smooth val="0"/>
        </c:ser>
        <c:axId val="60970805"/>
        <c:axId val="11866334"/>
      </c:scatterChart>
      <c:valAx>
        <c:axId val="6097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6334"/>
        <c:crosses val="autoZero"/>
        <c:crossBetween val="midCat"/>
        <c:dispUnits/>
      </c:valAx>
      <c:valAx>
        <c:axId val="118663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70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Muistokuusikko hc x 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tarkistusdata!$C$3:$C$235</c:f>
              <c:numCache>
                <c:ptCount val="233"/>
                <c:pt idx="0">
                  <c:v>34.2</c:v>
                </c:pt>
                <c:pt idx="1">
                  <c:v>58.7</c:v>
                </c:pt>
                <c:pt idx="2">
                  <c:v>37</c:v>
                </c:pt>
                <c:pt idx="3">
                  <c:v>29.6</c:v>
                </c:pt>
                <c:pt idx="4">
                  <c:v>31.9</c:v>
                </c:pt>
                <c:pt idx="5">
                  <c:v>24.2</c:v>
                </c:pt>
                <c:pt idx="6">
                  <c:v>43.2</c:v>
                </c:pt>
                <c:pt idx="7">
                  <c:v>51.3</c:v>
                </c:pt>
                <c:pt idx="8">
                  <c:v>21.8</c:v>
                </c:pt>
                <c:pt idx="9">
                  <c:v>42.4</c:v>
                </c:pt>
                <c:pt idx="10">
                  <c:v>36.8</c:v>
                </c:pt>
                <c:pt idx="11">
                  <c:v>32.1</c:v>
                </c:pt>
                <c:pt idx="12">
                  <c:v>40.8</c:v>
                </c:pt>
                <c:pt idx="13">
                  <c:v>44.5</c:v>
                </c:pt>
                <c:pt idx="14">
                  <c:v>34</c:v>
                </c:pt>
                <c:pt idx="15">
                  <c:v>36</c:v>
                </c:pt>
                <c:pt idx="16">
                  <c:v>29.5</c:v>
                </c:pt>
                <c:pt idx="17">
                  <c:v>31.5</c:v>
                </c:pt>
                <c:pt idx="18">
                  <c:v>27.7</c:v>
                </c:pt>
                <c:pt idx="19">
                  <c:v>32.5</c:v>
                </c:pt>
                <c:pt idx="20">
                  <c:v>28.8</c:v>
                </c:pt>
                <c:pt idx="21">
                  <c:v>31.5</c:v>
                </c:pt>
                <c:pt idx="22">
                  <c:v>40</c:v>
                </c:pt>
                <c:pt idx="23">
                  <c:v>28.8</c:v>
                </c:pt>
                <c:pt idx="24">
                  <c:v>25</c:v>
                </c:pt>
                <c:pt idx="25">
                  <c:v>35.5</c:v>
                </c:pt>
                <c:pt idx="26">
                  <c:v>33.2</c:v>
                </c:pt>
                <c:pt idx="27">
                  <c:v>27.2</c:v>
                </c:pt>
                <c:pt idx="28">
                  <c:v>29.6</c:v>
                </c:pt>
                <c:pt idx="29">
                  <c:v>33</c:v>
                </c:pt>
                <c:pt idx="30">
                  <c:v>33.7</c:v>
                </c:pt>
                <c:pt idx="31">
                  <c:v>31.3</c:v>
                </c:pt>
                <c:pt idx="32">
                  <c:v>26.5</c:v>
                </c:pt>
                <c:pt idx="33">
                  <c:v>32.8</c:v>
                </c:pt>
                <c:pt idx="34">
                  <c:v>28.7</c:v>
                </c:pt>
                <c:pt idx="35">
                  <c:v>24.7</c:v>
                </c:pt>
                <c:pt idx="36">
                  <c:v>34.2</c:v>
                </c:pt>
                <c:pt idx="37">
                  <c:v>27.7</c:v>
                </c:pt>
                <c:pt idx="38">
                  <c:v>32.3</c:v>
                </c:pt>
                <c:pt idx="39">
                  <c:v>28.1</c:v>
                </c:pt>
                <c:pt idx="40">
                  <c:v>24</c:v>
                </c:pt>
                <c:pt idx="41">
                  <c:v>38</c:v>
                </c:pt>
                <c:pt idx="42">
                  <c:v>32.8</c:v>
                </c:pt>
                <c:pt idx="43">
                  <c:v>48.8</c:v>
                </c:pt>
                <c:pt idx="44">
                  <c:v>37.8</c:v>
                </c:pt>
                <c:pt idx="45">
                  <c:v>33.4</c:v>
                </c:pt>
                <c:pt idx="46">
                  <c:v>32.8</c:v>
                </c:pt>
                <c:pt idx="47">
                  <c:v>23</c:v>
                </c:pt>
                <c:pt idx="48">
                  <c:v>28.3</c:v>
                </c:pt>
                <c:pt idx="49">
                  <c:v>34.1</c:v>
                </c:pt>
                <c:pt idx="50">
                  <c:v>31.2</c:v>
                </c:pt>
                <c:pt idx="51">
                  <c:v>29.3</c:v>
                </c:pt>
                <c:pt idx="52">
                  <c:v>30.4</c:v>
                </c:pt>
                <c:pt idx="53">
                  <c:v>26.4</c:v>
                </c:pt>
                <c:pt idx="54">
                  <c:v>32</c:v>
                </c:pt>
                <c:pt idx="55">
                  <c:v>28.2</c:v>
                </c:pt>
                <c:pt idx="56">
                  <c:v>26.8</c:v>
                </c:pt>
                <c:pt idx="57">
                  <c:v>25.3</c:v>
                </c:pt>
                <c:pt idx="58">
                  <c:v>29.5</c:v>
                </c:pt>
                <c:pt idx="59">
                  <c:v>30.3</c:v>
                </c:pt>
                <c:pt idx="60">
                  <c:v>26.7</c:v>
                </c:pt>
                <c:pt idx="61">
                  <c:v>27.7</c:v>
                </c:pt>
                <c:pt idx="62">
                  <c:v>28.2</c:v>
                </c:pt>
                <c:pt idx="63">
                  <c:v>29.4</c:v>
                </c:pt>
                <c:pt idx="64">
                  <c:v>28.9</c:v>
                </c:pt>
                <c:pt idx="65">
                  <c:v>30</c:v>
                </c:pt>
                <c:pt idx="66">
                  <c:v>30.8</c:v>
                </c:pt>
                <c:pt idx="67">
                  <c:v>25.8</c:v>
                </c:pt>
                <c:pt idx="68">
                  <c:v>34.3</c:v>
                </c:pt>
                <c:pt idx="69">
                  <c:v>30.8</c:v>
                </c:pt>
                <c:pt idx="70">
                  <c:v>28.3</c:v>
                </c:pt>
                <c:pt idx="71">
                  <c:v>30.1</c:v>
                </c:pt>
                <c:pt idx="72">
                  <c:v>35.3</c:v>
                </c:pt>
                <c:pt idx="73">
                  <c:v>24.8</c:v>
                </c:pt>
                <c:pt idx="74">
                  <c:v>23.9</c:v>
                </c:pt>
                <c:pt idx="75">
                  <c:v>26.4</c:v>
                </c:pt>
                <c:pt idx="76">
                  <c:v>29</c:v>
                </c:pt>
                <c:pt idx="77">
                  <c:v>28.5</c:v>
                </c:pt>
                <c:pt idx="78">
                  <c:v>22.3</c:v>
                </c:pt>
                <c:pt idx="79">
                  <c:v>25.8</c:v>
                </c:pt>
                <c:pt idx="80">
                  <c:v>24</c:v>
                </c:pt>
                <c:pt idx="81">
                  <c:v>26</c:v>
                </c:pt>
                <c:pt idx="82">
                  <c:v>28.9</c:v>
                </c:pt>
                <c:pt idx="83">
                  <c:v>28.5</c:v>
                </c:pt>
                <c:pt idx="84">
                  <c:v>28.5</c:v>
                </c:pt>
                <c:pt idx="85">
                  <c:v>26.2</c:v>
                </c:pt>
                <c:pt idx="86">
                  <c:v>22.9</c:v>
                </c:pt>
                <c:pt idx="87">
                  <c:v>31.3</c:v>
                </c:pt>
                <c:pt idx="88">
                  <c:v>21.4</c:v>
                </c:pt>
                <c:pt idx="89">
                  <c:v>26</c:v>
                </c:pt>
                <c:pt idx="90">
                  <c:v>23.3</c:v>
                </c:pt>
                <c:pt idx="91">
                  <c:v>24.7</c:v>
                </c:pt>
                <c:pt idx="92">
                  <c:v>28.4</c:v>
                </c:pt>
                <c:pt idx="93">
                  <c:v>25.8</c:v>
                </c:pt>
                <c:pt idx="94">
                  <c:v>23.1</c:v>
                </c:pt>
                <c:pt idx="95">
                  <c:v>30.1</c:v>
                </c:pt>
                <c:pt idx="96">
                  <c:v>27.3</c:v>
                </c:pt>
                <c:pt idx="97">
                  <c:v>21.4</c:v>
                </c:pt>
                <c:pt idx="98">
                  <c:v>24.3</c:v>
                </c:pt>
                <c:pt idx="99">
                  <c:v>26.9</c:v>
                </c:pt>
                <c:pt idx="100">
                  <c:v>31.5</c:v>
                </c:pt>
                <c:pt idx="101">
                  <c:v>22.4</c:v>
                </c:pt>
                <c:pt idx="102">
                  <c:v>33.2</c:v>
                </c:pt>
                <c:pt idx="103">
                  <c:v>34.6</c:v>
                </c:pt>
                <c:pt idx="104">
                  <c:v>27.4</c:v>
                </c:pt>
                <c:pt idx="105">
                  <c:v>28.5</c:v>
                </c:pt>
                <c:pt idx="106">
                  <c:v>23.7</c:v>
                </c:pt>
                <c:pt idx="107">
                  <c:v>25.7</c:v>
                </c:pt>
                <c:pt idx="108">
                  <c:v>25.2</c:v>
                </c:pt>
                <c:pt idx="109">
                  <c:v>27.2</c:v>
                </c:pt>
                <c:pt idx="110">
                  <c:v>24.4</c:v>
                </c:pt>
                <c:pt idx="111">
                  <c:v>29.8</c:v>
                </c:pt>
                <c:pt idx="112">
                  <c:v>24</c:v>
                </c:pt>
                <c:pt idx="113">
                  <c:v>33.2</c:v>
                </c:pt>
                <c:pt idx="114">
                  <c:v>27.2</c:v>
                </c:pt>
                <c:pt idx="115">
                  <c:v>27.2</c:v>
                </c:pt>
                <c:pt idx="116">
                  <c:v>28.1</c:v>
                </c:pt>
                <c:pt idx="117">
                  <c:v>26.3</c:v>
                </c:pt>
                <c:pt idx="118">
                  <c:v>19</c:v>
                </c:pt>
                <c:pt idx="119">
                  <c:v>25</c:v>
                </c:pt>
                <c:pt idx="120">
                  <c:v>21.3</c:v>
                </c:pt>
                <c:pt idx="121">
                  <c:v>20.7</c:v>
                </c:pt>
                <c:pt idx="122">
                  <c:v>26.8</c:v>
                </c:pt>
                <c:pt idx="123">
                  <c:v>30.7</c:v>
                </c:pt>
                <c:pt idx="124">
                  <c:v>31.1</c:v>
                </c:pt>
                <c:pt idx="125">
                  <c:v>24.3</c:v>
                </c:pt>
                <c:pt idx="126">
                  <c:v>25.1</c:v>
                </c:pt>
                <c:pt idx="127">
                  <c:v>30.1</c:v>
                </c:pt>
                <c:pt idx="128">
                  <c:v>26.9</c:v>
                </c:pt>
                <c:pt idx="129">
                  <c:v>28.2</c:v>
                </c:pt>
                <c:pt idx="130">
                  <c:v>23.6</c:v>
                </c:pt>
                <c:pt idx="131">
                  <c:v>23.4</c:v>
                </c:pt>
                <c:pt idx="132">
                  <c:v>30.9</c:v>
                </c:pt>
                <c:pt idx="133">
                  <c:v>27.4</c:v>
                </c:pt>
                <c:pt idx="134">
                  <c:v>21.5</c:v>
                </c:pt>
                <c:pt idx="135">
                  <c:v>20.8</c:v>
                </c:pt>
                <c:pt idx="136">
                  <c:v>25.8</c:v>
                </c:pt>
                <c:pt idx="137">
                  <c:v>29</c:v>
                </c:pt>
                <c:pt idx="138">
                  <c:v>27.4</c:v>
                </c:pt>
                <c:pt idx="139">
                  <c:v>28</c:v>
                </c:pt>
                <c:pt idx="140">
                  <c:v>31.5</c:v>
                </c:pt>
                <c:pt idx="141">
                  <c:v>24.4</c:v>
                </c:pt>
                <c:pt idx="142">
                  <c:v>23.8</c:v>
                </c:pt>
                <c:pt idx="143">
                  <c:v>26.8</c:v>
                </c:pt>
                <c:pt idx="144">
                  <c:v>28</c:v>
                </c:pt>
                <c:pt idx="145">
                  <c:v>31.1</c:v>
                </c:pt>
                <c:pt idx="146">
                  <c:v>25.2</c:v>
                </c:pt>
                <c:pt idx="147">
                  <c:v>27.2</c:v>
                </c:pt>
                <c:pt idx="148">
                  <c:v>27.2</c:v>
                </c:pt>
                <c:pt idx="149">
                  <c:v>23.2</c:v>
                </c:pt>
                <c:pt idx="150">
                  <c:v>35.5</c:v>
                </c:pt>
                <c:pt idx="151">
                  <c:v>26.3</c:v>
                </c:pt>
                <c:pt idx="152">
                  <c:v>24.8</c:v>
                </c:pt>
                <c:pt idx="153">
                  <c:v>35.4</c:v>
                </c:pt>
                <c:pt idx="154">
                  <c:v>31.8</c:v>
                </c:pt>
                <c:pt idx="155">
                  <c:v>34.1</c:v>
                </c:pt>
                <c:pt idx="156">
                  <c:v>27.1</c:v>
                </c:pt>
                <c:pt idx="157">
                  <c:v>38.5</c:v>
                </c:pt>
                <c:pt idx="158">
                  <c:v>31.5</c:v>
                </c:pt>
                <c:pt idx="159">
                  <c:v>27.6</c:v>
                </c:pt>
                <c:pt idx="160">
                  <c:v>25.3</c:v>
                </c:pt>
                <c:pt idx="161">
                  <c:v>33.3</c:v>
                </c:pt>
                <c:pt idx="162">
                  <c:v>24.3</c:v>
                </c:pt>
                <c:pt idx="163">
                  <c:v>25.8</c:v>
                </c:pt>
                <c:pt idx="164">
                  <c:v>23.8</c:v>
                </c:pt>
                <c:pt idx="165">
                  <c:v>26.4</c:v>
                </c:pt>
                <c:pt idx="166">
                  <c:v>24.6</c:v>
                </c:pt>
                <c:pt idx="167">
                  <c:v>24</c:v>
                </c:pt>
                <c:pt idx="168">
                  <c:v>32.5</c:v>
                </c:pt>
                <c:pt idx="169">
                  <c:v>32.3</c:v>
                </c:pt>
                <c:pt idx="170">
                  <c:v>28.4</c:v>
                </c:pt>
                <c:pt idx="171">
                  <c:v>30.2</c:v>
                </c:pt>
                <c:pt idx="172">
                  <c:v>37.7</c:v>
                </c:pt>
                <c:pt idx="173">
                  <c:v>28.9</c:v>
                </c:pt>
                <c:pt idx="174">
                  <c:v>29.6</c:v>
                </c:pt>
                <c:pt idx="175">
                  <c:v>25.1</c:v>
                </c:pt>
                <c:pt idx="176">
                  <c:v>26.6</c:v>
                </c:pt>
                <c:pt idx="177">
                  <c:v>32.8</c:v>
                </c:pt>
                <c:pt idx="178">
                  <c:v>30.2</c:v>
                </c:pt>
                <c:pt idx="179">
                  <c:v>30.4</c:v>
                </c:pt>
                <c:pt idx="180">
                  <c:v>28.5</c:v>
                </c:pt>
                <c:pt idx="181">
                  <c:v>30.9</c:v>
                </c:pt>
                <c:pt idx="182">
                  <c:v>28.3</c:v>
                </c:pt>
                <c:pt idx="183">
                  <c:v>34.3</c:v>
                </c:pt>
                <c:pt idx="184">
                  <c:v>29</c:v>
                </c:pt>
                <c:pt idx="185">
                  <c:v>26.8</c:v>
                </c:pt>
                <c:pt idx="186">
                  <c:v>25.4</c:v>
                </c:pt>
                <c:pt idx="187">
                  <c:v>29.5</c:v>
                </c:pt>
                <c:pt idx="188">
                  <c:v>30.2</c:v>
                </c:pt>
                <c:pt idx="189">
                  <c:v>23.9</c:v>
                </c:pt>
                <c:pt idx="190">
                  <c:v>22.9</c:v>
                </c:pt>
                <c:pt idx="191">
                  <c:v>26.5</c:v>
                </c:pt>
                <c:pt idx="192">
                  <c:v>29.5</c:v>
                </c:pt>
                <c:pt idx="193">
                  <c:v>25.2</c:v>
                </c:pt>
                <c:pt idx="194">
                  <c:v>24.9</c:v>
                </c:pt>
                <c:pt idx="195">
                  <c:v>23.2</c:v>
                </c:pt>
                <c:pt idx="196">
                  <c:v>30</c:v>
                </c:pt>
                <c:pt idx="197">
                  <c:v>23.8</c:v>
                </c:pt>
                <c:pt idx="198">
                  <c:v>22.4</c:v>
                </c:pt>
                <c:pt idx="199">
                  <c:v>22.5</c:v>
                </c:pt>
                <c:pt idx="200">
                  <c:v>25.1</c:v>
                </c:pt>
                <c:pt idx="201">
                  <c:v>21.4</c:v>
                </c:pt>
                <c:pt idx="202">
                  <c:v>20.1</c:v>
                </c:pt>
                <c:pt idx="203">
                  <c:v>28.4</c:v>
                </c:pt>
                <c:pt idx="204">
                  <c:v>25.8</c:v>
                </c:pt>
                <c:pt idx="205">
                  <c:v>24.8</c:v>
                </c:pt>
                <c:pt idx="206">
                  <c:v>30.4</c:v>
                </c:pt>
                <c:pt idx="207">
                  <c:v>29.7</c:v>
                </c:pt>
                <c:pt idx="208">
                  <c:v>24.9</c:v>
                </c:pt>
                <c:pt idx="209">
                  <c:v>32.5</c:v>
                </c:pt>
                <c:pt idx="210">
                  <c:v>26.7</c:v>
                </c:pt>
                <c:pt idx="211">
                  <c:v>24.6</c:v>
                </c:pt>
                <c:pt idx="212">
                  <c:v>31.8</c:v>
                </c:pt>
                <c:pt idx="213">
                  <c:v>33.9</c:v>
                </c:pt>
                <c:pt idx="214">
                  <c:v>30.3</c:v>
                </c:pt>
                <c:pt idx="215">
                  <c:v>33.4</c:v>
                </c:pt>
                <c:pt idx="216">
                  <c:v>27.2</c:v>
                </c:pt>
                <c:pt idx="217">
                  <c:v>30.4</c:v>
                </c:pt>
                <c:pt idx="218">
                  <c:v>24.5</c:v>
                </c:pt>
                <c:pt idx="219">
                  <c:v>33.5</c:v>
                </c:pt>
                <c:pt idx="220">
                  <c:v>27.9</c:v>
                </c:pt>
                <c:pt idx="221">
                  <c:v>42.7</c:v>
                </c:pt>
                <c:pt idx="222">
                  <c:v>23.2</c:v>
                </c:pt>
                <c:pt idx="223">
                  <c:v>29.2</c:v>
                </c:pt>
                <c:pt idx="224">
                  <c:v>22.6</c:v>
                </c:pt>
                <c:pt idx="225">
                  <c:v>20.8</c:v>
                </c:pt>
                <c:pt idx="226">
                  <c:v>25.9</c:v>
                </c:pt>
                <c:pt idx="227">
                  <c:v>21.1</c:v>
                </c:pt>
                <c:pt idx="228">
                  <c:v>24.3</c:v>
                </c:pt>
                <c:pt idx="229">
                  <c:v>24.9</c:v>
                </c:pt>
                <c:pt idx="230">
                  <c:v>20.3</c:v>
                </c:pt>
                <c:pt idx="231">
                  <c:v>25.4</c:v>
                </c:pt>
                <c:pt idx="232">
                  <c:v>22.3</c:v>
                </c:pt>
              </c:numCache>
            </c:numRef>
          </c:xVal>
          <c:yVal>
            <c:numRef>
              <c:f>tarkistusdata!$F$3:$F$235</c:f>
              <c:numCache>
                <c:ptCount val="233"/>
                <c:pt idx="0">
                  <c:v>0.5</c:v>
                </c:pt>
                <c:pt idx="1">
                  <c:v>1</c:v>
                </c:pt>
                <c:pt idx="2">
                  <c:v>3.2</c:v>
                </c:pt>
                <c:pt idx="3">
                  <c:v>7.8</c:v>
                </c:pt>
                <c:pt idx="4">
                  <c:v>1.4</c:v>
                </c:pt>
                <c:pt idx="5">
                  <c:v>1.7</c:v>
                </c:pt>
                <c:pt idx="6">
                  <c:v>2.5</c:v>
                </c:pt>
                <c:pt idx="7">
                  <c:v>2.7</c:v>
                </c:pt>
                <c:pt idx="8">
                  <c:v>3.4</c:v>
                </c:pt>
                <c:pt idx="9">
                  <c:v>1.7</c:v>
                </c:pt>
                <c:pt idx="10">
                  <c:v>2.7</c:v>
                </c:pt>
                <c:pt idx="11">
                  <c:v>5</c:v>
                </c:pt>
                <c:pt idx="12">
                  <c:v>4.7</c:v>
                </c:pt>
                <c:pt idx="13">
                  <c:v>0.4</c:v>
                </c:pt>
                <c:pt idx="14">
                  <c:v>6</c:v>
                </c:pt>
                <c:pt idx="15">
                  <c:v>4.6</c:v>
                </c:pt>
                <c:pt idx="16">
                  <c:v>10.9</c:v>
                </c:pt>
                <c:pt idx="17">
                  <c:v>1.6</c:v>
                </c:pt>
                <c:pt idx="18">
                  <c:v>11.1</c:v>
                </c:pt>
                <c:pt idx="19">
                  <c:v>2.7</c:v>
                </c:pt>
                <c:pt idx="20">
                  <c:v>14.8</c:v>
                </c:pt>
                <c:pt idx="21">
                  <c:v>9.7</c:v>
                </c:pt>
                <c:pt idx="22">
                  <c:v>2.8</c:v>
                </c:pt>
                <c:pt idx="23">
                  <c:v>13</c:v>
                </c:pt>
                <c:pt idx="24">
                  <c:v>16.9</c:v>
                </c:pt>
                <c:pt idx="25">
                  <c:v>15.1</c:v>
                </c:pt>
                <c:pt idx="26">
                  <c:v>12</c:v>
                </c:pt>
                <c:pt idx="27">
                  <c:v>13.9</c:v>
                </c:pt>
                <c:pt idx="28">
                  <c:v>14.3</c:v>
                </c:pt>
                <c:pt idx="29">
                  <c:v>14.9</c:v>
                </c:pt>
                <c:pt idx="30">
                  <c:v>5.2</c:v>
                </c:pt>
                <c:pt idx="31">
                  <c:v>8.6</c:v>
                </c:pt>
                <c:pt idx="32">
                  <c:v>12.6</c:v>
                </c:pt>
                <c:pt idx="33">
                  <c:v>14.4</c:v>
                </c:pt>
                <c:pt idx="34">
                  <c:v>12.9</c:v>
                </c:pt>
                <c:pt idx="35">
                  <c:v>13.9</c:v>
                </c:pt>
                <c:pt idx="36">
                  <c:v>5.6</c:v>
                </c:pt>
                <c:pt idx="37">
                  <c:v>8</c:v>
                </c:pt>
                <c:pt idx="38">
                  <c:v>12.8</c:v>
                </c:pt>
                <c:pt idx="39">
                  <c:v>16.7</c:v>
                </c:pt>
                <c:pt idx="40">
                  <c:v>15.1</c:v>
                </c:pt>
                <c:pt idx="41">
                  <c:v>1.2</c:v>
                </c:pt>
                <c:pt idx="42">
                  <c:v>10.6</c:v>
                </c:pt>
                <c:pt idx="43">
                  <c:v>2.3</c:v>
                </c:pt>
                <c:pt idx="44">
                  <c:v>7.2</c:v>
                </c:pt>
                <c:pt idx="45">
                  <c:v>7.7</c:v>
                </c:pt>
                <c:pt idx="46">
                  <c:v>1.2</c:v>
                </c:pt>
                <c:pt idx="47">
                  <c:v>7.3</c:v>
                </c:pt>
                <c:pt idx="48">
                  <c:v>9.2</c:v>
                </c:pt>
                <c:pt idx="49">
                  <c:v>6.8</c:v>
                </c:pt>
                <c:pt idx="50">
                  <c:v>8.9</c:v>
                </c:pt>
                <c:pt idx="51">
                  <c:v>11.4</c:v>
                </c:pt>
                <c:pt idx="52">
                  <c:v>8.9</c:v>
                </c:pt>
                <c:pt idx="53">
                  <c:v>13.7</c:v>
                </c:pt>
                <c:pt idx="54">
                  <c:v>11.4</c:v>
                </c:pt>
                <c:pt idx="55">
                  <c:v>9.3</c:v>
                </c:pt>
                <c:pt idx="56">
                  <c:v>12.1</c:v>
                </c:pt>
                <c:pt idx="57">
                  <c:v>9.4</c:v>
                </c:pt>
                <c:pt idx="58">
                  <c:v>11.7</c:v>
                </c:pt>
                <c:pt idx="59">
                  <c:v>12.1</c:v>
                </c:pt>
                <c:pt idx="60">
                  <c:v>11.9</c:v>
                </c:pt>
                <c:pt idx="61">
                  <c:v>13.3</c:v>
                </c:pt>
                <c:pt idx="62">
                  <c:v>13.1</c:v>
                </c:pt>
                <c:pt idx="63">
                  <c:v>10.8</c:v>
                </c:pt>
                <c:pt idx="64">
                  <c:v>15.8</c:v>
                </c:pt>
                <c:pt idx="65">
                  <c:v>8.8</c:v>
                </c:pt>
                <c:pt idx="66">
                  <c:v>9.5</c:v>
                </c:pt>
                <c:pt idx="67">
                  <c:v>11.7</c:v>
                </c:pt>
                <c:pt idx="68">
                  <c:v>13</c:v>
                </c:pt>
                <c:pt idx="69">
                  <c:v>14.4</c:v>
                </c:pt>
                <c:pt idx="70">
                  <c:v>11.7</c:v>
                </c:pt>
                <c:pt idx="71">
                  <c:v>14.2</c:v>
                </c:pt>
                <c:pt idx="72">
                  <c:v>16.3</c:v>
                </c:pt>
                <c:pt idx="73">
                  <c:v>13.1</c:v>
                </c:pt>
                <c:pt idx="74">
                  <c:v>18.7</c:v>
                </c:pt>
                <c:pt idx="75">
                  <c:v>13.9</c:v>
                </c:pt>
                <c:pt idx="76">
                  <c:v>13.7</c:v>
                </c:pt>
                <c:pt idx="77">
                  <c:v>14.7</c:v>
                </c:pt>
                <c:pt idx="78">
                  <c:v>14.1</c:v>
                </c:pt>
                <c:pt idx="79">
                  <c:v>12.9</c:v>
                </c:pt>
                <c:pt idx="80">
                  <c:v>16.8</c:v>
                </c:pt>
                <c:pt idx="81">
                  <c:v>13.5</c:v>
                </c:pt>
                <c:pt idx="82">
                  <c:v>15.3</c:v>
                </c:pt>
                <c:pt idx="83">
                  <c:v>11.6</c:v>
                </c:pt>
                <c:pt idx="84">
                  <c:v>10.4</c:v>
                </c:pt>
                <c:pt idx="85">
                  <c:v>13.5</c:v>
                </c:pt>
                <c:pt idx="86">
                  <c:v>13.5</c:v>
                </c:pt>
                <c:pt idx="87">
                  <c:v>15.8</c:v>
                </c:pt>
                <c:pt idx="88">
                  <c:v>13.9</c:v>
                </c:pt>
                <c:pt idx="89">
                  <c:v>14.2</c:v>
                </c:pt>
                <c:pt idx="90">
                  <c:v>12.1</c:v>
                </c:pt>
                <c:pt idx="91">
                  <c:v>10.1</c:v>
                </c:pt>
                <c:pt idx="92">
                  <c:v>13.6</c:v>
                </c:pt>
                <c:pt idx="93">
                  <c:v>13</c:v>
                </c:pt>
                <c:pt idx="94">
                  <c:v>14.6</c:v>
                </c:pt>
                <c:pt idx="95">
                  <c:v>18.2</c:v>
                </c:pt>
                <c:pt idx="96">
                  <c:v>13.9</c:v>
                </c:pt>
                <c:pt idx="97">
                  <c:v>9.9</c:v>
                </c:pt>
                <c:pt idx="98">
                  <c:v>11.7</c:v>
                </c:pt>
                <c:pt idx="99">
                  <c:v>7.1</c:v>
                </c:pt>
                <c:pt idx="100">
                  <c:v>5</c:v>
                </c:pt>
                <c:pt idx="101">
                  <c:v>8.5</c:v>
                </c:pt>
                <c:pt idx="102">
                  <c:v>9.8</c:v>
                </c:pt>
                <c:pt idx="103">
                  <c:v>9.4</c:v>
                </c:pt>
                <c:pt idx="104">
                  <c:v>4.5</c:v>
                </c:pt>
                <c:pt idx="105">
                  <c:v>11.7</c:v>
                </c:pt>
                <c:pt idx="106">
                  <c:v>11.2</c:v>
                </c:pt>
                <c:pt idx="107">
                  <c:v>12.3</c:v>
                </c:pt>
                <c:pt idx="108">
                  <c:v>13.9</c:v>
                </c:pt>
                <c:pt idx="109">
                  <c:v>8.9</c:v>
                </c:pt>
                <c:pt idx="110">
                  <c:v>10.5</c:v>
                </c:pt>
                <c:pt idx="111">
                  <c:v>7</c:v>
                </c:pt>
                <c:pt idx="112">
                  <c:v>11.6</c:v>
                </c:pt>
                <c:pt idx="113">
                  <c:v>13.7</c:v>
                </c:pt>
                <c:pt idx="114">
                  <c:v>12</c:v>
                </c:pt>
                <c:pt idx="115">
                  <c:v>9.6</c:v>
                </c:pt>
                <c:pt idx="116">
                  <c:v>14.1</c:v>
                </c:pt>
                <c:pt idx="117">
                  <c:v>12.8</c:v>
                </c:pt>
                <c:pt idx="118">
                  <c:v>11</c:v>
                </c:pt>
                <c:pt idx="119">
                  <c:v>14.7</c:v>
                </c:pt>
                <c:pt idx="120">
                  <c:v>14.8</c:v>
                </c:pt>
                <c:pt idx="121">
                  <c:v>12.8</c:v>
                </c:pt>
                <c:pt idx="122">
                  <c:v>10.2</c:v>
                </c:pt>
                <c:pt idx="123">
                  <c:v>12.8</c:v>
                </c:pt>
                <c:pt idx="124">
                  <c:v>14.8</c:v>
                </c:pt>
                <c:pt idx="125">
                  <c:v>14.8</c:v>
                </c:pt>
                <c:pt idx="126">
                  <c:v>6.9</c:v>
                </c:pt>
                <c:pt idx="127">
                  <c:v>12.2</c:v>
                </c:pt>
                <c:pt idx="128">
                  <c:v>14.8</c:v>
                </c:pt>
                <c:pt idx="129">
                  <c:v>13.4</c:v>
                </c:pt>
                <c:pt idx="130">
                  <c:v>12.6</c:v>
                </c:pt>
                <c:pt idx="131">
                  <c:v>11.3</c:v>
                </c:pt>
                <c:pt idx="132">
                  <c:v>9</c:v>
                </c:pt>
                <c:pt idx="133">
                  <c:v>11.9</c:v>
                </c:pt>
                <c:pt idx="134">
                  <c:v>12</c:v>
                </c:pt>
                <c:pt idx="135">
                  <c:v>12.8</c:v>
                </c:pt>
                <c:pt idx="136">
                  <c:v>12.5</c:v>
                </c:pt>
                <c:pt idx="137">
                  <c:v>13.2</c:v>
                </c:pt>
                <c:pt idx="138">
                  <c:v>11.6</c:v>
                </c:pt>
                <c:pt idx="139">
                  <c:v>9.4</c:v>
                </c:pt>
                <c:pt idx="140">
                  <c:v>11.5</c:v>
                </c:pt>
                <c:pt idx="141">
                  <c:v>12.3</c:v>
                </c:pt>
                <c:pt idx="142">
                  <c:v>12.8</c:v>
                </c:pt>
                <c:pt idx="143">
                  <c:v>13.6</c:v>
                </c:pt>
                <c:pt idx="144">
                  <c:v>12.9</c:v>
                </c:pt>
                <c:pt idx="145">
                  <c:v>10.6</c:v>
                </c:pt>
                <c:pt idx="146">
                  <c:v>9.3</c:v>
                </c:pt>
                <c:pt idx="147">
                  <c:v>9.8</c:v>
                </c:pt>
                <c:pt idx="148">
                  <c:v>9</c:v>
                </c:pt>
                <c:pt idx="149">
                  <c:v>14.7</c:v>
                </c:pt>
                <c:pt idx="150">
                  <c:v>9.2</c:v>
                </c:pt>
                <c:pt idx="151">
                  <c:v>14.6</c:v>
                </c:pt>
                <c:pt idx="152">
                  <c:v>8.2</c:v>
                </c:pt>
                <c:pt idx="153">
                  <c:v>6.5</c:v>
                </c:pt>
                <c:pt idx="154">
                  <c:v>3.1</c:v>
                </c:pt>
                <c:pt idx="155">
                  <c:v>3.8</c:v>
                </c:pt>
                <c:pt idx="156">
                  <c:v>2.6</c:v>
                </c:pt>
                <c:pt idx="157">
                  <c:v>2.2</c:v>
                </c:pt>
                <c:pt idx="158">
                  <c:v>13.1</c:v>
                </c:pt>
                <c:pt idx="159">
                  <c:v>14.6</c:v>
                </c:pt>
                <c:pt idx="160">
                  <c:v>12.3</c:v>
                </c:pt>
                <c:pt idx="161">
                  <c:v>13.8</c:v>
                </c:pt>
                <c:pt idx="162">
                  <c:v>12.2</c:v>
                </c:pt>
                <c:pt idx="163">
                  <c:v>12.5</c:v>
                </c:pt>
                <c:pt idx="164">
                  <c:v>9.8</c:v>
                </c:pt>
                <c:pt idx="165">
                  <c:v>3.9</c:v>
                </c:pt>
                <c:pt idx="166">
                  <c:v>10.8</c:v>
                </c:pt>
                <c:pt idx="167">
                  <c:v>1.3</c:v>
                </c:pt>
                <c:pt idx="168">
                  <c:v>13.3</c:v>
                </c:pt>
                <c:pt idx="169">
                  <c:v>14.1</c:v>
                </c:pt>
                <c:pt idx="170">
                  <c:v>2.4</c:v>
                </c:pt>
                <c:pt idx="171">
                  <c:v>10.1</c:v>
                </c:pt>
                <c:pt idx="172">
                  <c:v>4.4</c:v>
                </c:pt>
                <c:pt idx="173">
                  <c:v>15.6</c:v>
                </c:pt>
                <c:pt idx="174">
                  <c:v>12.9</c:v>
                </c:pt>
                <c:pt idx="175">
                  <c:v>5.3</c:v>
                </c:pt>
                <c:pt idx="176">
                  <c:v>8.3</c:v>
                </c:pt>
                <c:pt idx="177">
                  <c:v>10.9</c:v>
                </c:pt>
                <c:pt idx="178">
                  <c:v>2.8</c:v>
                </c:pt>
                <c:pt idx="179">
                  <c:v>11.2</c:v>
                </c:pt>
                <c:pt idx="180">
                  <c:v>9.4</c:v>
                </c:pt>
                <c:pt idx="181">
                  <c:v>4.4</c:v>
                </c:pt>
                <c:pt idx="182">
                  <c:v>10.1</c:v>
                </c:pt>
                <c:pt idx="183">
                  <c:v>11</c:v>
                </c:pt>
                <c:pt idx="184">
                  <c:v>8.7</c:v>
                </c:pt>
                <c:pt idx="185">
                  <c:v>11.2</c:v>
                </c:pt>
                <c:pt idx="186">
                  <c:v>13.8</c:v>
                </c:pt>
                <c:pt idx="187">
                  <c:v>16</c:v>
                </c:pt>
                <c:pt idx="188">
                  <c:v>14</c:v>
                </c:pt>
                <c:pt idx="189">
                  <c:v>13.8</c:v>
                </c:pt>
                <c:pt idx="190">
                  <c:v>12.8</c:v>
                </c:pt>
                <c:pt idx="191">
                  <c:v>12.2</c:v>
                </c:pt>
                <c:pt idx="192">
                  <c:v>11</c:v>
                </c:pt>
                <c:pt idx="193">
                  <c:v>11.9</c:v>
                </c:pt>
                <c:pt idx="194">
                  <c:v>14.3</c:v>
                </c:pt>
                <c:pt idx="195">
                  <c:v>12.4</c:v>
                </c:pt>
                <c:pt idx="196">
                  <c:v>10.7</c:v>
                </c:pt>
                <c:pt idx="197">
                  <c:v>15.5</c:v>
                </c:pt>
                <c:pt idx="198">
                  <c:v>9.8</c:v>
                </c:pt>
                <c:pt idx="199">
                  <c:v>9.5</c:v>
                </c:pt>
                <c:pt idx="200">
                  <c:v>11.8</c:v>
                </c:pt>
                <c:pt idx="201">
                  <c:v>10.4</c:v>
                </c:pt>
                <c:pt idx="202">
                  <c:v>6.6</c:v>
                </c:pt>
                <c:pt idx="203">
                  <c:v>9.4</c:v>
                </c:pt>
                <c:pt idx="204">
                  <c:v>5.6</c:v>
                </c:pt>
                <c:pt idx="205">
                  <c:v>11</c:v>
                </c:pt>
                <c:pt idx="206">
                  <c:v>8.6</c:v>
                </c:pt>
                <c:pt idx="207">
                  <c:v>8.3</c:v>
                </c:pt>
                <c:pt idx="208">
                  <c:v>12.2</c:v>
                </c:pt>
                <c:pt idx="209">
                  <c:v>9.8</c:v>
                </c:pt>
                <c:pt idx="210">
                  <c:v>9.6</c:v>
                </c:pt>
                <c:pt idx="211">
                  <c:v>9.5</c:v>
                </c:pt>
                <c:pt idx="212">
                  <c:v>1.1</c:v>
                </c:pt>
                <c:pt idx="213">
                  <c:v>3.3</c:v>
                </c:pt>
                <c:pt idx="214">
                  <c:v>4.6</c:v>
                </c:pt>
                <c:pt idx="215">
                  <c:v>2.5</c:v>
                </c:pt>
                <c:pt idx="216">
                  <c:v>3.7</c:v>
                </c:pt>
                <c:pt idx="217">
                  <c:v>5.7</c:v>
                </c:pt>
                <c:pt idx="218">
                  <c:v>9.2</c:v>
                </c:pt>
                <c:pt idx="219">
                  <c:v>5.6</c:v>
                </c:pt>
                <c:pt idx="220">
                  <c:v>11.1</c:v>
                </c:pt>
                <c:pt idx="221">
                  <c:v>5.3</c:v>
                </c:pt>
                <c:pt idx="222">
                  <c:v>10.3</c:v>
                </c:pt>
                <c:pt idx="223">
                  <c:v>5</c:v>
                </c:pt>
                <c:pt idx="224">
                  <c:v>10.2</c:v>
                </c:pt>
                <c:pt idx="225">
                  <c:v>7.2</c:v>
                </c:pt>
                <c:pt idx="226">
                  <c:v>5.5</c:v>
                </c:pt>
                <c:pt idx="227">
                  <c:v>5.8</c:v>
                </c:pt>
                <c:pt idx="228">
                  <c:v>11.7</c:v>
                </c:pt>
                <c:pt idx="229">
                  <c:v>7</c:v>
                </c:pt>
                <c:pt idx="230">
                  <c:v>11.5</c:v>
                </c:pt>
                <c:pt idx="231">
                  <c:v>2.4</c:v>
                </c:pt>
                <c:pt idx="232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tarkistusdata!$J$3:$J$7</c:f>
              <c:numCache>
                <c:ptCount val="5"/>
                <c:pt idx="0">
                  <c:v>22.2</c:v>
                </c:pt>
                <c:pt idx="1">
                  <c:v>30.5</c:v>
                </c:pt>
                <c:pt idx="2">
                  <c:v>11.7</c:v>
                </c:pt>
                <c:pt idx="3">
                  <c:v>9.6</c:v>
                </c:pt>
                <c:pt idx="4">
                  <c:v>13.6</c:v>
                </c:pt>
              </c:numCache>
            </c:numRef>
          </c:xVal>
          <c:yVal>
            <c:numRef>
              <c:f>tarkistusdata!$M$3:$M$7</c:f>
              <c:numCache>
                <c:ptCount val="5"/>
                <c:pt idx="0">
                  <c:v>2.2</c:v>
                </c:pt>
                <c:pt idx="1">
                  <c:v>3.7</c:v>
                </c:pt>
                <c:pt idx="2">
                  <c:v>7.6</c:v>
                </c:pt>
                <c:pt idx="3">
                  <c:v>3.8</c:v>
                </c:pt>
                <c:pt idx="4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v>Broadleaved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tarkistusdata!$Q$3:$Q$13</c:f>
              <c:numCache>
                <c:ptCount val="11"/>
                <c:pt idx="0">
                  <c:v>30.6</c:v>
                </c:pt>
                <c:pt idx="1">
                  <c:v>60</c:v>
                </c:pt>
                <c:pt idx="2">
                  <c:v>51.8</c:v>
                </c:pt>
                <c:pt idx="3">
                  <c:v>54.5</c:v>
                </c:pt>
                <c:pt idx="4">
                  <c:v>47.1</c:v>
                </c:pt>
                <c:pt idx="5">
                  <c:v>7.3</c:v>
                </c:pt>
                <c:pt idx="6">
                  <c:v>18.8</c:v>
                </c:pt>
                <c:pt idx="7">
                  <c:v>11.3</c:v>
                </c:pt>
                <c:pt idx="8">
                  <c:v>5.7</c:v>
                </c:pt>
                <c:pt idx="9">
                  <c:v>7.3</c:v>
                </c:pt>
                <c:pt idx="10">
                  <c:v>12.5</c:v>
                </c:pt>
              </c:numCache>
            </c:numRef>
          </c:xVal>
          <c:yVal>
            <c:numRef>
              <c:f>tarkistusdata!$T$3:$T$13</c:f>
              <c:numCache>
                <c:ptCount val="11"/>
                <c:pt idx="0">
                  <c:v>3.6</c:v>
                </c:pt>
                <c:pt idx="1">
                  <c:v>9.6</c:v>
                </c:pt>
                <c:pt idx="2">
                  <c:v>9.2</c:v>
                </c:pt>
                <c:pt idx="3">
                  <c:v>9.7</c:v>
                </c:pt>
                <c:pt idx="4">
                  <c:v>9.6</c:v>
                </c:pt>
                <c:pt idx="5">
                  <c:v>3.2</c:v>
                </c:pt>
                <c:pt idx="6">
                  <c:v>7.2</c:v>
                </c:pt>
                <c:pt idx="7">
                  <c:v>4</c:v>
                </c:pt>
                <c:pt idx="8">
                  <c:v>3.6</c:v>
                </c:pt>
                <c:pt idx="9">
                  <c:v>3.5</c:v>
                </c:pt>
                <c:pt idx="10">
                  <c:v>1.7</c:v>
                </c:pt>
              </c:numCache>
            </c:numRef>
          </c:yVal>
          <c:smooth val="0"/>
        </c:ser>
        <c:ser>
          <c:idx val="3"/>
          <c:order val="3"/>
          <c:tx>
            <c:v>Abies sib.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tarkistusdata!$X$3:$X$10</c:f>
              <c:numCache>
                <c:ptCount val="8"/>
                <c:pt idx="0">
                  <c:v>25.9</c:v>
                </c:pt>
                <c:pt idx="1">
                  <c:v>31</c:v>
                </c:pt>
                <c:pt idx="2">
                  <c:v>25.2</c:v>
                </c:pt>
                <c:pt idx="3">
                  <c:v>25.2</c:v>
                </c:pt>
                <c:pt idx="4">
                  <c:v>24.2</c:v>
                </c:pt>
                <c:pt idx="5">
                  <c:v>28</c:v>
                </c:pt>
                <c:pt idx="6">
                  <c:v>23.5</c:v>
                </c:pt>
                <c:pt idx="7">
                  <c:v>24.6</c:v>
                </c:pt>
              </c:numCache>
            </c:numRef>
          </c:xVal>
          <c:yVal>
            <c:numRef>
              <c:f>tarkistusdata!$AA$3:$AA$10</c:f>
              <c:numCache>
                <c:ptCount val="8"/>
                <c:pt idx="0">
                  <c:v>17.3</c:v>
                </c:pt>
                <c:pt idx="1">
                  <c:v>2.8</c:v>
                </c:pt>
                <c:pt idx="2">
                  <c:v>8.4</c:v>
                </c:pt>
                <c:pt idx="3">
                  <c:v>15.1</c:v>
                </c:pt>
                <c:pt idx="4">
                  <c:v>9.7</c:v>
                </c:pt>
                <c:pt idx="5">
                  <c:v>2.5</c:v>
                </c:pt>
                <c:pt idx="6">
                  <c:v>7.2</c:v>
                </c:pt>
                <c:pt idx="7">
                  <c:v>8.1</c:v>
                </c:pt>
              </c:numCache>
            </c:numRef>
          </c:yVal>
          <c:smooth val="0"/>
        </c:ser>
        <c:ser>
          <c:idx val="4"/>
          <c:order val="4"/>
          <c:tx>
            <c:v>Douglas 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tarkistusdata!$AE$3:$AE$12</c:f>
              <c:numCache>
                <c:ptCount val="10"/>
                <c:pt idx="0">
                  <c:v>39.6</c:v>
                </c:pt>
                <c:pt idx="1">
                  <c:v>41.2</c:v>
                </c:pt>
                <c:pt idx="2">
                  <c:v>8.4</c:v>
                </c:pt>
                <c:pt idx="3">
                  <c:v>30.7</c:v>
                </c:pt>
                <c:pt idx="4">
                  <c:v>11</c:v>
                </c:pt>
                <c:pt idx="5">
                  <c:v>26.4</c:v>
                </c:pt>
                <c:pt idx="6">
                  <c:v>36.8</c:v>
                </c:pt>
                <c:pt idx="7">
                  <c:v>38.2</c:v>
                </c:pt>
                <c:pt idx="8">
                  <c:v>32.7</c:v>
                </c:pt>
                <c:pt idx="9">
                  <c:v>26.3</c:v>
                </c:pt>
              </c:numCache>
            </c:numRef>
          </c:xVal>
          <c:yVal>
            <c:numRef>
              <c:f>tarkistusdata!$AH$3:$AH$12</c:f>
              <c:numCache>
                <c:ptCount val="10"/>
                <c:pt idx="0">
                  <c:v>7</c:v>
                </c:pt>
                <c:pt idx="1">
                  <c:v>4.8</c:v>
                </c:pt>
                <c:pt idx="2">
                  <c:v>5.8</c:v>
                </c:pt>
                <c:pt idx="3">
                  <c:v>12.9</c:v>
                </c:pt>
                <c:pt idx="4">
                  <c:v>1.9</c:v>
                </c:pt>
                <c:pt idx="5">
                  <c:v>8.3</c:v>
                </c:pt>
                <c:pt idx="6">
                  <c:v>9.7</c:v>
                </c:pt>
                <c:pt idx="7">
                  <c:v>13.1</c:v>
                </c:pt>
                <c:pt idx="8">
                  <c:v>12.7</c:v>
                </c:pt>
                <c:pt idx="9">
                  <c:v>4.4</c:v>
                </c:pt>
              </c:numCache>
            </c:numRef>
          </c:yVal>
          <c:smooth val="0"/>
        </c:ser>
        <c:axId val="39688143"/>
        <c:axId val="21648968"/>
      </c:scatterChart>
      <c:val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968"/>
        <c:crosses val="autoZero"/>
        <c:crossBetween val="midCat"/>
        <c:dispUnits/>
      </c:valAx>
      <c:valAx>
        <c:axId val="216489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81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Muistokuusikko hc x 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tarkistusdata!$E$3:$E$235</c:f>
              <c:numCache>
                <c:ptCount val="233"/>
                <c:pt idx="0">
                  <c:v>24.6</c:v>
                </c:pt>
                <c:pt idx="1">
                  <c:v>26.9</c:v>
                </c:pt>
                <c:pt idx="2">
                  <c:v>26.2</c:v>
                </c:pt>
                <c:pt idx="3">
                  <c:v>26.7</c:v>
                </c:pt>
                <c:pt idx="4">
                  <c:v>22.8</c:v>
                </c:pt>
                <c:pt idx="5">
                  <c:v>22</c:v>
                </c:pt>
                <c:pt idx="6">
                  <c:v>30.8</c:v>
                </c:pt>
                <c:pt idx="7">
                  <c:v>29.7</c:v>
                </c:pt>
                <c:pt idx="8">
                  <c:v>11.6</c:v>
                </c:pt>
                <c:pt idx="9">
                  <c:v>26.1</c:v>
                </c:pt>
                <c:pt idx="10">
                  <c:v>27.1</c:v>
                </c:pt>
                <c:pt idx="11">
                  <c:v>27.7</c:v>
                </c:pt>
                <c:pt idx="12">
                  <c:v>27.1</c:v>
                </c:pt>
                <c:pt idx="13">
                  <c:v>28</c:v>
                </c:pt>
                <c:pt idx="14">
                  <c:v>27.7</c:v>
                </c:pt>
                <c:pt idx="15">
                  <c:v>28.6</c:v>
                </c:pt>
                <c:pt idx="16">
                  <c:v>26</c:v>
                </c:pt>
                <c:pt idx="17">
                  <c:v>26.2</c:v>
                </c:pt>
                <c:pt idx="18">
                  <c:v>25.4</c:v>
                </c:pt>
                <c:pt idx="19">
                  <c:v>27.3</c:v>
                </c:pt>
                <c:pt idx="20">
                  <c:v>27.3</c:v>
                </c:pt>
                <c:pt idx="21">
                  <c:v>26.5</c:v>
                </c:pt>
                <c:pt idx="22">
                  <c:v>29.3</c:v>
                </c:pt>
                <c:pt idx="23">
                  <c:v>25</c:v>
                </c:pt>
                <c:pt idx="24">
                  <c:v>25.1</c:v>
                </c:pt>
                <c:pt idx="25">
                  <c:v>29</c:v>
                </c:pt>
                <c:pt idx="26">
                  <c:v>26.3</c:v>
                </c:pt>
                <c:pt idx="27">
                  <c:v>25.6</c:v>
                </c:pt>
                <c:pt idx="28">
                  <c:v>24.9</c:v>
                </c:pt>
                <c:pt idx="29">
                  <c:v>26.6</c:v>
                </c:pt>
                <c:pt idx="30">
                  <c:v>27.9</c:v>
                </c:pt>
                <c:pt idx="31">
                  <c:v>26.9</c:v>
                </c:pt>
                <c:pt idx="32">
                  <c:v>27.7</c:v>
                </c:pt>
                <c:pt idx="33">
                  <c:v>26.9</c:v>
                </c:pt>
                <c:pt idx="34">
                  <c:v>28</c:v>
                </c:pt>
                <c:pt idx="35">
                  <c:v>23.9</c:v>
                </c:pt>
                <c:pt idx="36">
                  <c:v>28</c:v>
                </c:pt>
                <c:pt idx="37">
                  <c:v>25</c:v>
                </c:pt>
                <c:pt idx="38">
                  <c:v>26.1</c:v>
                </c:pt>
                <c:pt idx="39">
                  <c:v>25.5</c:v>
                </c:pt>
                <c:pt idx="40">
                  <c:v>26.7</c:v>
                </c:pt>
                <c:pt idx="41">
                  <c:v>28</c:v>
                </c:pt>
                <c:pt idx="42">
                  <c:v>28.4</c:v>
                </c:pt>
                <c:pt idx="43">
                  <c:v>29.2</c:v>
                </c:pt>
                <c:pt idx="44">
                  <c:v>28.9</c:v>
                </c:pt>
                <c:pt idx="45">
                  <c:v>27.2</c:v>
                </c:pt>
                <c:pt idx="46">
                  <c:v>25.5</c:v>
                </c:pt>
                <c:pt idx="47">
                  <c:v>22.9</c:v>
                </c:pt>
                <c:pt idx="48">
                  <c:v>25.2</c:v>
                </c:pt>
                <c:pt idx="49">
                  <c:v>26.1</c:v>
                </c:pt>
                <c:pt idx="50">
                  <c:v>27.2</c:v>
                </c:pt>
                <c:pt idx="51">
                  <c:v>26.6</c:v>
                </c:pt>
                <c:pt idx="52">
                  <c:v>23.2</c:v>
                </c:pt>
                <c:pt idx="53">
                  <c:v>25.8</c:v>
                </c:pt>
                <c:pt idx="54">
                  <c:v>26.9</c:v>
                </c:pt>
                <c:pt idx="55">
                  <c:v>23.5</c:v>
                </c:pt>
                <c:pt idx="56">
                  <c:v>24.5</c:v>
                </c:pt>
                <c:pt idx="57">
                  <c:v>22.5</c:v>
                </c:pt>
                <c:pt idx="58">
                  <c:v>24.8</c:v>
                </c:pt>
                <c:pt idx="59">
                  <c:v>25.8</c:v>
                </c:pt>
                <c:pt idx="60">
                  <c:v>25.9</c:v>
                </c:pt>
                <c:pt idx="61">
                  <c:v>25.1</c:v>
                </c:pt>
                <c:pt idx="62">
                  <c:v>26.6</c:v>
                </c:pt>
                <c:pt idx="63">
                  <c:v>26.1</c:v>
                </c:pt>
                <c:pt idx="64">
                  <c:v>26.2</c:v>
                </c:pt>
                <c:pt idx="65">
                  <c:v>26.2</c:v>
                </c:pt>
                <c:pt idx="66">
                  <c:v>28.3</c:v>
                </c:pt>
                <c:pt idx="67">
                  <c:v>23.5</c:v>
                </c:pt>
                <c:pt idx="68">
                  <c:v>27.2</c:v>
                </c:pt>
                <c:pt idx="69">
                  <c:v>26.2</c:v>
                </c:pt>
                <c:pt idx="70">
                  <c:v>25.4</c:v>
                </c:pt>
                <c:pt idx="71">
                  <c:v>27.7</c:v>
                </c:pt>
                <c:pt idx="72">
                  <c:v>29.4</c:v>
                </c:pt>
                <c:pt idx="73">
                  <c:v>25</c:v>
                </c:pt>
                <c:pt idx="74">
                  <c:v>26.2</c:v>
                </c:pt>
                <c:pt idx="75">
                  <c:v>25.4</c:v>
                </c:pt>
                <c:pt idx="76">
                  <c:v>26.4</c:v>
                </c:pt>
                <c:pt idx="77">
                  <c:v>26.4</c:v>
                </c:pt>
                <c:pt idx="78">
                  <c:v>23</c:v>
                </c:pt>
                <c:pt idx="79">
                  <c:v>26.3</c:v>
                </c:pt>
                <c:pt idx="80">
                  <c:v>25.2</c:v>
                </c:pt>
                <c:pt idx="81">
                  <c:v>27.4</c:v>
                </c:pt>
                <c:pt idx="82">
                  <c:v>27.6</c:v>
                </c:pt>
                <c:pt idx="83">
                  <c:v>25.3</c:v>
                </c:pt>
                <c:pt idx="84">
                  <c:v>24.4</c:v>
                </c:pt>
                <c:pt idx="85">
                  <c:v>24.4</c:v>
                </c:pt>
                <c:pt idx="86">
                  <c:v>23.8</c:v>
                </c:pt>
                <c:pt idx="87">
                  <c:v>27.8</c:v>
                </c:pt>
                <c:pt idx="88">
                  <c:v>22.8</c:v>
                </c:pt>
                <c:pt idx="89">
                  <c:v>24.8</c:v>
                </c:pt>
                <c:pt idx="90">
                  <c:v>23.4</c:v>
                </c:pt>
                <c:pt idx="91">
                  <c:v>25.4</c:v>
                </c:pt>
                <c:pt idx="92">
                  <c:v>26.2</c:v>
                </c:pt>
                <c:pt idx="93">
                  <c:v>24.1</c:v>
                </c:pt>
                <c:pt idx="94">
                  <c:v>24.2</c:v>
                </c:pt>
                <c:pt idx="95">
                  <c:v>28.4</c:v>
                </c:pt>
                <c:pt idx="96">
                  <c:v>24.5</c:v>
                </c:pt>
                <c:pt idx="97">
                  <c:v>21.9</c:v>
                </c:pt>
                <c:pt idx="98">
                  <c:v>24.9</c:v>
                </c:pt>
                <c:pt idx="99">
                  <c:v>25.7</c:v>
                </c:pt>
                <c:pt idx="100">
                  <c:v>25.9</c:v>
                </c:pt>
                <c:pt idx="101">
                  <c:v>20.9</c:v>
                </c:pt>
                <c:pt idx="102">
                  <c:v>26.6</c:v>
                </c:pt>
                <c:pt idx="103">
                  <c:v>26.8</c:v>
                </c:pt>
                <c:pt idx="104">
                  <c:v>24.3</c:v>
                </c:pt>
                <c:pt idx="105">
                  <c:v>27.1</c:v>
                </c:pt>
                <c:pt idx="106">
                  <c:v>25.6</c:v>
                </c:pt>
                <c:pt idx="107">
                  <c:v>26.7</c:v>
                </c:pt>
                <c:pt idx="108">
                  <c:v>27.4</c:v>
                </c:pt>
                <c:pt idx="109">
                  <c:v>26.6</c:v>
                </c:pt>
                <c:pt idx="110">
                  <c:v>23.9</c:v>
                </c:pt>
                <c:pt idx="111">
                  <c:v>27.4</c:v>
                </c:pt>
                <c:pt idx="112">
                  <c:v>24.1</c:v>
                </c:pt>
                <c:pt idx="113">
                  <c:v>28.1</c:v>
                </c:pt>
                <c:pt idx="114">
                  <c:v>26.1</c:v>
                </c:pt>
                <c:pt idx="115">
                  <c:v>26</c:v>
                </c:pt>
                <c:pt idx="116">
                  <c:v>26.5</c:v>
                </c:pt>
                <c:pt idx="117">
                  <c:v>26.4</c:v>
                </c:pt>
                <c:pt idx="118">
                  <c:v>21.9</c:v>
                </c:pt>
                <c:pt idx="119">
                  <c:v>25</c:v>
                </c:pt>
                <c:pt idx="120">
                  <c:v>23.6</c:v>
                </c:pt>
                <c:pt idx="121">
                  <c:v>22.5</c:v>
                </c:pt>
                <c:pt idx="122">
                  <c:v>23.5</c:v>
                </c:pt>
                <c:pt idx="123">
                  <c:v>28.7</c:v>
                </c:pt>
                <c:pt idx="124">
                  <c:v>26.6</c:v>
                </c:pt>
                <c:pt idx="125">
                  <c:v>27.3</c:v>
                </c:pt>
                <c:pt idx="126">
                  <c:v>23.9</c:v>
                </c:pt>
                <c:pt idx="127">
                  <c:v>27.4</c:v>
                </c:pt>
                <c:pt idx="128">
                  <c:v>24.6</c:v>
                </c:pt>
                <c:pt idx="129">
                  <c:v>25.5</c:v>
                </c:pt>
                <c:pt idx="130">
                  <c:v>24.2</c:v>
                </c:pt>
                <c:pt idx="131">
                  <c:v>25</c:v>
                </c:pt>
                <c:pt idx="132">
                  <c:v>27.7</c:v>
                </c:pt>
                <c:pt idx="133">
                  <c:v>26.9</c:v>
                </c:pt>
                <c:pt idx="134">
                  <c:v>23.1</c:v>
                </c:pt>
                <c:pt idx="135">
                  <c:v>23.1</c:v>
                </c:pt>
                <c:pt idx="136">
                  <c:v>27.9</c:v>
                </c:pt>
                <c:pt idx="137">
                  <c:v>27.3</c:v>
                </c:pt>
                <c:pt idx="138">
                  <c:v>24.4</c:v>
                </c:pt>
                <c:pt idx="139">
                  <c:v>24.8</c:v>
                </c:pt>
                <c:pt idx="140">
                  <c:v>27</c:v>
                </c:pt>
                <c:pt idx="141">
                  <c:v>24.4</c:v>
                </c:pt>
                <c:pt idx="142">
                  <c:v>24.4</c:v>
                </c:pt>
                <c:pt idx="143">
                  <c:v>26.5</c:v>
                </c:pt>
                <c:pt idx="144">
                  <c:v>26.3</c:v>
                </c:pt>
                <c:pt idx="145">
                  <c:v>26.5</c:v>
                </c:pt>
                <c:pt idx="146">
                  <c:v>23.6</c:v>
                </c:pt>
                <c:pt idx="147">
                  <c:v>26.3</c:v>
                </c:pt>
                <c:pt idx="148">
                  <c:v>23.3</c:v>
                </c:pt>
                <c:pt idx="149">
                  <c:v>25.1</c:v>
                </c:pt>
                <c:pt idx="150">
                  <c:v>27.1</c:v>
                </c:pt>
                <c:pt idx="151">
                  <c:v>26.1</c:v>
                </c:pt>
                <c:pt idx="152">
                  <c:v>24.4</c:v>
                </c:pt>
                <c:pt idx="153">
                  <c:v>29.5</c:v>
                </c:pt>
                <c:pt idx="154">
                  <c:v>26.1</c:v>
                </c:pt>
                <c:pt idx="155">
                  <c:v>24.9</c:v>
                </c:pt>
                <c:pt idx="156">
                  <c:v>24.8</c:v>
                </c:pt>
                <c:pt idx="157">
                  <c:v>25.9</c:v>
                </c:pt>
                <c:pt idx="158">
                  <c:v>26.9</c:v>
                </c:pt>
                <c:pt idx="159">
                  <c:v>25.9</c:v>
                </c:pt>
                <c:pt idx="160">
                  <c:v>25.8</c:v>
                </c:pt>
                <c:pt idx="161">
                  <c:v>27.8</c:v>
                </c:pt>
                <c:pt idx="162">
                  <c:v>25.1</c:v>
                </c:pt>
                <c:pt idx="163">
                  <c:v>24.5</c:v>
                </c:pt>
                <c:pt idx="164">
                  <c:v>14.6</c:v>
                </c:pt>
                <c:pt idx="165">
                  <c:v>23.2</c:v>
                </c:pt>
                <c:pt idx="166">
                  <c:v>24.1</c:v>
                </c:pt>
                <c:pt idx="167">
                  <c:v>22.7</c:v>
                </c:pt>
                <c:pt idx="168">
                  <c:v>24.4</c:v>
                </c:pt>
                <c:pt idx="169">
                  <c:v>25.6</c:v>
                </c:pt>
                <c:pt idx="170">
                  <c:v>25.8</c:v>
                </c:pt>
                <c:pt idx="171">
                  <c:v>26.2</c:v>
                </c:pt>
                <c:pt idx="172">
                  <c:v>27.1</c:v>
                </c:pt>
                <c:pt idx="173">
                  <c:v>25.4</c:v>
                </c:pt>
                <c:pt idx="174">
                  <c:v>25.3</c:v>
                </c:pt>
                <c:pt idx="175">
                  <c:v>23</c:v>
                </c:pt>
                <c:pt idx="176">
                  <c:v>24.1</c:v>
                </c:pt>
                <c:pt idx="177">
                  <c:v>25.6</c:v>
                </c:pt>
                <c:pt idx="178">
                  <c:v>24.3</c:v>
                </c:pt>
                <c:pt idx="179">
                  <c:v>24.4</c:v>
                </c:pt>
                <c:pt idx="180">
                  <c:v>25.2</c:v>
                </c:pt>
                <c:pt idx="181">
                  <c:v>26.4</c:v>
                </c:pt>
                <c:pt idx="182">
                  <c:v>24.3</c:v>
                </c:pt>
                <c:pt idx="183">
                  <c:v>25.8</c:v>
                </c:pt>
                <c:pt idx="184">
                  <c:v>25.9</c:v>
                </c:pt>
                <c:pt idx="185">
                  <c:v>26</c:v>
                </c:pt>
                <c:pt idx="186">
                  <c:v>27.2</c:v>
                </c:pt>
                <c:pt idx="187">
                  <c:v>24.6</c:v>
                </c:pt>
                <c:pt idx="188">
                  <c:v>28.2</c:v>
                </c:pt>
                <c:pt idx="189">
                  <c:v>25.8</c:v>
                </c:pt>
                <c:pt idx="190">
                  <c:v>22.2</c:v>
                </c:pt>
                <c:pt idx="191">
                  <c:v>25.5</c:v>
                </c:pt>
                <c:pt idx="192">
                  <c:v>27.5</c:v>
                </c:pt>
                <c:pt idx="193">
                  <c:v>23.3</c:v>
                </c:pt>
                <c:pt idx="194">
                  <c:v>24</c:v>
                </c:pt>
                <c:pt idx="195">
                  <c:v>25.1</c:v>
                </c:pt>
                <c:pt idx="196">
                  <c:v>25.2</c:v>
                </c:pt>
                <c:pt idx="197">
                  <c:v>25.3</c:v>
                </c:pt>
                <c:pt idx="198">
                  <c:v>24.7</c:v>
                </c:pt>
                <c:pt idx="199">
                  <c:v>22.5</c:v>
                </c:pt>
                <c:pt idx="200">
                  <c:v>24.1</c:v>
                </c:pt>
                <c:pt idx="201">
                  <c:v>23.5</c:v>
                </c:pt>
                <c:pt idx="202">
                  <c:v>21.4</c:v>
                </c:pt>
                <c:pt idx="203">
                  <c:v>24.2</c:v>
                </c:pt>
                <c:pt idx="204">
                  <c:v>23.5</c:v>
                </c:pt>
                <c:pt idx="205">
                  <c:v>24.1</c:v>
                </c:pt>
                <c:pt idx="206">
                  <c:v>25.3</c:v>
                </c:pt>
                <c:pt idx="207">
                  <c:v>23.1</c:v>
                </c:pt>
                <c:pt idx="208">
                  <c:v>24.9</c:v>
                </c:pt>
                <c:pt idx="209">
                  <c:v>26.4</c:v>
                </c:pt>
                <c:pt idx="210">
                  <c:v>25.4</c:v>
                </c:pt>
                <c:pt idx="211">
                  <c:v>23.4</c:v>
                </c:pt>
                <c:pt idx="212">
                  <c:v>23.8</c:v>
                </c:pt>
                <c:pt idx="213">
                  <c:v>24.7</c:v>
                </c:pt>
                <c:pt idx="214">
                  <c:v>22.7</c:v>
                </c:pt>
                <c:pt idx="215">
                  <c:v>25.9</c:v>
                </c:pt>
                <c:pt idx="216">
                  <c:v>25.3</c:v>
                </c:pt>
                <c:pt idx="217">
                  <c:v>23.9</c:v>
                </c:pt>
                <c:pt idx="218">
                  <c:v>23.9</c:v>
                </c:pt>
                <c:pt idx="219">
                  <c:v>25.7</c:v>
                </c:pt>
                <c:pt idx="220">
                  <c:v>25.6</c:v>
                </c:pt>
                <c:pt idx="221">
                  <c:v>29.3</c:v>
                </c:pt>
                <c:pt idx="222">
                  <c:v>24.6</c:v>
                </c:pt>
                <c:pt idx="223">
                  <c:v>24.3</c:v>
                </c:pt>
                <c:pt idx="224">
                  <c:v>24.9</c:v>
                </c:pt>
                <c:pt idx="225">
                  <c:v>22.5</c:v>
                </c:pt>
                <c:pt idx="226">
                  <c:v>23.1</c:v>
                </c:pt>
                <c:pt idx="227">
                  <c:v>18.5</c:v>
                </c:pt>
                <c:pt idx="228">
                  <c:v>23.8</c:v>
                </c:pt>
                <c:pt idx="229">
                  <c:v>23.2</c:v>
                </c:pt>
                <c:pt idx="230">
                  <c:v>23</c:v>
                </c:pt>
                <c:pt idx="231">
                  <c:v>22.8</c:v>
                </c:pt>
                <c:pt idx="232">
                  <c:v>22.7</c:v>
                </c:pt>
              </c:numCache>
            </c:numRef>
          </c:xVal>
          <c:yVal>
            <c:numRef>
              <c:f>tarkistusdata!$F$3:$F$235</c:f>
              <c:numCache>
                <c:ptCount val="233"/>
                <c:pt idx="0">
                  <c:v>0.5</c:v>
                </c:pt>
                <c:pt idx="1">
                  <c:v>1</c:v>
                </c:pt>
                <c:pt idx="2">
                  <c:v>3.2</c:v>
                </c:pt>
                <c:pt idx="3">
                  <c:v>7.8</c:v>
                </c:pt>
                <c:pt idx="4">
                  <c:v>1.4</c:v>
                </c:pt>
                <c:pt idx="5">
                  <c:v>1.7</c:v>
                </c:pt>
                <c:pt idx="6">
                  <c:v>2.5</c:v>
                </c:pt>
                <c:pt idx="7">
                  <c:v>2.7</c:v>
                </c:pt>
                <c:pt idx="8">
                  <c:v>3.4</c:v>
                </c:pt>
                <c:pt idx="9">
                  <c:v>1.7</c:v>
                </c:pt>
                <c:pt idx="10">
                  <c:v>2.7</c:v>
                </c:pt>
                <c:pt idx="11">
                  <c:v>5</c:v>
                </c:pt>
                <c:pt idx="12">
                  <c:v>4.7</c:v>
                </c:pt>
                <c:pt idx="13">
                  <c:v>0.4</c:v>
                </c:pt>
                <c:pt idx="14">
                  <c:v>6</c:v>
                </c:pt>
                <c:pt idx="15">
                  <c:v>4.6</c:v>
                </c:pt>
                <c:pt idx="16">
                  <c:v>10.9</c:v>
                </c:pt>
                <c:pt idx="17">
                  <c:v>1.6</c:v>
                </c:pt>
                <c:pt idx="18">
                  <c:v>11.1</c:v>
                </c:pt>
                <c:pt idx="19">
                  <c:v>2.7</c:v>
                </c:pt>
                <c:pt idx="20">
                  <c:v>14.8</c:v>
                </c:pt>
                <c:pt idx="21">
                  <c:v>9.7</c:v>
                </c:pt>
                <c:pt idx="22">
                  <c:v>2.8</c:v>
                </c:pt>
                <c:pt idx="23">
                  <c:v>13</c:v>
                </c:pt>
                <c:pt idx="24">
                  <c:v>16.9</c:v>
                </c:pt>
                <c:pt idx="25">
                  <c:v>15.1</c:v>
                </c:pt>
                <c:pt idx="26">
                  <c:v>12</c:v>
                </c:pt>
                <c:pt idx="27">
                  <c:v>13.9</c:v>
                </c:pt>
                <c:pt idx="28">
                  <c:v>14.3</c:v>
                </c:pt>
                <c:pt idx="29">
                  <c:v>14.9</c:v>
                </c:pt>
                <c:pt idx="30">
                  <c:v>5.2</c:v>
                </c:pt>
                <c:pt idx="31">
                  <c:v>8.6</c:v>
                </c:pt>
                <c:pt idx="32">
                  <c:v>12.6</c:v>
                </c:pt>
                <c:pt idx="33">
                  <c:v>14.4</c:v>
                </c:pt>
                <c:pt idx="34">
                  <c:v>12.9</c:v>
                </c:pt>
                <c:pt idx="35">
                  <c:v>13.9</c:v>
                </c:pt>
                <c:pt idx="36">
                  <c:v>5.6</c:v>
                </c:pt>
                <c:pt idx="37">
                  <c:v>8</c:v>
                </c:pt>
                <c:pt idx="38">
                  <c:v>12.8</c:v>
                </c:pt>
                <c:pt idx="39">
                  <c:v>16.7</c:v>
                </c:pt>
                <c:pt idx="40">
                  <c:v>15.1</c:v>
                </c:pt>
                <c:pt idx="41">
                  <c:v>1.2</c:v>
                </c:pt>
                <c:pt idx="42">
                  <c:v>10.6</c:v>
                </c:pt>
                <c:pt idx="43">
                  <c:v>2.3</c:v>
                </c:pt>
                <c:pt idx="44">
                  <c:v>7.2</c:v>
                </c:pt>
                <c:pt idx="45">
                  <c:v>7.7</c:v>
                </c:pt>
                <c:pt idx="46">
                  <c:v>1.2</c:v>
                </c:pt>
                <c:pt idx="47">
                  <c:v>7.3</c:v>
                </c:pt>
                <c:pt idx="48">
                  <c:v>9.2</c:v>
                </c:pt>
                <c:pt idx="49">
                  <c:v>6.8</c:v>
                </c:pt>
                <c:pt idx="50">
                  <c:v>8.9</c:v>
                </c:pt>
                <c:pt idx="51">
                  <c:v>11.4</c:v>
                </c:pt>
                <c:pt idx="52">
                  <c:v>8.9</c:v>
                </c:pt>
                <c:pt idx="53">
                  <c:v>13.7</c:v>
                </c:pt>
                <c:pt idx="54">
                  <c:v>11.4</c:v>
                </c:pt>
                <c:pt idx="55">
                  <c:v>9.3</c:v>
                </c:pt>
                <c:pt idx="56">
                  <c:v>12.1</c:v>
                </c:pt>
                <c:pt idx="57">
                  <c:v>9.4</c:v>
                </c:pt>
                <c:pt idx="58">
                  <c:v>11.7</c:v>
                </c:pt>
                <c:pt idx="59">
                  <c:v>12.1</c:v>
                </c:pt>
                <c:pt idx="60">
                  <c:v>11.9</c:v>
                </c:pt>
                <c:pt idx="61">
                  <c:v>13.3</c:v>
                </c:pt>
                <c:pt idx="62">
                  <c:v>13.1</c:v>
                </c:pt>
                <c:pt idx="63">
                  <c:v>10.8</c:v>
                </c:pt>
                <c:pt idx="64">
                  <c:v>15.8</c:v>
                </c:pt>
                <c:pt idx="65">
                  <c:v>8.8</c:v>
                </c:pt>
                <c:pt idx="66">
                  <c:v>9.5</c:v>
                </c:pt>
                <c:pt idx="67">
                  <c:v>11.7</c:v>
                </c:pt>
                <c:pt idx="68">
                  <c:v>13</c:v>
                </c:pt>
                <c:pt idx="69">
                  <c:v>14.4</c:v>
                </c:pt>
                <c:pt idx="70">
                  <c:v>11.7</c:v>
                </c:pt>
                <c:pt idx="71">
                  <c:v>14.2</c:v>
                </c:pt>
                <c:pt idx="72">
                  <c:v>16.3</c:v>
                </c:pt>
                <c:pt idx="73">
                  <c:v>13.1</c:v>
                </c:pt>
                <c:pt idx="74">
                  <c:v>18.7</c:v>
                </c:pt>
                <c:pt idx="75">
                  <c:v>13.9</c:v>
                </c:pt>
                <c:pt idx="76">
                  <c:v>13.7</c:v>
                </c:pt>
                <c:pt idx="77">
                  <c:v>14.7</c:v>
                </c:pt>
                <c:pt idx="78">
                  <c:v>14.1</c:v>
                </c:pt>
                <c:pt idx="79">
                  <c:v>12.9</c:v>
                </c:pt>
                <c:pt idx="80">
                  <c:v>16.8</c:v>
                </c:pt>
                <c:pt idx="81">
                  <c:v>13.5</c:v>
                </c:pt>
                <c:pt idx="82">
                  <c:v>15.3</c:v>
                </c:pt>
                <c:pt idx="83">
                  <c:v>11.6</c:v>
                </c:pt>
                <c:pt idx="84">
                  <c:v>10.4</c:v>
                </c:pt>
                <c:pt idx="85">
                  <c:v>13.5</c:v>
                </c:pt>
                <c:pt idx="86">
                  <c:v>13.5</c:v>
                </c:pt>
                <c:pt idx="87">
                  <c:v>15.8</c:v>
                </c:pt>
                <c:pt idx="88">
                  <c:v>13.9</c:v>
                </c:pt>
                <c:pt idx="89">
                  <c:v>14.2</c:v>
                </c:pt>
                <c:pt idx="90">
                  <c:v>12.1</c:v>
                </c:pt>
                <c:pt idx="91">
                  <c:v>10.1</c:v>
                </c:pt>
                <c:pt idx="92">
                  <c:v>13.6</c:v>
                </c:pt>
                <c:pt idx="93">
                  <c:v>13</c:v>
                </c:pt>
                <c:pt idx="94">
                  <c:v>14.6</c:v>
                </c:pt>
                <c:pt idx="95">
                  <c:v>18.2</c:v>
                </c:pt>
                <c:pt idx="96">
                  <c:v>13.9</c:v>
                </c:pt>
                <c:pt idx="97">
                  <c:v>9.9</c:v>
                </c:pt>
                <c:pt idx="98">
                  <c:v>11.7</c:v>
                </c:pt>
                <c:pt idx="99">
                  <c:v>7.1</c:v>
                </c:pt>
                <c:pt idx="100">
                  <c:v>5</c:v>
                </c:pt>
                <c:pt idx="101">
                  <c:v>8.5</c:v>
                </c:pt>
                <c:pt idx="102">
                  <c:v>9.8</c:v>
                </c:pt>
                <c:pt idx="103">
                  <c:v>9.4</c:v>
                </c:pt>
                <c:pt idx="104">
                  <c:v>4.5</c:v>
                </c:pt>
                <c:pt idx="105">
                  <c:v>11.7</c:v>
                </c:pt>
                <c:pt idx="106">
                  <c:v>11.2</c:v>
                </c:pt>
                <c:pt idx="107">
                  <c:v>12.3</c:v>
                </c:pt>
                <c:pt idx="108">
                  <c:v>13.9</c:v>
                </c:pt>
                <c:pt idx="109">
                  <c:v>8.9</c:v>
                </c:pt>
                <c:pt idx="110">
                  <c:v>10.5</c:v>
                </c:pt>
                <c:pt idx="111">
                  <c:v>7</c:v>
                </c:pt>
                <c:pt idx="112">
                  <c:v>11.6</c:v>
                </c:pt>
                <c:pt idx="113">
                  <c:v>13.7</c:v>
                </c:pt>
                <c:pt idx="114">
                  <c:v>12</c:v>
                </c:pt>
                <c:pt idx="115">
                  <c:v>9.6</c:v>
                </c:pt>
                <c:pt idx="116">
                  <c:v>14.1</c:v>
                </c:pt>
                <c:pt idx="117">
                  <c:v>12.8</c:v>
                </c:pt>
                <c:pt idx="118">
                  <c:v>11</c:v>
                </c:pt>
                <c:pt idx="119">
                  <c:v>14.7</c:v>
                </c:pt>
                <c:pt idx="120">
                  <c:v>14.8</c:v>
                </c:pt>
                <c:pt idx="121">
                  <c:v>12.8</c:v>
                </c:pt>
                <c:pt idx="122">
                  <c:v>10.2</c:v>
                </c:pt>
                <c:pt idx="123">
                  <c:v>12.8</c:v>
                </c:pt>
                <c:pt idx="124">
                  <c:v>14.8</c:v>
                </c:pt>
                <c:pt idx="125">
                  <c:v>14.8</c:v>
                </c:pt>
                <c:pt idx="126">
                  <c:v>6.9</c:v>
                </c:pt>
                <c:pt idx="127">
                  <c:v>12.2</c:v>
                </c:pt>
                <c:pt idx="128">
                  <c:v>14.8</c:v>
                </c:pt>
                <c:pt idx="129">
                  <c:v>13.4</c:v>
                </c:pt>
                <c:pt idx="130">
                  <c:v>12.6</c:v>
                </c:pt>
                <c:pt idx="131">
                  <c:v>11.3</c:v>
                </c:pt>
                <c:pt idx="132">
                  <c:v>9</c:v>
                </c:pt>
                <c:pt idx="133">
                  <c:v>11.9</c:v>
                </c:pt>
                <c:pt idx="134">
                  <c:v>12</c:v>
                </c:pt>
                <c:pt idx="135">
                  <c:v>12.8</c:v>
                </c:pt>
                <c:pt idx="136">
                  <c:v>12.5</c:v>
                </c:pt>
                <c:pt idx="137">
                  <c:v>13.2</c:v>
                </c:pt>
                <c:pt idx="138">
                  <c:v>11.6</c:v>
                </c:pt>
                <c:pt idx="139">
                  <c:v>9.4</c:v>
                </c:pt>
                <c:pt idx="140">
                  <c:v>11.5</c:v>
                </c:pt>
                <c:pt idx="141">
                  <c:v>12.3</c:v>
                </c:pt>
                <c:pt idx="142">
                  <c:v>12.8</c:v>
                </c:pt>
                <c:pt idx="143">
                  <c:v>13.6</c:v>
                </c:pt>
                <c:pt idx="144">
                  <c:v>12.9</c:v>
                </c:pt>
                <c:pt idx="145">
                  <c:v>10.6</c:v>
                </c:pt>
                <c:pt idx="146">
                  <c:v>9.3</c:v>
                </c:pt>
                <c:pt idx="147">
                  <c:v>9.8</c:v>
                </c:pt>
                <c:pt idx="148">
                  <c:v>9</c:v>
                </c:pt>
                <c:pt idx="149">
                  <c:v>14.7</c:v>
                </c:pt>
                <c:pt idx="150">
                  <c:v>9.2</c:v>
                </c:pt>
                <c:pt idx="151">
                  <c:v>14.6</c:v>
                </c:pt>
                <c:pt idx="152">
                  <c:v>8.2</c:v>
                </c:pt>
                <c:pt idx="153">
                  <c:v>6.5</c:v>
                </c:pt>
                <c:pt idx="154">
                  <c:v>3.1</c:v>
                </c:pt>
                <c:pt idx="155">
                  <c:v>3.8</c:v>
                </c:pt>
                <c:pt idx="156">
                  <c:v>2.6</c:v>
                </c:pt>
                <c:pt idx="157">
                  <c:v>2.2</c:v>
                </c:pt>
                <c:pt idx="158">
                  <c:v>13.1</c:v>
                </c:pt>
                <c:pt idx="159">
                  <c:v>14.6</c:v>
                </c:pt>
                <c:pt idx="160">
                  <c:v>12.3</c:v>
                </c:pt>
                <c:pt idx="161">
                  <c:v>13.8</c:v>
                </c:pt>
                <c:pt idx="162">
                  <c:v>12.2</c:v>
                </c:pt>
                <c:pt idx="163">
                  <c:v>12.5</c:v>
                </c:pt>
                <c:pt idx="164">
                  <c:v>9.8</c:v>
                </c:pt>
                <c:pt idx="165">
                  <c:v>3.9</c:v>
                </c:pt>
                <c:pt idx="166">
                  <c:v>10.8</c:v>
                </c:pt>
                <c:pt idx="167">
                  <c:v>1.3</c:v>
                </c:pt>
                <c:pt idx="168">
                  <c:v>13.3</c:v>
                </c:pt>
                <c:pt idx="169">
                  <c:v>14.1</c:v>
                </c:pt>
                <c:pt idx="170">
                  <c:v>2.4</c:v>
                </c:pt>
                <c:pt idx="171">
                  <c:v>10.1</c:v>
                </c:pt>
                <c:pt idx="172">
                  <c:v>4.4</c:v>
                </c:pt>
                <c:pt idx="173">
                  <c:v>15.6</c:v>
                </c:pt>
                <c:pt idx="174">
                  <c:v>12.9</c:v>
                </c:pt>
                <c:pt idx="175">
                  <c:v>5.3</c:v>
                </c:pt>
                <c:pt idx="176">
                  <c:v>8.3</c:v>
                </c:pt>
                <c:pt idx="177">
                  <c:v>10.9</c:v>
                </c:pt>
                <c:pt idx="178">
                  <c:v>2.8</c:v>
                </c:pt>
                <c:pt idx="179">
                  <c:v>11.2</c:v>
                </c:pt>
                <c:pt idx="180">
                  <c:v>9.4</c:v>
                </c:pt>
                <c:pt idx="181">
                  <c:v>4.4</c:v>
                </c:pt>
                <c:pt idx="182">
                  <c:v>10.1</c:v>
                </c:pt>
                <c:pt idx="183">
                  <c:v>11</c:v>
                </c:pt>
                <c:pt idx="184">
                  <c:v>8.7</c:v>
                </c:pt>
                <c:pt idx="185">
                  <c:v>11.2</c:v>
                </c:pt>
                <c:pt idx="186">
                  <c:v>13.8</c:v>
                </c:pt>
                <c:pt idx="187">
                  <c:v>16</c:v>
                </c:pt>
                <c:pt idx="188">
                  <c:v>14</c:v>
                </c:pt>
                <c:pt idx="189">
                  <c:v>13.8</c:v>
                </c:pt>
                <c:pt idx="190">
                  <c:v>12.8</c:v>
                </c:pt>
                <c:pt idx="191">
                  <c:v>12.2</c:v>
                </c:pt>
                <c:pt idx="192">
                  <c:v>11</c:v>
                </c:pt>
                <c:pt idx="193">
                  <c:v>11.9</c:v>
                </c:pt>
                <c:pt idx="194">
                  <c:v>14.3</c:v>
                </c:pt>
                <c:pt idx="195">
                  <c:v>12.4</c:v>
                </c:pt>
                <c:pt idx="196">
                  <c:v>10.7</c:v>
                </c:pt>
                <c:pt idx="197">
                  <c:v>15.5</c:v>
                </c:pt>
                <c:pt idx="198">
                  <c:v>9.8</c:v>
                </c:pt>
                <c:pt idx="199">
                  <c:v>9.5</c:v>
                </c:pt>
                <c:pt idx="200">
                  <c:v>11.8</c:v>
                </c:pt>
                <c:pt idx="201">
                  <c:v>10.4</c:v>
                </c:pt>
                <c:pt idx="202">
                  <c:v>6.6</c:v>
                </c:pt>
                <c:pt idx="203">
                  <c:v>9.4</c:v>
                </c:pt>
                <c:pt idx="204">
                  <c:v>5.6</c:v>
                </c:pt>
                <c:pt idx="205">
                  <c:v>11</c:v>
                </c:pt>
                <c:pt idx="206">
                  <c:v>8.6</c:v>
                </c:pt>
                <c:pt idx="207">
                  <c:v>8.3</c:v>
                </c:pt>
                <c:pt idx="208">
                  <c:v>12.2</c:v>
                </c:pt>
                <c:pt idx="209">
                  <c:v>9.8</c:v>
                </c:pt>
                <c:pt idx="210">
                  <c:v>9.6</c:v>
                </c:pt>
                <c:pt idx="211">
                  <c:v>9.5</c:v>
                </c:pt>
                <c:pt idx="212">
                  <c:v>1.1</c:v>
                </c:pt>
                <c:pt idx="213">
                  <c:v>3.3</c:v>
                </c:pt>
                <c:pt idx="214">
                  <c:v>4.6</c:v>
                </c:pt>
                <c:pt idx="215">
                  <c:v>2.5</c:v>
                </c:pt>
                <c:pt idx="216">
                  <c:v>3.7</c:v>
                </c:pt>
                <c:pt idx="217">
                  <c:v>5.7</c:v>
                </c:pt>
                <c:pt idx="218">
                  <c:v>9.2</c:v>
                </c:pt>
                <c:pt idx="219">
                  <c:v>5.6</c:v>
                </c:pt>
                <c:pt idx="220">
                  <c:v>11.1</c:v>
                </c:pt>
                <c:pt idx="221">
                  <c:v>5.3</c:v>
                </c:pt>
                <c:pt idx="222">
                  <c:v>10.3</c:v>
                </c:pt>
                <c:pt idx="223">
                  <c:v>5</c:v>
                </c:pt>
                <c:pt idx="224">
                  <c:v>10.2</c:v>
                </c:pt>
                <c:pt idx="225">
                  <c:v>7.2</c:v>
                </c:pt>
                <c:pt idx="226">
                  <c:v>5.5</c:v>
                </c:pt>
                <c:pt idx="227">
                  <c:v>5.8</c:v>
                </c:pt>
                <c:pt idx="228">
                  <c:v>11.7</c:v>
                </c:pt>
                <c:pt idx="229">
                  <c:v>7</c:v>
                </c:pt>
                <c:pt idx="230">
                  <c:v>11.5</c:v>
                </c:pt>
                <c:pt idx="231">
                  <c:v>2.4</c:v>
                </c:pt>
                <c:pt idx="232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tarkistusdata!$L$3:$L$7</c:f>
              <c:numCache>
                <c:ptCount val="5"/>
                <c:pt idx="0">
                  <c:v>20.9</c:v>
                </c:pt>
                <c:pt idx="1">
                  <c:v>22.1</c:v>
                </c:pt>
                <c:pt idx="2">
                  <c:v>11.3</c:v>
                </c:pt>
                <c:pt idx="3">
                  <c:v>10.8</c:v>
                </c:pt>
                <c:pt idx="4">
                  <c:v>12.9</c:v>
                </c:pt>
              </c:numCache>
            </c:numRef>
          </c:xVal>
          <c:yVal>
            <c:numRef>
              <c:f>tarkistusdata!$M$3:$M$7</c:f>
              <c:numCache>
                <c:ptCount val="5"/>
                <c:pt idx="0">
                  <c:v>2.2</c:v>
                </c:pt>
                <c:pt idx="1">
                  <c:v>3.7</c:v>
                </c:pt>
                <c:pt idx="2">
                  <c:v>7.6</c:v>
                </c:pt>
                <c:pt idx="3">
                  <c:v>3.8</c:v>
                </c:pt>
                <c:pt idx="4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v>Broadleaved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tarkistusdata!$S$3:$S$13</c:f>
              <c:numCache>
                <c:ptCount val="11"/>
                <c:pt idx="0">
                  <c:v>11.3</c:v>
                </c:pt>
                <c:pt idx="1">
                  <c:v>28.6</c:v>
                </c:pt>
                <c:pt idx="2">
                  <c:v>29</c:v>
                </c:pt>
                <c:pt idx="3">
                  <c:v>29</c:v>
                </c:pt>
                <c:pt idx="4">
                  <c:v>26.7</c:v>
                </c:pt>
                <c:pt idx="5">
                  <c:v>7.3</c:v>
                </c:pt>
                <c:pt idx="6">
                  <c:v>23.5</c:v>
                </c:pt>
                <c:pt idx="7">
                  <c:v>12.8</c:v>
                </c:pt>
                <c:pt idx="8">
                  <c:v>10.1</c:v>
                </c:pt>
                <c:pt idx="9">
                  <c:v>8.4</c:v>
                </c:pt>
                <c:pt idx="10">
                  <c:v>9.6</c:v>
                </c:pt>
              </c:numCache>
            </c:numRef>
          </c:xVal>
          <c:yVal>
            <c:numRef>
              <c:f>tarkistusdata!$T$3:$T$13</c:f>
              <c:numCache>
                <c:ptCount val="11"/>
                <c:pt idx="0">
                  <c:v>3.6</c:v>
                </c:pt>
                <c:pt idx="1">
                  <c:v>9.6</c:v>
                </c:pt>
                <c:pt idx="2">
                  <c:v>9.2</c:v>
                </c:pt>
                <c:pt idx="3">
                  <c:v>9.7</c:v>
                </c:pt>
                <c:pt idx="4">
                  <c:v>9.6</c:v>
                </c:pt>
                <c:pt idx="5">
                  <c:v>3.2</c:v>
                </c:pt>
                <c:pt idx="6">
                  <c:v>7.2</c:v>
                </c:pt>
                <c:pt idx="7">
                  <c:v>4</c:v>
                </c:pt>
                <c:pt idx="8">
                  <c:v>3.6</c:v>
                </c:pt>
                <c:pt idx="9">
                  <c:v>3.5</c:v>
                </c:pt>
                <c:pt idx="10">
                  <c:v>1.7</c:v>
                </c:pt>
              </c:numCache>
            </c:numRef>
          </c:yVal>
          <c:smooth val="0"/>
        </c:ser>
        <c:ser>
          <c:idx val="3"/>
          <c:order val="3"/>
          <c:tx>
            <c:v>Abies sib.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tarkistusdata!$Z$3:$Z$10</c:f>
              <c:numCache>
                <c:ptCount val="8"/>
                <c:pt idx="0">
                  <c:v>22.3</c:v>
                </c:pt>
                <c:pt idx="1">
                  <c:v>23.1</c:v>
                </c:pt>
                <c:pt idx="2">
                  <c:v>23.4</c:v>
                </c:pt>
                <c:pt idx="3">
                  <c:v>24</c:v>
                </c:pt>
                <c:pt idx="4">
                  <c:v>22.3</c:v>
                </c:pt>
                <c:pt idx="5">
                  <c:v>24.5</c:v>
                </c:pt>
                <c:pt idx="6">
                  <c:v>21.9</c:v>
                </c:pt>
                <c:pt idx="7">
                  <c:v>23.4</c:v>
                </c:pt>
              </c:numCache>
            </c:numRef>
          </c:xVal>
          <c:yVal>
            <c:numRef>
              <c:f>tarkistusdata!$AA$3:$AA$10</c:f>
              <c:numCache>
                <c:ptCount val="8"/>
                <c:pt idx="0">
                  <c:v>17.3</c:v>
                </c:pt>
                <c:pt idx="1">
                  <c:v>2.8</c:v>
                </c:pt>
                <c:pt idx="2">
                  <c:v>8.4</c:v>
                </c:pt>
                <c:pt idx="3">
                  <c:v>15.1</c:v>
                </c:pt>
                <c:pt idx="4">
                  <c:v>9.7</c:v>
                </c:pt>
                <c:pt idx="5">
                  <c:v>2.5</c:v>
                </c:pt>
                <c:pt idx="6">
                  <c:v>7.2</c:v>
                </c:pt>
                <c:pt idx="7">
                  <c:v>8.1</c:v>
                </c:pt>
              </c:numCache>
            </c:numRef>
          </c:yVal>
          <c:smooth val="0"/>
        </c:ser>
        <c:ser>
          <c:idx val="4"/>
          <c:order val="4"/>
          <c:tx>
            <c:v>Douglas 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tarkistusdata!$AG$3:$AG$12</c:f>
              <c:numCache>
                <c:ptCount val="10"/>
                <c:pt idx="0">
                  <c:v>27.1</c:v>
                </c:pt>
                <c:pt idx="1">
                  <c:v>26</c:v>
                </c:pt>
                <c:pt idx="2">
                  <c:v>9.8</c:v>
                </c:pt>
                <c:pt idx="3">
                  <c:v>20.1</c:v>
                </c:pt>
                <c:pt idx="4">
                  <c:v>7.2</c:v>
                </c:pt>
                <c:pt idx="5">
                  <c:v>23.3</c:v>
                </c:pt>
                <c:pt idx="6">
                  <c:v>26.3</c:v>
                </c:pt>
                <c:pt idx="7">
                  <c:v>28.3</c:v>
                </c:pt>
                <c:pt idx="8">
                  <c:v>27.1</c:v>
                </c:pt>
                <c:pt idx="9">
                  <c:v>21</c:v>
                </c:pt>
              </c:numCache>
            </c:numRef>
          </c:xVal>
          <c:yVal>
            <c:numRef>
              <c:f>tarkistusdata!$AH$3:$AH$12</c:f>
              <c:numCache>
                <c:ptCount val="10"/>
                <c:pt idx="0">
                  <c:v>7</c:v>
                </c:pt>
                <c:pt idx="1">
                  <c:v>4.8</c:v>
                </c:pt>
                <c:pt idx="2">
                  <c:v>5.8</c:v>
                </c:pt>
                <c:pt idx="3">
                  <c:v>12.9</c:v>
                </c:pt>
                <c:pt idx="4">
                  <c:v>1.9</c:v>
                </c:pt>
                <c:pt idx="5">
                  <c:v>8.3</c:v>
                </c:pt>
                <c:pt idx="6">
                  <c:v>9.7</c:v>
                </c:pt>
                <c:pt idx="7">
                  <c:v>13.1</c:v>
                </c:pt>
                <c:pt idx="8">
                  <c:v>12.7</c:v>
                </c:pt>
                <c:pt idx="9">
                  <c:v>4.4</c:v>
                </c:pt>
              </c:numCache>
            </c:numRef>
          </c:yVal>
          <c:smooth val="0"/>
        </c:ser>
        <c:axId val="60622985"/>
        <c:axId val="8735954"/>
      </c:scatterChart>
      <c:val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5954"/>
        <c:crosses val="autoZero"/>
        <c:crossBetween val="midCat"/>
        <c:dispUnits/>
      </c:valAx>
      <c:valAx>
        <c:axId val="873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229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171450</xdr:colOff>
      <xdr:row>3</xdr:row>
      <xdr:rowOff>9525</xdr:rowOff>
    </xdr:from>
    <xdr:to>
      <xdr:col>37</xdr:col>
      <xdr:colOff>209550</xdr:colOff>
      <xdr:row>22</xdr:row>
      <xdr:rowOff>190500</xdr:rowOff>
    </xdr:to>
    <xdr:graphicFrame>
      <xdr:nvGraphicFramePr>
        <xdr:cNvPr id="1" name="Chart 26"/>
        <xdr:cNvGraphicFramePr/>
      </xdr:nvGraphicFramePr>
      <xdr:xfrm>
        <a:off x="11982450" y="695325"/>
        <a:ext cx="73533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7</xdr:row>
      <xdr:rowOff>47625</xdr:rowOff>
    </xdr:from>
    <xdr:to>
      <xdr:col>35</xdr:col>
      <xdr:colOff>47625</xdr:colOff>
      <xdr:row>36</xdr:row>
      <xdr:rowOff>85725</xdr:rowOff>
    </xdr:to>
    <xdr:graphicFrame>
      <xdr:nvGraphicFramePr>
        <xdr:cNvPr id="1" name="Chart 3"/>
        <xdr:cNvGraphicFramePr/>
      </xdr:nvGraphicFramePr>
      <xdr:xfrm>
        <a:off x="5381625" y="1181100"/>
        <a:ext cx="713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9525</xdr:colOff>
      <xdr:row>12</xdr:row>
      <xdr:rowOff>95250</xdr:rowOff>
    </xdr:from>
    <xdr:to>
      <xdr:col>35</xdr:col>
      <xdr:colOff>523875</xdr:colOff>
      <xdr:row>41</xdr:row>
      <xdr:rowOff>142875</xdr:rowOff>
    </xdr:to>
    <xdr:graphicFrame>
      <xdr:nvGraphicFramePr>
        <xdr:cNvPr id="2" name="Chart 5"/>
        <xdr:cNvGraphicFramePr/>
      </xdr:nvGraphicFramePr>
      <xdr:xfrm>
        <a:off x="5848350" y="2038350"/>
        <a:ext cx="714375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190500</xdr:colOff>
      <xdr:row>20</xdr:row>
      <xdr:rowOff>66675</xdr:rowOff>
    </xdr:from>
    <xdr:to>
      <xdr:col>36</xdr:col>
      <xdr:colOff>238125</xdr:colOff>
      <xdr:row>49</xdr:row>
      <xdr:rowOff>123825</xdr:rowOff>
    </xdr:to>
    <xdr:graphicFrame>
      <xdr:nvGraphicFramePr>
        <xdr:cNvPr id="3" name="Chart 6"/>
        <xdr:cNvGraphicFramePr/>
      </xdr:nvGraphicFramePr>
      <xdr:xfrm>
        <a:off x="6715125" y="3305175"/>
        <a:ext cx="6600825" cy="4752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9"/>
  <sheetViews>
    <sheetView workbookViewId="0" topLeftCell="A1">
      <selection activeCell="I12" sqref="I12"/>
    </sheetView>
  </sheetViews>
  <sheetFormatPr defaultColWidth="9.140625" defaultRowHeight="12.75"/>
  <cols>
    <col min="1" max="1" width="6.28125" style="5" customWidth="1"/>
    <col min="2" max="2" width="4.00390625" style="5" customWidth="1"/>
    <col min="3" max="3" width="3.57421875" style="5" customWidth="1"/>
    <col min="4" max="7" width="6.00390625" style="33" customWidth="1"/>
    <col min="8" max="9" width="5.57421875" style="5" customWidth="1"/>
    <col min="10" max="10" width="4.140625" style="5" customWidth="1"/>
    <col min="11" max="11" width="5.28125" style="31" customWidth="1"/>
    <col min="12" max="12" width="5.28125" style="32" customWidth="1"/>
    <col min="13" max="13" width="5.421875" style="31" customWidth="1"/>
    <col min="14" max="14" width="6.28125" style="31" customWidth="1"/>
    <col min="15" max="16" width="6.00390625" style="32" customWidth="1"/>
    <col min="17" max="17" width="6.00390625" style="5" customWidth="1"/>
    <col min="18" max="18" width="46.28125" style="5" customWidth="1"/>
    <col min="19" max="21" width="6.00390625" style="31" customWidth="1"/>
    <col min="22" max="16384" width="9.140625" style="15" customWidth="1"/>
  </cols>
  <sheetData>
    <row r="1" spans="1:22" ht="21.75" customHeight="1">
      <c r="A1" s="5" t="s">
        <v>7</v>
      </c>
      <c r="B1" s="5" t="s">
        <v>3</v>
      </c>
      <c r="C1" s="5" t="s">
        <v>4</v>
      </c>
      <c r="D1" s="5" t="s">
        <v>1</v>
      </c>
      <c r="E1" s="5" t="s">
        <v>0</v>
      </c>
      <c r="F1" s="5" t="s">
        <v>2</v>
      </c>
      <c r="G1" s="5" t="s">
        <v>98</v>
      </c>
      <c r="H1" s="31" t="s">
        <v>9</v>
      </c>
      <c r="I1" s="31" t="s">
        <v>99</v>
      </c>
      <c r="J1" s="5" t="s">
        <v>10</v>
      </c>
      <c r="K1" s="31" t="s">
        <v>11</v>
      </c>
      <c r="L1" s="32" t="s">
        <v>8</v>
      </c>
      <c r="M1" s="31" t="s">
        <v>12</v>
      </c>
      <c r="N1" s="31" t="s">
        <v>13</v>
      </c>
      <c r="O1" s="32" t="s">
        <v>14</v>
      </c>
      <c r="P1" s="32" t="s">
        <v>15</v>
      </c>
      <c r="Q1" s="5" t="s">
        <v>82</v>
      </c>
      <c r="R1" s="5" t="s">
        <v>83</v>
      </c>
      <c r="S1" s="31" t="s">
        <v>84</v>
      </c>
      <c r="T1" s="31" t="s">
        <v>85</v>
      </c>
      <c r="U1" s="31" t="s">
        <v>89</v>
      </c>
      <c r="V1" s="15" t="s">
        <v>90</v>
      </c>
    </row>
    <row r="2" spans="1:22" ht="21.75" customHeight="1">
      <c r="A2" s="5">
        <v>1</v>
      </c>
      <c r="B2" s="5">
        <v>140</v>
      </c>
      <c r="C2" s="5">
        <v>2</v>
      </c>
      <c r="D2" s="33">
        <v>-20.129055058552815</v>
      </c>
      <c r="E2" s="33">
        <v>-12.321817347016973</v>
      </c>
      <c r="F2" s="33">
        <v>-4.308096107779118</v>
      </c>
      <c r="G2" s="32">
        <v>-99</v>
      </c>
      <c r="H2" s="31">
        <v>342</v>
      </c>
      <c r="I2" s="32">
        <v>-99</v>
      </c>
      <c r="J2" s="5" t="s">
        <v>26</v>
      </c>
      <c r="K2" s="31">
        <v>18.6</v>
      </c>
      <c r="L2" s="32">
        <v>-99</v>
      </c>
      <c r="M2" s="31">
        <v>24.6</v>
      </c>
      <c r="N2" s="31">
        <v>0.5</v>
      </c>
      <c r="O2" s="32">
        <v>-99</v>
      </c>
      <c r="P2" s="32">
        <v>-99</v>
      </c>
      <c r="Q2" s="5">
        <v>11</v>
      </c>
      <c r="R2" s="5" t="s">
        <v>27</v>
      </c>
      <c r="S2" s="31">
        <f>M2</f>
        <v>24.6</v>
      </c>
      <c r="T2" s="31">
        <f>N2</f>
        <v>0.5</v>
      </c>
      <c r="U2" s="31">
        <v>-99</v>
      </c>
      <c r="V2" s="31">
        <v>-99</v>
      </c>
    </row>
    <row r="3" spans="1:22" ht="21.75" customHeight="1">
      <c r="A3" s="5">
        <v>1</v>
      </c>
      <c r="B3" s="5">
        <v>147</v>
      </c>
      <c r="C3" s="5">
        <v>2</v>
      </c>
      <c r="D3" s="33">
        <v>-24.23975432635343</v>
      </c>
      <c r="E3" s="33">
        <v>2.4528981985296987</v>
      </c>
      <c r="F3" s="33">
        <v>-4.781428835877119</v>
      </c>
      <c r="G3" s="32">
        <v>-99</v>
      </c>
      <c r="H3" s="31">
        <v>587</v>
      </c>
      <c r="I3" s="32">
        <v>-99</v>
      </c>
      <c r="J3" s="5" t="s">
        <v>26</v>
      </c>
      <c r="K3" s="31">
        <v>18.5</v>
      </c>
      <c r="L3" s="32">
        <v>-99</v>
      </c>
      <c r="M3" s="31">
        <v>26.9</v>
      </c>
      <c r="N3" s="31">
        <v>1</v>
      </c>
      <c r="O3" s="32">
        <v>-99</v>
      </c>
      <c r="P3" s="32">
        <v>-99</v>
      </c>
      <c r="Q3" s="5">
        <v>11</v>
      </c>
      <c r="R3" s="5" t="s">
        <v>86</v>
      </c>
      <c r="S3" s="31">
        <f aca="true" t="shared" si="0" ref="S3:S66">M3</f>
        <v>26.9</v>
      </c>
      <c r="T3" s="31">
        <f aca="true" t="shared" si="1" ref="T3:T66">N3</f>
        <v>1</v>
      </c>
      <c r="U3" s="31">
        <v>-99</v>
      </c>
      <c r="V3" s="31">
        <v>-99</v>
      </c>
    </row>
    <row r="4" spans="1:22" ht="21.75" customHeight="1">
      <c r="A4" s="5">
        <v>1</v>
      </c>
      <c r="B4" s="5">
        <v>148</v>
      </c>
      <c r="C4" s="5">
        <v>2</v>
      </c>
      <c r="D4" s="33">
        <v>-23.12644160312207</v>
      </c>
      <c r="E4" s="33">
        <v>6.670615007298583</v>
      </c>
      <c r="F4" s="33">
        <v>-4.521662033572182</v>
      </c>
      <c r="G4" s="32">
        <v>-99</v>
      </c>
      <c r="H4" s="31">
        <v>370</v>
      </c>
      <c r="I4" s="32">
        <v>-99</v>
      </c>
      <c r="J4" s="5" t="s">
        <v>26</v>
      </c>
      <c r="K4" s="31">
        <v>16.4</v>
      </c>
      <c r="L4" s="32">
        <v>-99</v>
      </c>
      <c r="M4" s="31">
        <v>26.2</v>
      </c>
      <c r="N4" s="31">
        <v>3.2</v>
      </c>
      <c r="O4" s="32">
        <v>-99</v>
      </c>
      <c r="P4" s="32">
        <v>-99</v>
      </c>
      <c r="Q4" s="5">
        <v>11</v>
      </c>
      <c r="R4" s="5" t="s">
        <v>86</v>
      </c>
      <c r="S4" s="31">
        <f t="shared" si="0"/>
        <v>26.2</v>
      </c>
      <c r="T4" s="31">
        <f t="shared" si="1"/>
        <v>3.2</v>
      </c>
      <c r="U4" s="31">
        <v>-99</v>
      </c>
      <c r="V4" s="31">
        <v>-99</v>
      </c>
    </row>
    <row r="5" spans="1:22" ht="21.75" customHeight="1">
      <c r="A5" s="5">
        <v>1</v>
      </c>
      <c r="B5" s="5">
        <v>152</v>
      </c>
      <c r="C5" s="5">
        <v>2</v>
      </c>
      <c r="D5" s="33">
        <v>-20.312514817302958</v>
      </c>
      <c r="E5" s="33">
        <v>8.726827639603439</v>
      </c>
      <c r="F5" s="33">
        <v>-4.211764611303007</v>
      </c>
      <c r="G5" s="32">
        <v>-99</v>
      </c>
      <c r="H5" s="31">
        <v>296</v>
      </c>
      <c r="I5" s="32">
        <v>-99</v>
      </c>
      <c r="J5" s="5" t="s">
        <v>26</v>
      </c>
      <c r="K5" s="31">
        <v>16.7</v>
      </c>
      <c r="L5" s="32">
        <v>-99</v>
      </c>
      <c r="M5" s="31">
        <v>26.7</v>
      </c>
      <c r="N5" s="31">
        <v>7.8</v>
      </c>
      <c r="O5" s="32">
        <v>-99</v>
      </c>
      <c r="P5" s="32">
        <v>-99</v>
      </c>
      <c r="Q5" s="5">
        <v>11</v>
      </c>
      <c r="R5" s="5" t="s">
        <v>86</v>
      </c>
      <c r="S5" s="31">
        <f t="shared" si="0"/>
        <v>26.7</v>
      </c>
      <c r="T5" s="31">
        <f t="shared" si="1"/>
        <v>7.8</v>
      </c>
      <c r="U5" s="31">
        <v>-99</v>
      </c>
      <c r="V5" s="31">
        <v>-99</v>
      </c>
    </row>
    <row r="6" spans="1:22" ht="21.75" customHeight="1">
      <c r="A6" s="5">
        <v>1</v>
      </c>
      <c r="B6" s="5">
        <v>153</v>
      </c>
      <c r="C6" s="5">
        <v>2</v>
      </c>
      <c r="D6" s="33">
        <v>-27.7652922821214</v>
      </c>
      <c r="E6" s="33">
        <v>10.293552898354982</v>
      </c>
      <c r="F6" s="33">
        <v>-4.622244131750646</v>
      </c>
      <c r="G6" s="32">
        <v>-99</v>
      </c>
      <c r="H6" s="31">
        <v>319</v>
      </c>
      <c r="I6" s="32">
        <v>-99</v>
      </c>
      <c r="J6" s="5" t="s">
        <v>26</v>
      </c>
      <c r="K6" s="31">
        <v>17.2</v>
      </c>
      <c r="L6" s="32">
        <v>-99</v>
      </c>
      <c r="M6" s="31">
        <v>22.8</v>
      </c>
      <c r="N6" s="31">
        <v>1.4</v>
      </c>
      <c r="O6" s="32">
        <v>-99</v>
      </c>
      <c r="P6" s="32">
        <v>-99</v>
      </c>
      <c r="Q6" s="5">
        <v>11</v>
      </c>
      <c r="R6" s="5" t="s">
        <v>28</v>
      </c>
      <c r="S6" s="31">
        <f t="shared" si="0"/>
        <v>22.8</v>
      </c>
      <c r="T6" s="31">
        <f t="shared" si="1"/>
        <v>1.4</v>
      </c>
      <c r="U6" s="31">
        <v>-99</v>
      </c>
      <c r="V6" s="31">
        <v>-99</v>
      </c>
    </row>
    <row r="7" spans="1:22" ht="21.75" customHeight="1">
      <c r="A7" s="5">
        <v>1</v>
      </c>
      <c r="B7" s="5">
        <v>141</v>
      </c>
      <c r="C7" s="5">
        <v>2</v>
      </c>
      <c r="D7" s="33">
        <v>-27.501117175568183</v>
      </c>
      <c r="E7" s="33">
        <v>10.641102509202812</v>
      </c>
      <c r="F7" s="33">
        <v>-4.44293309712994</v>
      </c>
      <c r="G7" s="32">
        <v>-99</v>
      </c>
      <c r="H7" s="31">
        <v>242</v>
      </c>
      <c r="I7" s="32">
        <v>-99</v>
      </c>
      <c r="J7" s="5" t="s">
        <v>26</v>
      </c>
      <c r="K7" s="31">
        <v>16.9</v>
      </c>
      <c r="L7" s="32">
        <v>-99</v>
      </c>
      <c r="M7" s="31">
        <v>22</v>
      </c>
      <c r="N7" s="31">
        <v>1.7</v>
      </c>
      <c r="O7" s="32">
        <v>-99</v>
      </c>
      <c r="P7" s="32">
        <v>-99</v>
      </c>
      <c r="Q7" s="5">
        <v>11</v>
      </c>
      <c r="R7" s="5" t="s">
        <v>28</v>
      </c>
      <c r="S7" s="31">
        <f t="shared" si="0"/>
        <v>22</v>
      </c>
      <c r="T7" s="31">
        <f t="shared" si="1"/>
        <v>1.7</v>
      </c>
      <c r="U7" s="31">
        <v>-99</v>
      </c>
      <c r="V7" s="31">
        <v>-99</v>
      </c>
    </row>
    <row r="8" spans="1:22" ht="21.75" customHeight="1">
      <c r="A8" s="5">
        <v>1</v>
      </c>
      <c r="B8" s="5">
        <v>154</v>
      </c>
      <c r="C8" s="5">
        <v>2</v>
      </c>
      <c r="D8" s="33">
        <v>-21.633808203890823</v>
      </c>
      <c r="E8" s="33">
        <v>11.489105723592791</v>
      </c>
      <c r="F8" s="33">
        <v>-4.135816418301192</v>
      </c>
      <c r="G8" s="32">
        <v>-99</v>
      </c>
      <c r="H8" s="31">
        <v>432</v>
      </c>
      <c r="I8" s="32">
        <v>-99</v>
      </c>
      <c r="J8" s="5" t="s">
        <v>26</v>
      </c>
      <c r="K8" s="31">
        <v>21.5</v>
      </c>
      <c r="L8" s="32">
        <v>-99</v>
      </c>
      <c r="M8" s="31">
        <v>30.8</v>
      </c>
      <c r="N8" s="31">
        <v>2.5</v>
      </c>
      <c r="O8" s="32">
        <v>-99</v>
      </c>
      <c r="P8" s="32">
        <v>-99</v>
      </c>
      <c r="Q8" s="5">
        <v>11</v>
      </c>
      <c r="R8" s="5" t="s">
        <v>86</v>
      </c>
      <c r="S8" s="31">
        <f t="shared" si="0"/>
        <v>30.8</v>
      </c>
      <c r="T8" s="31">
        <f t="shared" si="1"/>
        <v>2.5</v>
      </c>
      <c r="U8" s="31">
        <v>-99</v>
      </c>
      <c r="V8" s="31">
        <v>-99</v>
      </c>
    </row>
    <row r="9" spans="1:22" ht="21.75" customHeight="1">
      <c r="A9" s="5">
        <v>1</v>
      </c>
      <c r="B9" s="5">
        <v>156</v>
      </c>
      <c r="C9" s="5">
        <v>2</v>
      </c>
      <c r="D9" s="33">
        <v>-20.201860545106776</v>
      </c>
      <c r="E9" s="33">
        <v>18.160257617574388</v>
      </c>
      <c r="F9" s="33">
        <v>-2.664542117118463</v>
      </c>
      <c r="G9" s="32">
        <v>-99</v>
      </c>
      <c r="H9" s="31">
        <v>513</v>
      </c>
      <c r="I9" s="32">
        <v>-99</v>
      </c>
      <c r="J9" s="5" t="s">
        <v>26</v>
      </c>
      <c r="K9" s="31">
        <v>21.2</v>
      </c>
      <c r="L9" s="32">
        <v>-99</v>
      </c>
      <c r="M9" s="31">
        <v>29.7</v>
      </c>
      <c r="N9" s="31">
        <v>2.7</v>
      </c>
      <c r="O9" s="32">
        <v>-99</v>
      </c>
      <c r="P9" s="32">
        <v>-99</v>
      </c>
      <c r="Q9" s="5">
        <v>11</v>
      </c>
      <c r="R9" s="5" t="s">
        <v>86</v>
      </c>
      <c r="S9" s="31">
        <f t="shared" si="0"/>
        <v>29.7</v>
      </c>
      <c r="T9" s="31">
        <f t="shared" si="1"/>
        <v>2.7</v>
      </c>
      <c r="U9" s="31">
        <v>-99</v>
      </c>
      <c r="V9" s="31">
        <v>-99</v>
      </c>
    </row>
    <row r="10" spans="1:22" ht="21.75" customHeight="1">
      <c r="A10" s="5">
        <v>1</v>
      </c>
      <c r="B10" s="5">
        <v>162</v>
      </c>
      <c r="C10" s="5">
        <v>2</v>
      </c>
      <c r="D10" s="33">
        <v>-21.096320231492317</v>
      </c>
      <c r="E10" s="33">
        <v>23.88</v>
      </c>
      <c r="F10" s="33">
        <v>-1.5180905120165824</v>
      </c>
      <c r="G10" s="32">
        <v>-99</v>
      </c>
      <c r="H10" s="31">
        <v>218</v>
      </c>
      <c r="I10" s="32">
        <v>-99</v>
      </c>
      <c r="J10" s="5" t="s">
        <v>26</v>
      </c>
      <c r="K10" s="31">
        <v>13.7</v>
      </c>
      <c r="L10" s="32">
        <v>-99</v>
      </c>
      <c r="M10" s="31">
        <v>11.6</v>
      </c>
      <c r="N10" s="31">
        <v>3.4</v>
      </c>
      <c r="O10" s="32">
        <v>-99</v>
      </c>
      <c r="P10" s="32">
        <v>-99</v>
      </c>
      <c r="Q10" s="5">
        <v>11</v>
      </c>
      <c r="R10" s="5" t="s">
        <v>86</v>
      </c>
      <c r="S10" s="31">
        <f t="shared" si="0"/>
        <v>11.6</v>
      </c>
      <c r="T10" s="31">
        <f t="shared" si="1"/>
        <v>3.4</v>
      </c>
      <c r="U10" s="31">
        <v>-99</v>
      </c>
      <c r="V10" s="31">
        <v>-99</v>
      </c>
    </row>
    <row r="11" spans="1:22" ht="21.75" customHeight="1">
      <c r="A11" s="5">
        <v>1</v>
      </c>
      <c r="B11" s="5">
        <v>163</v>
      </c>
      <c r="C11" s="5">
        <v>16</v>
      </c>
      <c r="D11" s="33">
        <v>-21.123861147040497</v>
      </c>
      <c r="E11" s="33">
        <v>24.37870151972709</v>
      </c>
      <c r="F11" s="33">
        <v>-1.5231397895306507</v>
      </c>
      <c r="G11" s="32">
        <v>-99</v>
      </c>
      <c r="H11" s="31">
        <v>306</v>
      </c>
      <c r="I11" s="32">
        <v>-99</v>
      </c>
      <c r="J11" s="5" t="s">
        <v>26</v>
      </c>
      <c r="K11" s="31">
        <v>16.4</v>
      </c>
      <c r="L11" s="32">
        <v>-99</v>
      </c>
      <c r="M11" s="31">
        <v>11.3</v>
      </c>
      <c r="N11" s="31">
        <v>3.6</v>
      </c>
      <c r="O11" s="32">
        <v>-99</v>
      </c>
      <c r="P11" s="32">
        <v>-99</v>
      </c>
      <c r="Q11" s="5">
        <v>11</v>
      </c>
      <c r="R11" s="5" t="s">
        <v>91</v>
      </c>
      <c r="S11" s="31">
        <f t="shared" si="0"/>
        <v>11.3</v>
      </c>
      <c r="T11" s="31">
        <f t="shared" si="1"/>
        <v>3.6</v>
      </c>
      <c r="U11" s="31">
        <v>6.01</v>
      </c>
      <c r="V11" s="31">
        <v>4.38</v>
      </c>
    </row>
    <row r="12" spans="1:22" ht="21.75" customHeight="1">
      <c r="A12" s="5">
        <v>2</v>
      </c>
      <c r="B12" s="5">
        <v>121</v>
      </c>
      <c r="C12" s="5">
        <v>48</v>
      </c>
      <c r="D12" s="33">
        <v>-11.4478978152398</v>
      </c>
      <c r="E12" s="33">
        <v>-36.451956157101826</v>
      </c>
      <c r="F12" s="33">
        <v>-3.7326650725680754</v>
      </c>
      <c r="G12" s="32">
        <v>-99</v>
      </c>
      <c r="H12" s="31">
        <v>259</v>
      </c>
      <c r="I12" s="32">
        <v>-99</v>
      </c>
      <c r="J12" s="5" t="s">
        <v>26</v>
      </c>
      <c r="K12" s="31">
        <v>16.4</v>
      </c>
      <c r="L12" s="32">
        <v>-99</v>
      </c>
      <c r="M12" s="31">
        <v>22.3</v>
      </c>
      <c r="N12" s="31">
        <v>17.3</v>
      </c>
      <c r="O12" s="32">
        <v>-99</v>
      </c>
      <c r="P12" s="32">
        <v>-99</v>
      </c>
      <c r="Q12" s="5">
        <v>11</v>
      </c>
      <c r="R12" s="5" t="s">
        <v>86</v>
      </c>
      <c r="S12" s="31">
        <f t="shared" si="0"/>
        <v>22.3</v>
      </c>
      <c r="T12" s="31">
        <f t="shared" si="1"/>
        <v>17.3</v>
      </c>
      <c r="U12" s="31">
        <v>-99</v>
      </c>
      <c r="V12" s="31">
        <v>-99</v>
      </c>
    </row>
    <row r="13" spans="1:22" ht="21.75" customHeight="1">
      <c r="A13" s="5">
        <v>2</v>
      </c>
      <c r="B13" s="5">
        <v>119</v>
      </c>
      <c r="C13" s="5">
        <v>3</v>
      </c>
      <c r="D13" s="33">
        <v>-15.636999737556405</v>
      </c>
      <c r="E13" s="33">
        <v>-36.03124201475167</v>
      </c>
      <c r="F13" s="33">
        <v>-4.214490531135459</v>
      </c>
      <c r="G13" s="32">
        <v>-99</v>
      </c>
      <c r="H13" s="31">
        <v>222</v>
      </c>
      <c r="I13" s="32">
        <v>-99</v>
      </c>
      <c r="J13" s="5" t="s">
        <v>26</v>
      </c>
      <c r="K13" s="31">
        <v>18.5</v>
      </c>
      <c r="L13" s="32">
        <v>-99</v>
      </c>
      <c r="M13" s="31">
        <v>20.9</v>
      </c>
      <c r="N13" s="31">
        <v>2.2</v>
      </c>
      <c r="O13" s="32">
        <v>-99</v>
      </c>
      <c r="P13" s="32">
        <v>-99</v>
      </c>
      <c r="Q13" s="5">
        <v>11</v>
      </c>
      <c r="R13" s="5" t="s">
        <v>86</v>
      </c>
      <c r="S13" s="31">
        <f t="shared" si="0"/>
        <v>20.9</v>
      </c>
      <c r="T13" s="31">
        <f t="shared" si="1"/>
        <v>2.2</v>
      </c>
      <c r="U13" s="31">
        <v>-99</v>
      </c>
      <c r="V13" s="31">
        <v>-99</v>
      </c>
    </row>
    <row r="14" spans="1:22" ht="21.75" customHeight="1">
      <c r="A14" s="5">
        <v>2</v>
      </c>
      <c r="B14" s="5">
        <v>120</v>
      </c>
      <c r="C14" s="5">
        <v>48</v>
      </c>
      <c r="D14" s="33">
        <v>-12.00096407870368</v>
      </c>
      <c r="E14" s="33">
        <v>-35.19084025195575</v>
      </c>
      <c r="F14" s="33">
        <v>-3.424860142944531</v>
      </c>
      <c r="G14" s="32">
        <v>-99</v>
      </c>
      <c r="H14" s="31">
        <v>310</v>
      </c>
      <c r="I14" s="32">
        <v>-99</v>
      </c>
      <c r="J14" s="5" t="s">
        <v>26</v>
      </c>
      <c r="K14" s="31">
        <v>18.6</v>
      </c>
      <c r="L14" s="32">
        <v>-99</v>
      </c>
      <c r="M14" s="31">
        <v>23.1</v>
      </c>
      <c r="N14" s="31">
        <v>2.8</v>
      </c>
      <c r="O14" s="32">
        <v>-99</v>
      </c>
      <c r="P14" s="32">
        <v>-99</v>
      </c>
      <c r="Q14" s="5">
        <v>11</v>
      </c>
      <c r="R14" s="5" t="s">
        <v>86</v>
      </c>
      <c r="S14" s="31">
        <f t="shared" si="0"/>
        <v>23.1</v>
      </c>
      <c r="T14" s="31">
        <f t="shared" si="1"/>
        <v>2.8</v>
      </c>
      <c r="U14" s="31">
        <v>-99</v>
      </c>
      <c r="V14" s="31">
        <v>-99</v>
      </c>
    </row>
    <row r="15" spans="1:22" ht="21.75" customHeight="1">
      <c r="A15" s="5">
        <v>2</v>
      </c>
      <c r="B15" s="5">
        <v>117</v>
      </c>
      <c r="C15" s="5">
        <v>2</v>
      </c>
      <c r="D15" s="33">
        <v>-13.010455109460048</v>
      </c>
      <c r="E15" s="33">
        <v>-31.37611952299411</v>
      </c>
      <c r="F15" s="33">
        <v>-2.919830706691392</v>
      </c>
      <c r="G15" s="32">
        <v>-99</v>
      </c>
      <c r="H15" s="31">
        <v>424</v>
      </c>
      <c r="I15" s="32">
        <v>-99</v>
      </c>
      <c r="J15" s="5" t="s">
        <v>26</v>
      </c>
      <c r="K15" s="31">
        <v>17.3</v>
      </c>
      <c r="L15" s="32">
        <v>-99</v>
      </c>
      <c r="M15" s="31">
        <v>26.1</v>
      </c>
      <c r="N15" s="31">
        <v>1.7</v>
      </c>
      <c r="O15" s="32">
        <v>-99</v>
      </c>
      <c r="P15" s="32">
        <v>-99</v>
      </c>
      <c r="Q15" s="5">
        <v>11</v>
      </c>
      <c r="R15" s="5" t="s">
        <v>86</v>
      </c>
      <c r="S15" s="31">
        <f t="shared" si="0"/>
        <v>26.1</v>
      </c>
      <c r="T15" s="31">
        <f t="shared" si="1"/>
        <v>1.7</v>
      </c>
      <c r="U15" s="31">
        <v>-99</v>
      </c>
      <c r="V15" s="31">
        <v>-99</v>
      </c>
    </row>
    <row r="16" spans="1:22" ht="21.75" customHeight="1">
      <c r="A16" s="5">
        <v>2</v>
      </c>
      <c r="B16" s="5">
        <v>118</v>
      </c>
      <c r="C16" s="5">
        <v>2</v>
      </c>
      <c r="D16" s="33">
        <v>-15.282674471354333</v>
      </c>
      <c r="E16" s="33">
        <v>-29.977381832074826</v>
      </c>
      <c r="F16" s="33">
        <v>-3.1933610104036476</v>
      </c>
      <c r="G16" s="32">
        <v>-99</v>
      </c>
      <c r="H16" s="31">
        <v>368</v>
      </c>
      <c r="I16" s="32">
        <v>-99</v>
      </c>
      <c r="J16" s="5" t="s">
        <v>26</v>
      </c>
      <c r="K16" s="31">
        <v>20.4</v>
      </c>
      <c r="L16" s="32">
        <v>-99</v>
      </c>
      <c r="M16" s="31">
        <v>27.1</v>
      </c>
      <c r="N16" s="31">
        <v>2.7</v>
      </c>
      <c r="O16" s="32">
        <v>-99</v>
      </c>
      <c r="P16" s="32">
        <v>-99</v>
      </c>
      <c r="Q16" s="5">
        <v>11</v>
      </c>
      <c r="R16" s="5" t="s">
        <v>86</v>
      </c>
      <c r="S16" s="31">
        <f t="shared" si="0"/>
        <v>27.1</v>
      </c>
      <c r="T16" s="31">
        <f t="shared" si="1"/>
        <v>2.7</v>
      </c>
      <c r="U16" s="31">
        <v>-99</v>
      </c>
      <c r="V16" s="31">
        <v>-99</v>
      </c>
    </row>
    <row r="17" spans="1:22" ht="21.75" customHeight="1">
      <c r="A17" s="5">
        <v>2</v>
      </c>
      <c r="B17" s="5">
        <v>107</v>
      </c>
      <c r="C17" s="5">
        <v>3</v>
      </c>
      <c r="D17" s="33">
        <v>-17.668734849570164</v>
      </c>
      <c r="E17" s="33">
        <v>-27.95912448956431</v>
      </c>
      <c r="F17" s="33">
        <v>-3.8615453760343867</v>
      </c>
      <c r="G17" s="32">
        <v>-99</v>
      </c>
      <c r="H17" s="31">
        <v>305</v>
      </c>
      <c r="I17" s="32">
        <v>-99</v>
      </c>
      <c r="J17" s="5" t="s">
        <v>26</v>
      </c>
      <c r="K17" s="31">
        <v>20.3</v>
      </c>
      <c r="L17" s="32">
        <v>-99</v>
      </c>
      <c r="M17" s="31">
        <v>22.1</v>
      </c>
      <c r="N17" s="31">
        <v>3.7</v>
      </c>
      <c r="O17" s="32">
        <v>-99</v>
      </c>
      <c r="P17" s="32">
        <v>-99</v>
      </c>
      <c r="Q17" s="5">
        <v>11</v>
      </c>
      <c r="R17" s="5" t="s">
        <v>30</v>
      </c>
      <c r="S17" s="31">
        <f t="shared" si="0"/>
        <v>22.1</v>
      </c>
      <c r="T17" s="31">
        <f t="shared" si="1"/>
        <v>3.7</v>
      </c>
      <c r="U17" s="31">
        <v>-99</v>
      </c>
      <c r="V17" s="31">
        <v>-99</v>
      </c>
    </row>
    <row r="18" spans="1:22" ht="21.75" customHeight="1">
      <c r="A18" s="5">
        <v>2</v>
      </c>
      <c r="B18" s="5">
        <v>108</v>
      </c>
      <c r="C18" s="5">
        <v>2</v>
      </c>
      <c r="D18" s="33">
        <v>-11.37042074575048</v>
      </c>
      <c r="E18" s="33">
        <v>-27.791737637841358</v>
      </c>
      <c r="F18" s="33">
        <v>-2.2718025705246894</v>
      </c>
      <c r="G18" s="32">
        <v>-99</v>
      </c>
      <c r="H18" s="31">
        <v>321</v>
      </c>
      <c r="I18" s="32">
        <v>-99</v>
      </c>
      <c r="J18" s="5" t="s">
        <v>26</v>
      </c>
      <c r="K18" s="31">
        <v>17.5</v>
      </c>
      <c r="L18" s="32">
        <v>-99</v>
      </c>
      <c r="M18" s="31">
        <v>27.7</v>
      </c>
      <c r="N18" s="31">
        <v>5</v>
      </c>
      <c r="O18" s="32">
        <v>-99</v>
      </c>
      <c r="P18" s="32">
        <v>-99</v>
      </c>
      <c r="Q18" s="5">
        <v>11</v>
      </c>
      <c r="R18" s="5" t="s">
        <v>86</v>
      </c>
      <c r="S18" s="31">
        <f t="shared" si="0"/>
        <v>27.7</v>
      </c>
      <c r="T18" s="31">
        <f t="shared" si="1"/>
        <v>5</v>
      </c>
      <c r="U18" s="31">
        <v>-99</v>
      </c>
      <c r="V18" s="31">
        <v>-99</v>
      </c>
    </row>
    <row r="19" spans="1:22" ht="21.75" customHeight="1">
      <c r="A19" s="5">
        <v>2</v>
      </c>
      <c r="B19" s="5">
        <v>136</v>
      </c>
      <c r="C19" s="5">
        <v>2</v>
      </c>
      <c r="D19" s="33">
        <v>-13.1598191448291</v>
      </c>
      <c r="E19" s="33">
        <v>-18.759193930485782</v>
      </c>
      <c r="F19" s="33">
        <v>-2.664566411594421</v>
      </c>
      <c r="G19" s="32">
        <v>-99</v>
      </c>
      <c r="H19" s="31">
        <v>408</v>
      </c>
      <c r="I19" s="32">
        <v>-99</v>
      </c>
      <c r="J19" s="5" t="s">
        <v>26</v>
      </c>
      <c r="K19" s="31">
        <v>16.7</v>
      </c>
      <c r="L19" s="32">
        <v>-99</v>
      </c>
      <c r="M19" s="31">
        <v>27.1</v>
      </c>
      <c r="N19" s="31">
        <v>4.7</v>
      </c>
      <c r="O19" s="32">
        <v>-99</v>
      </c>
      <c r="P19" s="32">
        <v>-99</v>
      </c>
      <c r="Q19" s="5">
        <v>11</v>
      </c>
      <c r="R19" s="5" t="s">
        <v>86</v>
      </c>
      <c r="S19" s="31">
        <f t="shared" si="0"/>
        <v>27.1</v>
      </c>
      <c r="T19" s="31">
        <f t="shared" si="1"/>
        <v>4.7</v>
      </c>
      <c r="U19" s="31">
        <v>-99</v>
      </c>
      <c r="V19" s="31">
        <v>-99</v>
      </c>
    </row>
    <row r="20" spans="1:22" ht="21.75" customHeight="1">
      <c r="A20" s="5">
        <v>2</v>
      </c>
      <c r="B20" s="5">
        <v>137</v>
      </c>
      <c r="C20" s="5">
        <v>2</v>
      </c>
      <c r="D20" s="33">
        <v>-18.069258555182245</v>
      </c>
      <c r="E20" s="33">
        <v>-16.49981623709347</v>
      </c>
      <c r="F20" s="33">
        <v>-4.017667951598968</v>
      </c>
      <c r="G20" s="32">
        <v>-99</v>
      </c>
      <c r="H20" s="31">
        <v>445</v>
      </c>
      <c r="I20" s="32">
        <v>-99</v>
      </c>
      <c r="J20" s="5" t="s">
        <v>26</v>
      </c>
      <c r="K20" s="31">
        <v>18.4</v>
      </c>
      <c r="L20" s="32">
        <v>-99</v>
      </c>
      <c r="M20" s="31">
        <v>28</v>
      </c>
      <c r="N20" s="31">
        <v>0.4</v>
      </c>
      <c r="O20" s="32">
        <v>-99</v>
      </c>
      <c r="P20" s="32">
        <v>-99</v>
      </c>
      <c r="Q20" s="5">
        <v>11</v>
      </c>
      <c r="R20" s="5" t="s">
        <v>86</v>
      </c>
      <c r="S20" s="31">
        <f t="shared" si="0"/>
        <v>28</v>
      </c>
      <c r="T20" s="31">
        <f t="shared" si="1"/>
        <v>0.4</v>
      </c>
      <c r="U20" s="31">
        <v>-99</v>
      </c>
      <c r="V20" s="31">
        <v>-99</v>
      </c>
    </row>
    <row r="21" spans="1:22" ht="21.75" customHeight="1">
      <c r="A21" s="5">
        <v>2</v>
      </c>
      <c r="B21" s="5">
        <v>138</v>
      </c>
      <c r="C21" s="5">
        <v>2</v>
      </c>
      <c r="D21" s="33">
        <v>-13.653580033404461</v>
      </c>
      <c r="E21" s="33">
        <v>-15.465946996848633</v>
      </c>
      <c r="F21" s="33">
        <v>-2.770500122655768</v>
      </c>
      <c r="G21" s="32">
        <v>-99</v>
      </c>
      <c r="H21" s="31">
        <v>340</v>
      </c>
      <c r="I21" s="32">
        <v>-99</v>
      </c>
      <c r="J21" s="5" t="s">
        <v>26</v>
      </c>
      <c r="K21" s="31">
        <v>15.1</v>
      </c>
      <c r="L21" s="32">
        <v>-99</v>
      </c>
      <c r="M21" s="31">
        <v>27.7</v>
      </c>
      <c r="N21" s="31">
        <v>6</v>
      </c>
      <c r="O21" s="32">
        <v>-99</v>
      </c>
      <c r="P21" s="32">
        <v>-99</v>
      </c>
      <c r="Q21" s="5">
        <v>11</v>
      </c>
      <c r="R21" s="5" t="s">
        <v>86</v>
      </c>
      <c r="S21" s="31">
        <f t="shared" si="0"/>
        <v>27.7</v>
      </c>
      <c r="T21" s="31">
        <f t="shared" si="1"/>
        <v>6</v>
      </c>
      <c r="U21" s="31">
        <v>3.955</v>
      </c>
      <c r="V21" s="31">
        <v>2.52</v>
      </c>
    </row>
    <row r="22" spans="1:22" ht="21.75" customHeight="1">
      <c r="A22" s="5">
        <v>2</v>
      </c>
      <c r="B22" s="5">
        <v>139</v>
      </c>
      <c r="C22" s="5">
        <v>2</v>
      </c>
      <c r="D22" s="33">
        <v>-13.448132323913251</v>
      </c>
      <c r="E22" s="33">
        <v>-12.382285627144652</v>
      </c>
      <c r="F22" s="33">
        <v>-2.9111302886929438</v>
      </c>
      <c r="G22" s="32">
        <v>-99</v>
      </c>
      <c r="H22" s="31">
        <v>360</v>
      </c>
      <c r="I22" s="32">
        <v>-99</v>
      </c>
      <c r="J22" s="5" t="s">
        <v>26</v>
      </c>
      <c r="K22" s="31">
        <v>15.2</v>
      </c>
      <c r="L22" s="32">
        <v>-99</v>
      </c>
      <c r="M22" s="31">
        <v>28.6</v>
      </c>
      <c r="N22" s="31">
        <v>4.6</v>
      </c>
      <c r="O22" s="32">
        <v>-99</v>
      </c>
      <c r="P22" s="32">
        <v>-99</v>
      </c>
      <c r="Q22" s="5">
        <v>11</v>
      </c>
      <c r="R22" s="5" t="s">
        <v>86</v>
      </c>
      <c r="S22" s="31">
        <f t="shared" si="0"/>
        <v>28.6</v>
      </c>
      <c r="T22" s="31">
        <f t="shared" si="1"/>
        <v>4.6</v>
      </c>
      <c r="U22" s="31">
        <v>-99</v>
      </c>
      <c r="V22" s="31">
        <v>-99</v>
      </c>
    </row>
    <row r="23" spans="1:22" ht="21.75" customHeight="1">
      <c r="A23" s="5">
        <v>2</v>
      </c>
      <c r="B23" s="5">
        <v>87</v>
      </c>
      <c r="C23" s="5">
        <v>2</v>
      </c>
      <c r="D23" s="33">
        <v>-12.405241322425999</v>
      </c>
      <c r="E23" s="33">
        <v>-9.602565077478221</v>
      </c>
      <c r="F23" s="33">
        <v>-2.1328342646028258</v>
      </c>
      <c r="G23" s="32">
        <v>-99</v>
      </c>
      <c r="H23" s="31">
        <v>295</v>
      </c>
      <c r="I23" s="32">
        <v>-99</v>
      </c>
      <c r="J23" s="5" t="s">
        <v>26</v>
      </c>
      <c r="K23" s="31">
        <v>23.5</v>
      </c>
      <c r="L23" s="32">
        <v>-99</v>
      </c>
      <c r="M23" s="31">
        <v>26</v>
      </c>
      <c r="N23" s="31">
        <v>10.9</v>
      </c>
      <c r="O23" s="32">
        <v>-99</v>
      </c>
      <c r="P23" s="32">
        <v>-99</v>
      </c>
      <c r="Q23" s="5">
        <v>11</v>
      </c>
      <c r="R23" s="5" t="s">
        <v>86</v>
      </c>
      <c r="S23" s="31">
        <f t="shared" si="0"/>
        <v>26</v>
      </c>
      <c r="T23" s="31">
        <f t="shared" si="1"/>
        <v>10.9</v>
      </c>
      <c r="U23" s="31">
        <v>-99</v>
      </c>
      <c r="V23" s="31">
        <v>-99</v>
      </c>
    </row>
    <row r="24" spans="1:22" ht="21.75" customHeight="1">
      <c r="A24" s="5">
        <v>2</v>
      </c>
      <c r="B24" s="5">
        <v>143</v>
      </c>
      <c r="C24" s="5">
        <v>2</v>
      </c>
      <c r="D24" s="33">
        <v>-17.689286075677348</v>
      </c>
      <c r="E24" s="33">
        <v>-7.734208988416622</v>
      </c>
      <c r="F24" s="33">
        <v>-4.29440326706322</v>
      </c>
      <c r="G24" s="32">
        <v>-99</v>
      </c>
      <c r="H24" s="31">
        <v>315</v>
      </c>
      <c r="I24" s="32">
        <v>-99</v>
      </c>
      <c r="J24" s="5" t="s">
        <v>26</v>
      </c>
      <c r="K24" s="31">
        <v>12.9</v>
      </c>
      <c r="L24" s="32">
        <v>-99</v>
      </c>
      <c r="M24" s="31">
        <v>26.2</v>
      </c>
      <c r="N24" s="31">
        <v>1.6</v>
      </c>
      <c r="O24" s="32">
        <v>-99</v>
      </c>
      <c r="P24" s="32">
        <v>-99</v>
      </c>
      <c r="Q24" s="5">
        <v>11</v>
      </c>
      <c r="R24" s="5" t="s">
        <v>33</v>
      </c>
      <c r="S24" s="31">
        <f t="shared" si="0"/>
        <v>26.2</v>
      </c>
      <c r="T24" s="31">
        <f t="shared" si="1"/>
        <v>1.6</v>
      </c>
      <c r="U24" s="31">
        <v>-99</v>
      </c>
      <c r="V24" s="31">
        <v>-99</v>
      </c>
    </row>
    <row r="25" spans="1:22" ht="21.75" customHeight="1">
      <c r="A25" s="5">
        <v>2</v>
      </c>
      <c r="B25" s="5">
        <v>142</v>
      </c>
      <c r="C25" s="5">
        <v>2</v>
      </c>
      <c r="D25" s="33">
        <v>-16.308843311746518</v>
      </c>
      <c r="E25" s="33">
        <v>-6.821508821085484</v>
      </c>
      <c r="F25" s="33">
        <v>-3.661411486959158</v>
      </c>
      <c r="G25" s="32">
        <v>-99</v>
      </c>
      <c r="H25" s="31">
        <v>277</v>
      </c>
      <c r="I25" s="32">
        <v>-99</v>
      </c>
      <c r="J25" s="5" t="s">
        <v>26</v>
      </c>
      <c r="K25" s="31">
        <v>18.4</v>
      </c>
      <c r="L25" s="32">
        <v>-99</v>
      </c>
      <c r="M25" s="31">
        <v>25.4</v>
      </c>
      <c r="N25" s="31">
        <v>11.1</v>
      </c>
      <c r="O25" s="32">
        <v>-99</v>
      </c>
      <c r="P25" s="32">
        <v>-99</v>
      </c>
      <c r="Q25" s="5">
        <v>11</v>
      </c>
      <c r="R25" s="5" t="s">
        <v>32</v>
      </c>
      <c r="S25" s="31">
        <f t="shared" si="0"/>
        <v>25.4</v>
      </c>
      <c r="T25" s="31">
        <f t="shared" si="1"/>
        <v>11.1</v>
      </c>
      <c r="U25" s="31">
        <v>-99</v>
      </c>
      <c r="V25" s="31">
        <v>-99</v>
      </c>
    </row>
    <row r="26" spans="1:22" ht="21.75" customHeight="1">
      <c r="A26" s="5">
        <v>2</v>
      </c>
      <c r="B26" s="5">
        <v>145</v>
      </c>
      <c r="C26" s="5">
        <v>2</v>
      </c>
      <c r="D26" s="33">
        <v>-18.60636266029773</v>
      </c>
      <c r="E26" s="33">
        <v>-3.730047207966585</v>
      </c>
      <c r="F26" s="33">
        <v>-4.561591538890559</v>
      </c>
      <c r="G26" s="32">
        <v>-99</v>
      </c>
      <c r="H26" s="31">
        <v>325</v>
      </c>
      <c r="I26" s="32">
        <v>-99</v>
      </c>
      <c r="J26" s="5" t="s">
        <v>26</v>
      </c>
      <c r="K26" s="31">
        <v>20.8</v>
      </c>
      <c r="L26" s="32">
        <v>-99</v>
      </c>
      <c r="M26" s="31">
        <v>27.3</v>
      </c>
      <c r="N26" s="31">
        <v>2.7</v>
      </c>
      <c r="O26" s="32">
        <v>-99</v>
      </c>
      <c r="P26" s="32">
        <v>-99</v>
      </c>
      <c r="Q26" s="5">
        <v>11</v>
      </c>
      <c r="R26" s="5" t="s">
        <v>86</v>
      </c>
      <c r="S26" s="31">
        <f t="shared" si="0"/>
        <v>27.3</v>
      </c>
      <c r="T26" s="31">
        <f t="shared" si="1"/>
        <v>2.7</v>
      </c>
      <c r="U26" s="31">
        <v>-99</v>
      </c>
      <c r="V26" s="31">
        <v>-99</v>
      </c>
    </row>
    <row r="27" spans="1:22" ht="21.75" customHeight="1">
      <c r="A27" s="5">
        <v>2</v>
      </c>
      <c r="B27" s="5">
        <v>144</v>
      </c>
      <c r="C27" s="5">
        <v>2</v>
      </c>
      <c r="D27" s="33">
        <v>-16.338552654552107</v>
      </c>
      <c r="E27" s="33">
        <v>-3.6814007071835446</v>
      </c>
      <c r="F27" s="33">
        <v>-3.9295471912735214</v>
      </c>
      <c r="G27" s="32">
        <v>-99</v>
      </c>
      <c r="H27" s="31">
        <v>288</v>
      </c>
      <c r="I27" s="32">
        <v>-99</v>
      </c>
      <c r="J27" s="5" t="s">
        <v>26</v>
      </c>
      <c r="K27" s="31">
        <v>23.1</v>
      </c>
      <c r="L27" s="32">
        <v>-99</v>
      </c>
      <c r="M27" s="31">
        <v>27.3</v>
      </c>
      <c r="N27" s="31">
        <v>14.8</v>
      </c>
      <c r="O27" s="32">
        <v>-99</v>
      </c>
      <c r="P27" s="32">
        <v>-99</v>
      </c>
      <c r="Q27" s="5">
        <v>11</v>
      </c>
      <c r="R27" s="5" t="s">
        <v>31</v>
      </c>
      <c r="S27" s="31">
        <f t="shared" si="0"/>
        <v>27.3</v>
      </c>
      <c r="T27" s="31">
        <f t="shared" si="1"/>
        <v>14.8</v>
      </c>
      <c r="U27" s="31">
        <v>-99</v>
      </c>
      <c r="V27" s="31">
        <v>-99</v>
      </c>
    </row>
    <row r="28" spans="1:22" ht="21.75" customHeight="1">
      <c r="A28" s="5">
        <v>2</v>
      </c>
      <c r="B28" s="5">
        <v>89</v>
      </c>
      <c r="C28" s="5">
        <v>2</v>
      </c>
      <c r="D28" s="33">
        <v>-12.58410853376883</v>
      </c>
      <c r="E28" s="33">
        <v>-3.4724501802874457</v>
      </c>
      <c r="F28" s="33">
        <v>-2.3095293688670835</v>
      </c>
      <c r="G28" s="32">
        <v>-99</v>
      </c>
      <c r="H28" s="31">
        <v>315</v>
      </c>
      <c r="I28" s="32">
        <v>-99</v>
      </c>
      <c r="J28" s="5" t="s">
        <v>26</v>
      </c>
      <c r="K28" s="31">
        <v>20.8</v>
      </c>
      <c r="L28" s="32">
        <v>-99</v>
      </c>
      <c r="M28" s="31">
        <v>26.5</v>
      </c>
      <c r="N28" s="31">
        <v>9.7</v>
      </c>
      <c r="O28" s="32">
        <v>-99</v>
      </c>
      <c r="P28" s="32">
        <v>-99</v>
      </c>
      <c r="Q28" s="5">
        <v>11</v>
      </c>
      <c r="R28" s="5" t="s">
        <v>86</v>
      </c>
      <c r="S28" s="31">
        <f t="shared" si="0"/>
        <v>26.5</v>
      </c>
      <c r="T28" s="31">
        <f t="shared" si="1"/>
        <v>9.7</v>
      </c>
      <c r="U28" s="31">
        <v>-99</v>
      </c>
      <c r="V28" s="31">
        <v>-99</v>
      </c>
    </row>
    <row r="29" spans="1:22" ht="21.75" customHeight="1">
      <c r="A29" s="5">
        <v>2</v>
      </c>
      <c r="B29" s="5">
        <v>146</v>
      </c>
      <c r="C29" s="5">
        <v>2</v>
      </c>
      <c r="D29" s="33">
        <v>-18.339913730786805</v>
      </c>
      <c r="E29" s="33">
        <v>-2.093030806790651</v>
      </c>
      <c r="F29" s="33">
        <v>-4.339816945630481</v>
      </c>
      <c r="G29" s="32">
        <v>-99</v>
      </c>
      <c r="H29" s="31">
        <v>400</v>
      </c>
      <c r="I29" s="32">
        <v>-99</v>
      </c>
      <c r="J29" s="5" t="s">
        <v>26</v>
      </c>
      <c r="K29" s="31">
        <v>20.2</v>
      </c>
      <c r="L29" s="32">
        <v>-99</v>
      </c>
      <c r="M29" s="31">
        <v>29.3</v>
      </c>
      <c r="N29" s="31">
        <v>2.8</v>
      </c>
      <c r="O29" s="32">
        <v>-99</v>
      </c>
      <c r="P29" s="32">
        <v>-99</v>
      </c>
      <c r="Q29" s="5">
        <v>11</v>
      </c>
      <c r="R29" s="5" t="s">
        <v>86</v>
      </c>
      <c r="S29" s="31">
        <f t="shared" si="0"/>
        <v>29.3</v>
      </c>
      <c r="T29" s="31">
        <f t="shared" si="1"/>
        <v>2.8</v>
      </c>
      <c r="U29" s="31">
        <v>-99</v>
      </c>
      <c r="V29" s="31">
        <v>-99</v>
      </c>
    </row>
    <row r="30" spans="1:22" ht="21.75" customHeight="1">
      <c r="A30" s="5">
        <v>2</v>
      </c>
      <c r="B30" s="5">
        <v>90</v>
      </c>
      <c r="C30" s="5">
        <v>2</v>
      </c>
      <c r="D30" s="33">
        <v>-12.236263401643084</v>
      </c>
      <c r="E30" s="33">
        <v>-1.744842389104182</v>
      </c>
      <c r="F30" s="33">
        <v>-2.3513522264096545</v>
      </c>
      <c r="G30" s="32">
        <v>-99</v>
      </c>
      <c r="H30" s="31">
        <v>288</v>
      </c>
      <c r="I30" s="32">
        <v>-99</v>
      </c>
      <c r="J30" s="5" t="s">
        <v>26</v>
      </c>
      <c r="K30" s="31">
        <v>20.2</v>
      </c>
      <c r="L30" s="32">
        <v>-99</v>
      </c>
      <c r="M30" s="31">
        <v>25</v>
      </c>
      <c r="N30" s="31">
        <v>13</v>
      </c>
      <c r="O30" s="32">
        <v>-99</v>
      </c>
      <c r="P30" s="32">
        <v>-99</v>
      </c>
      <c r="Q30" s="5">
        <v>11</v>
      </c>
      <c r="R30" s="5" t="s">
        <v>86</v>
      </c>
      <c r="S30" s="31">
        <f t="shared" si="0"/>
        <v>25</v>
      </c>
      <c r="T30" s="31">
        <f t="shared" si="1"/>
        <v>13</v>
      </c>
      <c r="U30" s="31">
        <v>-99</v>
      </c>
      <c r="V30" s="31">
        <v>-99</v>
      </c>
    </row>
    <row r="31" spans="1:22" ht="21.75" customHeight="1">
      <c r="A31" s="5">
        <v>2</v>
      </c>
      <c r="B31" s="5">
        <v>91</v>
      </c>
      <c r="C31" s="5">
        <v>2</v>
      </c>
      <c r="D31" s="33">
        <v>-10.765695339178981</v>
      </c>
      <c r="E31" s="33">
        <v>0.10331001335929457</v>
      </c>
      <c r="F31" s="33">
        <v>-1.5437503701076647</v>
      </c>
      <c r="G31" s="32">
        <v>-99</v>
      </c>
      <c r="H31" s="31">
        <v>250</v>
      </c>
      <c r="I31" s="32">
        <v>-99</v>
      </c>
      <c r="J31" s="5" t="s">
        <v>26</v>
      </c>
      <c r="K31" s="31">
        <v>18.5</v>
      </c>
      <c r="L31" s="32">
        <v>-99</v>
      </c>
      <c r="M31" s="31">
        <v>25.1</v>
      </c>
      <c r="N31" s="31">
        <v>16.9</v>
      </c>
      <c r="O31" s="32">
        <v>-99</v>
      </c>
      <c r="P31" s="32">
        <v>-99</v>
      </c>
      <c r="Q31" s="5">
        <v>11</v>
      </c>
      <c r="R31" s="5" t="s">
        <v>86</v>
      </c>
      <c r="S31" s="31">
        <f t="shared" si="0"/>
        <v>25.1</v>
      </c>
      <c r="T31" s="31">
        <f t="shared" si="1"/>
        <v>16.9</v>
      </c>
      <c r="U31" s="31">
        <v>4.6</v>
      </c>
      <c r="V31" s="31">
        <v>2.4</v>
      </c>
    </row>
    <row r="32" spans="1:22" ht="21.75" customHeight="1">
      <c r="A32" s="5">
        <v>2</v>
      </c>
      <c r="B32" s="5">
        <v>150</v>
      </c>
      <c r="C32" s="5">
        <v>2</v>
      </c>
      <c r="D32" s="33">
        <v>-14.837531788738747</v>
      </c>
      <c r="E32" s="33">
        <v>3.3753744062603825</v>
      </c>
      <c r="F32" s="33">
        <v>-2.909019599285242</v>
      </c>
      <c r="G32" s="32">
        <v>-99</v>
      </c>
      <c r="H32" s="31">
        <v>355</v>
      </c>
      <c r="I32" s="32">
        <v>-99</v>
      </c>
      <c r="J32" s="5" t="s">
        <v>26</v>
      </c>
      <c r="K32" s="31">
        <v>23.9</v>
      </c>
      <c r="L32" s="32">
        <v>-99</v>
      </c>
      <c r="M32" s="31">
        <v>29</v>
      </c>
      <c r="N32" s="31">
        <v>15.1</v>
      </c>
      <c r="O32" s="32">
        <v>-99</v>
      </c>
      <c r="P32" s="32">
        <v>-99</v>
      </c>
      <c r="Q32" s="5">
        <v>11</v>
      </c>
      <c r="R32" s="5" t="s">
        <v>86</v>
      </c>
      <c r="S32" s="31">
        <f t="shared" si="0"/>
        <v>29</v>
      </c>
      <c r="T32" s="31">
        <f t="shared" si="1"/>
        <v>15.1</v>
      </c>
      <c r="U32" s="31">
        <v>-99</v>
      </c>
      <c r="V32" s="31">
        <v>-99</v>
      </c>
    </row>
    <row r="33" spans="1:22" ht="21.75" customHeight="1">
      <c r="A33" s="5">
        <v>2</v>
      </c>
      <c r="B33" s="5">
        <v>149</v>
      </c>
      <c r="C33" s="5">
        <v>2</v>
      </c>
      <c r="D33" s="33">
        <v>-16.675350893293363</v>
      </c>
      <c r="E33" s="33">
        <v>4.889497555120528</v>
      </c>
      <c r="F33" s="33">
        <v>-3.480673805263994</v>
      </c>
      <c r="G33" s="32">
        <v>-99</v>
      </c>
      <c r="H33" s="31">
        <v>332</v>
      </c>
      <c r="I33" s="32">
        <v>-99</v>
      </c>
      <c r="J33" s="5" t="s">
        <v>26</v>
      </c>
      <c r="K33" s="31">
        <v>18.3</v>
      </c>
      <c r="L33" s="32">
        <v>-99</v>
      </c>
      <c r="M33" s="31">
        <v>26.3</v>
      </c>
      <c r="N33" s="31">
        <v>12</v>
      </c>
      <c r="O33" s="32">
        <v>-99</v>
      </c>
      <c r="P33" s="32">
        <v>-99</v>
      </c>
      <c r="Q33" s="5">
        <v>11</v>
      </c>
      <c r="R33" s="5" t="s">
        <v>31</v>
      </c>
      <c r="S33" s="31">
        <f t="shared" si="0"/>
        <v>26.3</v>
      </c>
      <c r="T33" s="31">
        <f t="shared" si="1"/>
        <v>12</v>
      </c>
      <c r="U33" s="31">
        <v>-99</v>
      </c>
      <c r="V33" s="31">
        <v>-99</v>
      </c>
    </row>
    <row r="34" spans="1:22" ht="21.75" customHeight="1">
      <c r="A34" s="5">
        <v>2</v>
      </c>
      <c r="B34" s="5">
        <v>92</v>
      </c>
      <c r="C34" s="5">
        <v>2</v>
      </c>
      <c r="D34" s="33">
        <v>-11.953653618591586</v>
      </c>
      <c r="E34" s="33">
        <v>5.4912270600265956</v>
      </c>
      <c r="F34" s="33">
        <v>-1.4139074773187903</v>
      </c>
      <c r="G34" s="32">
        <v>-99</v>
      </c>
      <c r="H34" s="31">
        <v>272</v>
      </c>
      <c r="I34" s="32">
        <v>-99</v>
      </c>
      <c r="J34" s="5" t="s">
        <v>26</v>
      </c>
      <c r="K34" s="31">
        <v>20.8</v>
      </c>
      <c r="L34" s="32">
        <v>-99</v>
      </c>
      <c r="M34" s="31">
        <v>25.6</v>
      </c>
      <c r="N34" s="31">
        <v>13.9</v>
      </c>
      <c r="O34" s="32">
        <v>-99</v>
      </c>
      <c r="P34" s="32">
        <v>-99</v>
      </c>
      <c r="Q34" s="5">
        <v>11</v>
      </c>
      <c r="R34" s="5" t="s">
        <v>86</v>
      </c>
      <c r="S34" s="31">
        <f t="shared" si="0"/>
        <v>25.6</v>
      </c>
      <c r="T34" s="31">
        <f t="shared" si="1"/>
        <v>13.9</v>
      </c>
      <c r="U34" s="31">
        <v>-99</v>
      </c>
      <c r="V34" s="31">
        <v>-99</v>
      </c>
    </row>
    <row r="35" spans="1:22" ht="21.75" customHeight="1">
      <c r="A35" s="5">
        <v>2</v>
      </c>
      <c r="B35" s="5">
        <v>151</v>
      </c>
      <c r="C35" s="5">
        <v>2</v>
      </c>
      <c r="D35" s="33">
        <v>-14.622170898108038</v>
      </c>
      <c r="E35" s="33">
        <v>8.595195622566784</v>
      </c>
      <c r="F35" s="33">
        <v>-2.325347876969897</v>
      </c>
      <c r="G35" s="32">
        <v>-99</v>
      </c>
      <c r="H35" s="31">
        <v>296</v>
      </c>
      <c r="I35" s="32">
        <v>-99</v>
      </c>
      <c r="J35" s="5" t="s">
        <v>26</v>
      </c>
      <c r="K35" s="31">
        <v>19.4</v>
      </c>
      <c r="L35" s="32">
        <v>-99</v>
      </c>
      <c r="M35" s="31">
        <v>24.9</v>
      </c>
      <c r="N35" s="31">
        <v>14.3</v>
      </c>
      <c r="O35" s="32">
        <v>-99</v>
      </c>
      <c r="P35" s="32">
        <v>-99</v>
      </c>
      <c r="Q35" s="5">
        <v>11</v>
      </c>
      <c r="R35" s="5" t="s">
        <v>34</v>
      </c>
      <c r="S35" s="31">
        <f t="shared" si="0"/>
        <v>24.9</v>
      </c>
      <c r="T35" s="31">
        <f t="shared" si="1"/>
        <v>14.3</v>
      </c>
      <c r="U35" s="31">
        <v>-99</v>
      </c>
      <c r="V35" s="31">
        <v>-99</v>
      </c>
    </row>
    <row r="36" spans="1:22" ht="21.75" customHeight="1">
      <c r="A36" s="5">
        <v>2</v>
      </c>
      <c r="B36" s="5">
        <v>93</v>
      </c>
      <c r="C36" s="5">
        <v>2</v>
      </c>
      <c r="D36" s="33">
        <v>-11.120255866700019</v>
      </c>
      <c r="E36" s="33">
        <v>9.055647395557145</v>
      </c>
      <c r="F36" s="33">
        <v>-0.9563781298578177</v>
      </c>
      <c r="G36" s="32">
        <v>-99</v>
      </c>
      <c r="H36" s="31">
        <v>330</v>
      </c>
      <c r="I36" s="32">
        <v>-99</v>
      </c>
      <c r="J36" s="5" t="s">
        <v>26</v>
      </c>
      <c r="K36" s="31">
        <v>21.3</v>
      </c>
      <c r="L36" s="32">
        <v>-99</v>
      </c>
      <c r="M36" s="31">
        <v>26.6</v>
      </c>
      <c r="N36" s="31">
        <v>14.9</v>
      </c>
      <c r="O36" s="32">
        <v>-99</v>
      </c>
      <c r="P36" s="32">
        <v>-99</v>
      </c>
      <c r="Q36" s="5">
        <v>11</v>
      </c>
      <c r="R36" s="5" t="s">
        <v>34</v>
      </c>
      <c r="S36" s="31">
        <f t="shared" si="0"/>
        <v>26.6</v>
      </c>
      <c r="T36" s="31">
        <f t="shared" si="1"/>
        <v>14.9</v>
      </c>
      <c r="U36" s="31">
        <v>-99</v>
      </c>
      <c r="V36" s="31">
        <v>-99</v>
      </c>
    </row>
    <row r="37" spans="1:22" ht="21.75" customHeight="1">
      <c r="A37" s="5">
        <v>2</v>
      </c>
      <c r="B37" s="5">
        <v>155</v>
      </c>
      <c r="C37" s="5">
        <v>2</v>
      </c>
      <c r="D37" s="33">
        <v>-19.390824049132362</v>
      </c>
      <c r="E37" s="33">
        <v>12.102386881280031</v>
      </c>
      <c r="F37" s="33">
        <v>-3.6452526177060016</v>
      </c>
      <c r="G37" s="32">
        <v>-99</v>
      </c>
      <c r="H37" s="31">
        <v>337</v>
      </c>
      <c r="I37" s="32">
        <v>-99</v>
      </c>
      <c r="J37" s="5" t="s">
        <v>26</v>
      </c>
      <c r="K37" s="31">
        <v>19.9</v>
      </c>
      <c r="L37" s="32">
        <v>-99</v>
      </c>
      <c r="M37" s="31">
        <v>27.9</v>
      </c>
      <c r="N37" s="31">
        <v>5.2</v>
      </c>
      <c r="O37" s="32">
        <v>-99</v>
      </c>
      <c r="P37" s="32">
        <v>-99</v>
      </c>
      <c r="Q37" s="5">
        <v>11</v>
      </c>
      <c r="R37" s="5" t="s">
        <v>34</v>
      </c>
      <c r="S37" s="31">
        <f t="shared" si="0"/>
        <v>27.9</v>
      </c>
      <c r="T37" s="31">
        <f t="shared" si="1"/>
        <v>5.2</v>
      </c>
      <c r="U37" s="31">
        <v>-99</v>
      </c>
      <c r="V37" s="31">
        <v>-99</v>
      </c>
    </row>
    <row r="38" spans="1:22" ht="21.75" customHeight="1">
      <c r="A38" s="5">
        <v>2</v>
      </c>
      <c r="B38" s="5">
        <v>157</v>
      </c>
      <c r="C38" s="5">
        <v>2</v>
      </c>
      <c r="D38" s="33">
        <v>-16.538659445931497</v>
      </c>
      <c r="E38" s="33">
        <v>13.988325534008114</v>
      </c>
      <c r="F38" s="33">
        <v>-2.4569020186993566</v>
      </c>
      <c r="G38" s="32">
        <v>-99</v>
      </c>
      <c r="H38" s="31">
        <v>313</v>
      </c>
      <c r="I38" s="32">
        <v>-99</v>
      </c>
      <c r="J38" s="5" t="s">
        <v>26</v>
      </c>
      <c r="K38" s="31">
        <v>20.8</v>
      </c>
      <c r="L38" s="32">
        <v>-99</v>
      </c>
      <c r="M38" s="31">
        <v>26.9</v>
      </c>
      <c r="N38" s="31">
        <v>8.6</v>
      </c>
      <c r="O38" s="32">
        <v>-99</v>
      </c>
      <c r="P38" s="32">
        <v>-99</v>
      </c>
      <c r="Q38" s="5">
        <v>11</v>
      </c>
      <c r="R38" s="5" t="s">
        <v>86</v>
      </c>
      <c r="S38" s="31">
        <f t="shared" si="0"/>
        <v>26.9</v>
      </c>
      <c r="T38" s="31">
        <f t="shared" si="1"/>
        <v>8.6</v>
      </c>
      <c r="U38" s="31">
        <v>-99</v>
      </c>
      <c r="V38" s="31">
        <v>-99</v>
      </c>
    </row>
    <row r="39" spans="1:22" ht="21.75" customHeight="1">
      <c r="A39" s="5">
        <v>2</v>
      </c>
      <c r="B39" s="5">
        <v>94</v>
      </c>
      <c r="C39" s="5">
        <v>2</v>
      </c>
      <c r="D39" s="33">
        <v>-12.024253693373648</v>
      </c>
      <c r="E39" s="33">
        <v>14.255245828715406</v>
      </c>
      <c r="F39" s="33">
        <v>-0.8589604882512423</v>
      </c>
      <c r="G39" s="32">
        <v>-99</v>
      </c>
      <c r="H39" s="31">
        <v>265</v>
      </c>
      <c r="I39" s="32">
        <v>-99</v>
      </c>
      <c r="J39" s="5" t="s">
        <v>26</v>
      </c>
      <c r="K39" s="31">
        <v>20.3</v>
      </c>
      <c r="L39" s="32">
        <v>-99</v>
      </c>
      <c r="M39" s="31">
        <v>27.7</v>
      </c>
      <c r="N39" s="31">
        <v>12.6</v>
      </c>
      <c r="O39" s="32">
        <v>-99</v>
      </c>
      <c r="P39" s="32">
        <v>-99</v>
      </c>
      <c r="Q39" s="5">
        <v>11</v>
      </c>
      <c r="R39" s="5" t="s">
        <v>86</v>
      </c>
      <c r="S39" s="31">
        <f t="shared" si="0"/>
        <v>27.7</v>
      </c>
      <c r="T39" s="31">
        <f t="shared" si="1"/>
        <v>12.6</v>
      </c>
      <c r="U39" s="31">
        <v>-99</v>
      </c>
      <c r="V39" s="31">
        <v>-99</v>
      </c>
    </row>
    <row r="40" spans="1:22" ht="21.75" customHeight="1">
      <c r="A40" s="5">
        <v>2</v>
      </c>
      <c r="B40" s="5">
        <v>158</v>
      </c>
      <c r="C40" s="5">
        <v>2</v>
      </c>
      <c r="D40" s="33">
        <v>-15.035819715283179</v>
      </c>
      <c r="E40" s="33">
        <v>15.660778305511755</v>
      </c>
      <c r="F40" s="33">
        <v>-2.107324973629306</v>
      </c>
      <c r="G40" s="32">
        <v>-99</v>
      </c>
      <c r="H40" s="31">
        <v>328</v>
      </c>
      <c r="I40" s="32">
        <v>-99</v>
      </c>
      <c r="J40" s="5" t="s">
        <v>26</v>
      </c>
      <c r="K40" s="31">
        <v>20.2</v>
      </c>
      <c r="L40" s="32">
        <v>-99</v>
      </c>
      <c r="M40" s="31">
        <v>26.9</v>
      </c>
      <c r="N40" s="31">
        <v>14.4</v>
      </c>
      <c r="O40" s="32">
        <v>-99</v>
      </c>
      <c r="P40" s="32">
        <v>-99</v>
      </c>
      <c r="Q40" s="5">
        <v>11</v>
      </c>
      <c r="R40" s="5" t="s">
        <v>34</v>
      </c>
      <c r="S40" s="31">
        <f t="shared" si="0"/>
        <v>26.9</v>
      </c>
      <c r="T40" s="31">
        <f t="shared" si="1"/>
        <v>14.4</v>
      </c>
      <c r="U40" s="31">
        <v>-99</v>
      </c>
      <c r="V40" s="31">
        <v>-99</v>
      </c>
    </row>
    <row r="41" spans="1:22" ht="21.75" customHeight="1">
      <c r="A41" s="5">
        <v>2</v>
      </c>
      <c r="B41" s="5">
        <v>95</v>
      </c>
      <c r="C41" s="5">
        <v>2</v>
      </c>
      <c r="D41" s="33">
        <v>-11.852146785570541</v>
      </c>
      <c r="E41" s="33">
        <v>15.85242782826349</v>
      </c>
      <c r="F41" s="33">
        <v>-0.7589100396103017</v>
      </c>
      <c r="G41" s="32">
        <v>-99</v>
      </c>
      <c r="H41" s="31">
        <v>287</v>
      </c>
      <c r="I41" s="32">
        <v>-99</v>
      </c>
      <c r="J41" s="5" t="s">
        <v>26</v>
      </c>
      <c r="K41" s="31">
        <v>17.6</v>
      </c>
      <c r="L41" s="32">
        <v>-99</v>
      </c>
      <c r="M41" s="31">
        <v>28</v>
      </c>
      <c r="N41" s="31">
        <v>12.9</v>
      </c>
      <c r="O41" s="32">
        <v>-99</v>
      </c>
      <c r="P41" s="32">
        <v>-99</v>
      </c>
      <c r="Q41" s="5">
        <v>11</v>
      </c>
      <c r="R41" s="5" t="s">
        <v>86</v>
      </c>
      <c r="S41" s="31">
        <f t="shared" si="0"/>
        <v>28</v>
      </c>
      <c r="T41" s="31">
        <f t="shared" si="1"/>
        <v>12.9</v>
      </c>
      <c r="U41" s="31">
        <v>2.88</v>
      </c>
      <c r="V41" s="31">
        <v>2.4</v>
      </c>
    </row>
    <row r="42" spans="1:22" ht="21.75" customHeight="1">
      <c r="A42" s="5">
        <v>2</v>
      </c>
      <c r="B42" s="5">
        <v>159</v>
      </c>
      <c r="C42" s="5">
        <v>2</v>
      </c>
      <c r="D42" s="33">
        <v>-13.985012819134528</v>
      </c>
      <c r="E42" s="33">
        <v>19.289335758678895</v>
      </c>
      <c r="F42" s="33">
        <v>-1.2459449057771201</v>
      </c>
      <c r="G42" s="32">
        <v>-99</v>
      </c>
      <c r="H42" s="31">
        <v>247</v>
      </c>
      <c r="I42" s="32">
        <v>-99</v>
      </c>
      <c r="J42" s="5" t="s">
        <v>26</v>
      </c>
      <c r="K42" s="31">
        <v>20</v>
      </c>
      <c r="L42" s="32">
        <v>-99</v>
      </c>
      <c r="M42" s="31">
        <v>23.9</v>
      </c>
      <c r="N42" s="31">
        <v>13.9</v>
      </c>
      <c r="O42" s="32">
        <v>-99</v>
      </c>
      <c r="P42" s="32">
        <v>-99</v>
      </c>
      <c r="Q42" s="5">
        <v>11</v>
      </c>
      <c r="R42" s="5" t="s">
        <v>86</v>
      </c>
      <c r="S42" s="31">
        <f t="shared" si="0"/>
        <v>23.9</v>
      </c>
      <c r="T42" s="31">
        <f t="shared" si="1"/>
        <v>13.9</v>
      </c>
      <c r="U42" s="31">
        <v>-99</v>
      </c>
      <c r="V42" s="31">
        <v>-99</v>
      </c>
    </row>
    <row r="43" spans="1:22" ht="21.75" customHeight="1">
      <c r="A43" s="5">
        <v>2</v>
      </c>
      <c r="B43" s="5">
        <v>160</v>
      </c>
      <c r="C43" s="5">
        <v>2</v>
      </c>
      <c r="D43" s="33">
        <v>-17.70907268693948</v>
      </c>
      <c r="E43" s="33">
        <v>20.87123889170062</v>
      </c>
      <c r="F43" s="33">
        <v>-1.713540808730101</v>
      </c>
      <c r="G43" s="32">
        <v>-99</v>
      </c>
      <c r="H43" s="31">
        <v>342</v>
      </c>
      <c r="I43" s="32">
        <v>-99</v>
      </c>
      <c r="J43" s="5" t="s">
        <v>26</v>
      </c>
      <c r="K43" s="31">
        <v>20.7</v>
      </c>
      <c r="L43" s="32">
        <v>-99</v>
      </c>
      <c r="M43" s="31">
        <v>28</v>
      </c>
      <c r="N43" s="31">
        <v>5.6</v>
      </c>
      <c r="O43" s="32">
        <v>-99</v>
      </c>
      <c r="P43" s="32">
        <v>-99</v>
      </c>
      <c r="Q43" s="5">
        <v>11</v>
      </c>
      <c r="R43" s="5" t="s">
        <v>86</v>
      </c>
      <c r="S43" s="31">
        <f t="shared" si="0"/>
        <v>28</v>
      </c>
      <c r="T43" s="31">
        <f t="shared" si="1"/>
        <v>5.6</v>
      </c>
      <c r="U43" s="31">
        <v>-99</v>
      </c>
      <c r="V43" s="31">
        <v>-99</v>
      </c>
    </row>
    <row r="44" spans="1:22" ht="21.75" customHeight="1">
      <c r="A44" s="5">
        <v>2</v>
      </c>
      <c r="B44" s="5">
        <v>161</v>
      </c>
      <c r="C44" s="5">
        <v>2</v>
      </c>
      <c r="D44" s="33">
        <v>-18.61650726735044</v>
      </c>
      <c r="E44" s="33">
        <v>23.79685016678053</v>
      </c>
      <c r="F44" s="33">
        <v>-1.4930888543896133</v>
      </c>
      <c r="G44" s="32">
        <v>-99</v>
      </c>
      <c r="H44" s="31">
        <v>277</v>
      </c>
      <c r="I44" s="32">
        <v>-99</v>
      </c>
      <c r="J44" s="5" t="s">
        <v>26</v>
      </c>
      <c r="K44" s="31">
        <v>18.4</v>
      </c>
      <c r="L44" s="32">
        <v>-99</v>
      </c>
      <c r="M44" s="31">
        <v>25</v>
      </c>
      <c r="N44" s="31">
        <v>8</v>
      </c>
      <c r="O44" s="32">
        <v>-99</v>
      </c>
      <c r="P44" s="32">
        <v>-99</v>
      </c>
      <c r="Q44" s="5">
        <v>11</v>
      </c>
      <c r="R44" s="5" t="s">
        <v>35</v>
      </c>
      <c r="S44" s="31">
        <f t="shared" si="0"/>
        <v>25</v>
      </c>
      <c r="T44" s="31">
        <f t="shared" si="1"/>
        <v>8</v>
      </c>
      <c r="U44" s="31">
        <v>-99</v>
      </c>
      <c r="V44" s="31">
        <v>-99</v>
      </c>
    </row>
    <row r="45" spans="1:22" ht="21.75" customHeight="1">
      <c r="A45" s="5">
        <v>2</v>
      </c>
      <c r="B45" s="5">
        <v>164</v>
      </c>
      <c r="C45" s="5">
        <v>2</v>
      </c>
      <c r="D45" s="33">
        <v>-13.38907139994635</v>
      </c>
      <c r="E45" s="33">
        <v>24.633753163504867</v>
      </c>
      <c r="F45" s="33">
        <v>-0.6333013987726201</v>
      </c>
      <c r="G45" s="32">
        <v>-99</v>
      </c>
      <c r="H45" s="31">
        <v>323</v>
      </c>
      <c r="I45" s="32">
        <v>-99</v>
      </c>
      <c r="J45" s="5" t="s">
        <v>26</v>
      </c>
      <c r="K45" s="31">
        <v>19.2</v>
      </c>
      <c r="L45" s="32">
        <v>-99</v>
      </c>
      <c r="M45" s="31">
        <v>26.1</v>
      </c>
      <c r="N45" s="31">
        <v>12.8</v>
      </c>
      <c r="O45" s="32">
        <v>-99</v>
      </c>
      <c r="P45" s="32">
        <v>-99</v>
      </c>
      <c r="Q45" s="5">
        <v>11</v>
      </c>
      <c r="R45" s="5" t="s">
        <v>86</v>
      </c>
      <c r="S45" s="31">
        <f t="shared" si="0"/>
        <v>26.1</v>
      </c>
      <c r="T45" s="31">
        <f t="shared" si="1"/>
        <v>12.8</v>
      </c>
      <c r="U45" s="31">
        <v>-99</v>
      </c>
      <c r="V45" s="31">
        <v>-99</v>
      </c>
    </row>
    <row r="46" spans="1:22" ht="21.75" customHeight="1">
      <c r="A46" s="5">
        <v>2</v>
      </c>
      <c r="B46" s="5">
        <v>166</v>
      </c>
      <c r="C46" s="5">
        <v>2</v>
      </c>
      <c r="D46" s="33">
        <v>-12.77990260393161</v>
      </c>
      <c r="E46" s="33">
        <v>28.196874243417675</v>
      </c>
      <c r="F46" s="33">
        <v>-0.39198311189986845</v>
      </c>
      <c r="G46" s="32">
        <v>-99</v>
      </c>
      <c r="H46" s="31">
        <v>281</v>
      </c>
      <c r="I46" s="32">
        <v>-99</v>
      </c>
      <c r="J46" s="5" t="s">
        <v>26</v>
      </c>
      <c r="K46" s="31">
        <v>24.9</v>
      </c>
      <c r="L46" s="32">
        <v>-99</v>
      </c>
      <c r="M46" s="31">
        <v>25.5</v>
      </c>
      <c r="N46" s="31">
        <v>16.7</v>
      </c>
      <c r="O46" s="32">
        <v>-99</v>
      </c>
      <c r="P46" s="32">
        <v>-99</v>
      </c>
      <c r="Q46" s="5">
        <v>11</v>
      </c>
      <c r="R46" s="5" t="s">
        <v>86</v>
      </c>
      <c r="S46" s="31">
        <f t="shared" si="0"/>
        <v>25.5</v>
      </c>
      <c r="T46" s="31">
        <f t="shared" si="1"/>
        <v>16.7</v>
      </c>
      <c r="U46" s="31">
        <v>-99</v>
      </c>
      <c r="V46" s="31">
        <v>-99</v>
      </c>
    </row>
    <row r="47" spans="1:22" ht="21.75" customHeight="1">
      <c r="A47" s="5">
        <v>2</v>
      </c>
      <c r="B47" s="5">
        <v>167</v>
      </c>
      <c r="C47" s="5">
        <v>2</v>
      </c>
      <c r="D47" s="33">
        <v>-10.597539354504084</v>
      </c>
      <c r="E47" s="33">
        <v>28.482167120265412</v>
      </c>
      <c r="F47" s="33">
        <v>0.20816157180159456</v>
      </c>
      <c r="G47" s="32">
        <v>-99</v>
      </c>
      <c r="H47" s="31">
        <v>240</v>
      </c>
      <c r="I47" s="32">
        <v>-99</v>
      </c>
      <c r="J47" s="5" t="s">
        <v>26</v>
      </c>
      <c r="K47" s="31">
        <v>19.1</v>
      </c>
      <c r="L47" s="32">
        <v>-99</v>
      </c>
      <c r="M47" s="31">
        <v>26.7</v>
      </c>
      <c r="N47" s="31">
        <v>15.1</v>
      </c>
      <c r="O47" s="32">
        <v>-99</v>
      </c>
      <c r="P47" s="32">
        <v>-99</v>
      </c>
      <c r="Q47" s="5">
        <v>11</v>
      </c>
      <c r="R47" s="5" t="s">
        <v>86</v>
      </c>
      <c r="S47" s="31">
        <f t="shared" si="0"/>
        <v>26.7</v>
      </c>
      <c r="T47" s="31">
        <f t="shared" si="1"/>
        <v>15.1</v>
      </c>
      <c r="U47" s="31">
        <v>-99</v>
      </c>
      <c r="V47" s="31">
        <v>-99</v>
      </c>
    </row>
    <row r="48" spans="1:22" ht="21.75" customHeight="1">
      <c r="A48" s="5">
        <v>2</v>
      </c>
      <c r="B48" s="5">
        <v>165</v>
      </c>
      <c r="C48" s="5">
        <v>2</v>
      </c>
      <c r="D48" s="33">
        <v>-15.638429597781155</v>
      </c>
      <c r="E48" s="33">
        <v>29.799003118800073</v>
      </c>
      <c r="F48" s="33">
        <v>-0.6689493982988272</v>
      </c>
      <c r="G48" s="32">
        <v>-99</v>
      </c>
      <c r="H48" s="31">
        <v>380</v>
      </c>
      <c r="I48" s="32">
        <v>-99</v>
      </c>
      <c r="J48" s="5" t="s">
        <v>26</v>
      </c>
      <c r="K48" s="31">
        <v>21.8</v>
      </c>
      <c r="L48" s="32">
        <v>-99</v>
      </c>
      <c r="M48" s="31">
        <v>28</v>
      </c>
      <c r="N48" s="31">
        <v>1.2</v>
      </c>
      <c r="O48" s="32">
        <v>-99</v>
      </c>
      <c r="P48" s="32">
        <v>-99</v>
      </c>
      <c r="Q48" s="5">
        <v>11</v>
      </c>
      <c r="R48" s="5" t="s">
        <v>36</v>
      </c>
      <c r="S48" s="31">
        <f t="shared" si="0"/>
        <v>28</v>
      </c>
      <c r="T48" s="31">
        <f t="shared" si="1"/>
        <v>1.2</v>
      </c>
      <c r="U48" s="31">
        <v>-99</v>
      </c>
      <c r="V48" s="31">
        <v>-99</v>
      </c>
    </row>
    <row r="49" spans="1:22" ht="21.75" customHeight="1">
      <c r="A49" s="5">
        <v>2</v>
      </c>
      <c r="B49" s="5">
        <v>169</v>
      </c>
      <c r="C49" s="5">
        <v>2</v>
      </c>
      <c r="D49" s="33">
        <v>-11.535448061931852</v>
      </c>
      <c r="E49" s="33">
        <v>33.51331442886454</v>
      </c>
      <c r="F49" s="33">
        <v>0.7141002317345931</v>
      </c>
      <c r="G49" s="32">
        <v>-99</v>
      </c>
      <c r="H49" s="31">
        <v>328</v>
      </c>
      <c r="I49" s="32">
        <v>-99</v>
      </c>
      <c r="J49" s="5" t="s">
        <v>26</v>
      </c>
      <c r="K49" s="31">
        <v>24.7</v>
      </c>
      <c r="L49" s="32">
        <v>-99</v>
      </c>
      <c r="M49" s="31">
        <v>28.4</v>
      </c>
      <c r="N49" s="31">
        <v>10.6</v>
      </c>
      <c r="O49" s="32">
        <v>-99</v>
      </c>
      <c r="P49" s="32">
        <v>-99</v>
      </c>
      <c r="Q49" s="5">
        <v>11</v>
      </c>
      <c r="R49" s="5" t="s">
        <v>86</v>
      </c>
      <c r="S49" s="31">
        <f t="shared" si="0"/>
        <v>28.4</v>
      </c>
      <c r="T49" s="31">
        <f t="shared" si="1"/>
        <v>10.6</v>
      </c>
      <c r="U49" s="31">
        <v>-99</v>
      </c>
      <c r="V49" s="31">
        <v>-99</v>
      </c>
    </row>
    <row r="50" spans="1:22" ht="21.75" customHeight="1">
      <c r="A50" s="5">
        <v>2</v>
      </c>
      <c r="B50" s="5">
        <v>170</v>
      </c>
      <c r="C50" s="5">
        <v>2</v>
      </c>
      <c r="D50" s="33">
        <v>-14.301816395395477</v>
      </c>
      <c r="E50" s="33">
        <v>33.643147876863125</v>
      </c>
      <c r="F50" s="33">
        <v>0.3329384863420304</v>
      </c>
      <c r="G50" s="32">
        <v>-99</v>
      </c>
      <c r="H50" s="31">
        <v>488</v>
      </c>
      <c r="I50" s="32">
        <v>-99</v>
      </c>
      <c r="J50" s="5" t="s">
        <v>26</v>
      </c>
      <c r="K50" s="31">
        <v>26.5</v>
      </c>
      <c r="L50" s="32">
        <v>-99</v>
      </c>
      <c r="M50" s="31">
        <v>29.2</v>
      </c>
      <c r="N50" s="31">
        <v>2.3</v>
      </c>
      <c r="O50" s="32">
        <v>-99</v>
      </c>
      <c r="P50" s="32">
        <v>-99</v>
      </c>
      <c r="Q50" s="5">
        <v>11</v>
      </c>
      <c r="R50" s="5" t="s">
        <v>92</v>
      </c>
      <c r="S50" s="31">
        <f t="shared" si="0"/>
        <v>29.2</v>
      </c>
      <c r="T50" s="31">
        <f t="shared" si="1"/>
        <v>2.3</v>
      </c>
      <c r="U50" s="31">
        <v>-99</v>
      </c>
      <c r="V50" s="31">
        <v>-99</v>
      </c>
    </row>
    <row r="51" spans="1:22" ht="21.75" customHeight="1">
      <c r="A51" s="5">
        <v>2</v>
      </c>
      <c r="B51" s="5">
        <v>328</v>
      </c>
      <c r="C51" s="5">
        <v>2</v>
      </c>
      <c r="D51" s="33">
        <v>-10.82010537756645</v>
      </c>
      <c r="E51" s="33">
        <v>36.96560824697214</v>
      </c>
      <c r="F51" s="33">
        <v>0.9398748024065231</v>
      </c>
      <c r="G51" s="32">
        <v>-99</v>
      </c>
      <c r="H51" s="31">
        <v>378</v>
      </c>
      <c r="I51" s="32">
        <v>-99</v>
      </c>
      <c r="J51" s="5" t="s">
        <v>26</v>
      </c>
      <c r="K51" s="31">
        <v>25.6</v>
      </c>
      <c r="L51" s="32">
        <v>-99</v>
      </c>
      <c r="M51" s="31">
        <v>28.9</v>
      </c>
      <c r="N51" s="31">
        <v>7.2</v>
      </c>
      <c r="O51" s="32">
        <v>-99</v>
      </c>
      <c r="P51" s="32">
        <v>-99</v>
      </c>
      <c r="Q51" s="5">
        <v>11</v>
      </c>
      <c r="R51" s="5" t="s">
        <v>38</v>
      </c>
      <c r="S51" s="31">
        <f t="shared" si="0"/>
        <v>28.9</v>
      </c>
      <c r="T51" s="31">
        <f t="shared" si="1"/>
        <v>7.2</v>
      </c>
      <c r="U51" s="31">
        <v>4.26</v>
      </c>
      <c r="V51" s="31">
        <v>3.57</v>
      </c>
    </row>
    <row r="52" spans="1:22" ht="21.75" customHeight="1">
      <c r="A52" s="5">
        <v>2</v>
      </c>
      <c r="B52" s="5">
        <v>329</v>
      </c>
      <c r="C52" s="5">
        <v>2</v>
      </c>
      <c r="D52" s="33">
        <v>-10.432685194971546</v>
      </c>
      <c r="E52" s="33">
        <v>40.83107486201712</v>
      </c>
      <c r="F52" s="33">
        <v>1.1974902676825574</v>
      </c>
      <c r="G52" s="32">
        <v>-99</v>
      </c>
      <c r="H52" s="31">
        <v>334</v>
      </c>
      <c r="I52" s="32">
        <v>-99</v>
      </c>
      <c r="J52" s="5" t="s">
        <v>26</v>
      </c>
      <c r="K52" s="31">
        <v>23.4</v>
      </c>
      <c r="L52" s="32">
        <v>-99</v>
      </c>
      <c r="M52" s="31">
        <v>27.2</v>
      </c>
      <c r="N52" s="31">
        <v>7.7</v>
      </c>
      <c r="O52" s="32">
        <v>-99</v>
      </c>
      <c r="P52" s="32">
        <v>-99</v>
      </c>
      <c r="Q52" s="5">
        <v>11</v>
      </c>
      <c r="R52" s="5" t="s">
        <v>39</v>
      </c>
      <c r="S52" s="31">
        <f t="shared" si="0"/>
        <v>27.2</v>
      </c>
      <c r="T52" s="31">
        <f t="shared" si="1"/>
        <v>7.7</v>
      </c>
      <c r="U52" s="31">
        <v>-99</v>
      </c>
      <c r="V52" s="31">
        <v>-99</v>
      </c>
    </row>
    <row r="53" spans="1:22" ht="21.75" customHeight="1">
      <c r="A53" s="5">
        <v>2</v>
      </c>
      <c r="B53" s="5">
        <v>330</v>
      </c>
      <c r="C53" s="5">
        <v>2</v>
      </c>
      <c r="D53" s="33">
        <v>-10.943245951160002</v>
      </c>
      <c r="E53" s="33">
        <v>42.41749013513969</v>
      </c>
      <c r="F53" s="33">
        <v>1.1230393447628855</v>
      </c>
      <c r="G53" s="32">
        <v>-99</v>
      </c>
      <c r="H53" s="31">
        <v>328</v>
      </c>
      <c r="I53" s="32">
        <v>-99</v>
      </c>
      <c r="J53" s="5" t="s">
        <v>26</v>
      </c>
      <c r="K53" s="31">
        <v>22</v>
      </c>
      <c r="L53" s="32">
        <v>-99</v>
      </c>
      <c r="M53" s="31">
        <v>25.5</v>
      </c>
      <c r="N53" s="31">
        <v>1.2</v>
      </c>
      <c r="O53" s="32">
        <v>-99</v>
      </c>
      <c r="P53" s="32">
        <v>-99</v>
      </c>
      <c r="Q53" s="5">
        <v>11</v>
      </c>
      <c r="R53" s="5" t="s">
        <v>39</v>
      </c>
      <c r="S53" s="31">
        <f t="shared" si="0"/>
        <v>25.5</v>
      </c>
      <c r="T53" s="31">
        <f t="shared" si="1"/>
        <v>1.2</v>
      </c>
      <c r="U53" s="31">
        <v>-99</v>
      </c>
      <c r="V53" s="31">
        <v>-99</v>
      </c>
    </row>
    <row r="54" spans="1:22" ht="21.75" customHeight="1">
      <c r="A54" s="5">
        <v>3</v>
      </c>
      <c r="B54" s="5">
        <v>132</v>
      </c>
      <c r="C54" s="5">
        <v>5</v>
      </c>
      <c r="D54" s="33">
        <v>-6.5238042485562975</v>
      </c>
      <c r="E54" s="33">
        <v>-43.771330634721785</v>
      </c>
      <c r="F54" s="33">
        <v>-4.006401920799083</v>
      </c>
      <c r="G54" s="32">
        <v>-99</v>
      </c>
      <c r="H54" s="31">
        <v>600</v>
      </c>
      <c r="I54" s="32">
        <v>-99</v>
      </c>
      <c r="J54" s="5" t="s">
        <v>26</v>
      </c>
      <c r="K54" s="31">
        <v>19.8</v>
      </c>
      <c r="L54" s="32">
        <v>-99</v>
      </c>
      <c r="M54" s="31">
        <v>28.6</v>
      </c>
      <c r="N54" s="31">
        <v>9.6</v>
      </c>
      <c r="O54" s="32">
        <v>-99</v>
      </c>
      <c r="P54" s="32">
        <v>-99</v>
      </c>
      <c r="Q54" s="5">
        <v>11</v>
      </c>
      <c r="R54" s="5" t="s">
        <v>93</v>
      </c>
      <c r="S54" s="31">
        <f t="shared" si="0"/>
        <v>28.6</v>
      </c>
      <c r="T54" s="31">
        <f t="shared" si="1"/>
        <v>9.6</v>
      </c>
      <c r="U54" s="31">
        <v>-99</v>
      </c>
      <c r="V54" s="31">
        <v>-99</v>
      </c>
    </row>
    <row r="55" spans="1:22" ht="21.75" customHeight="1">
      <c r="A55" s="5">
        <v>3</v>
      </c>
      <c r="B55" s="5">
        <v>131</v>
      </c>
      <c r="C55" s="5">
        <v>48</v>
      </c>
      <c r="D55" s="33">
        <v>-2.3544772248568786</v>
      </c>
      <c r="E55" s="33">
        <v>-40.0648914529625</v>
      </c>
      <c r="F55" s="33">
        <v>-3.5357006144197713</v>
      </c>
      <c r="G55" s="32">
        <v>-99</v>
      </c>
      <c r="H55" s="31">
        <v>252</v>
      </c>
      <c r="I55" s="32">
        <v>-99</v>
      </c>
      <c r="J55" s="5" t="s">
        <v>26</v>
      </c>
      <c r="K55" s="31">
        <v>17</v>
      </c>
      <c r="L55" s="32">
        <v>-99</v>
      </c>
      <c r="M55" s="31">
        <v>23.4</v>
      </c>
      <c r="N55" s="31">
        <v>8.4</v>
      </c>
      <c r="O55" s="32">
        <v>-99</v>
      </c>
      <c r="P55" s="32">
        <v>-99</v>
      </c>
      <c r="Q55" s="5">
        <v>11</v>
      </c>
      <c r="R55" s="5" t="s">
        <v>86</v>
      </c>
      <c r="S55" s="31">
        <f t="shared" si="0"/>
        <v>23.4</v>
      </c>
      <c r="T55" s="31">
        <f t="shared" si="1"/>
        <v>8.4</v>
      </c>
      <c r="U55" s="31">
        <v>-99</v>
      </c>
      <c r="V55" s="31">
        <v>-99</v>
      </c>
    </row>
    <row r="56" spans="1:22" ht="21.75" customHeight="1">
      <c r="A56" s="5">
        <v>3</v>
      </c>
      <c r="B56" s="5">
        <v>123</v>
      </c>
      <c r="C56" s="5">
        <v>48</v>
      </c>
      <c r="D56" s="33">
        <v>-4.681585853743499</v>
      </c>
      <c r="E56" s="33">
        <v>-37.98208849265442</v>
      </c>
      <c r="F56" s="33">
        <v>-3.759190195073625</v>
      </c>
      <c r="G56" s="32">
        <v>-99</v>
      </c>
      <c r="H56" s="31">
        <v>252</v>
      </c>
      <c r="I56" s="32">
        <v>-99</v>
      </c>
      <c r="J56" s="5" t="s">
        <v>26</v>
      </c>
      <c r="K56" s="31">
        <v>18.1</v>
      </c>
      <c r="L56" s="32">
        <v>-99</v>
      </c>
      <c r="M56" s="31">
        <v>24</v>
      </c>
      <c r="N56" s="31">
        <v>15.1</v>
      </c>
      <c r="O56" s="32">
        <v>-99</v>
      </c>
      <c r="P56" s="32">
        <v>-99</v>
      </c>
      <c r="Q56" s="5">
        <v>11</v>
      </c>
      <c r="R56" s="5" t="s">
        <v>86</v>
      </c>
      <c r="S56" s="31">
        <f t="shared" si="0"/>
        <v>24</v>
      </c>
      <c r="T56" s="31">
        <f t="shared" si="1"/>
        <v>15.1</v>
      </c>
      <c r="U56" s="31">
        <v>-99</v>
      </c>
      <c r="V56" s="31">
        <v>-99</v>
      </c>
    </row>
    <row r="57" spans="1:22" ht="21.75" customHeight="1">
      <c r="A57" s="5">
        <v>3</v>
      </c>
      <c r="B57" s="5">
        <v>124</v>
      </c>
      <c r="C57" s="5">
        <v>48</v>
      </c>
      <c r="D57" s="33">
        <v>-1.28056117206491</v>
      </c>
      <c r="E57" s="33">
        <v>-37.5243506932242</v>
      </c>
      <c r="F57" s="33">
        <v>-3.167533298648692</v>
      </c>
      <c r="G57" s="32">
        <v>-99</v>
      </c>
      <c r="H57" s="31">
        <v>242</v>
      </c>
      <c r="I57" s="32">
        <v>-99</v>
      </c>
      <c r="J57" s="5" t="s">
        <v>26</v>
      </c>
      <c r="K57" s="31">
        <v>18.9</v>
      </c>
      <c r="L57" s="32">
        <v>-99</v>
      </c>
      <c r="M57" s="31">
        <v>22.3</v>
      </c>
      <c r="N57" s="31">
        <v>9.7</v>
      </c>
      <c r="O57" s="32">
        <v>-99</v>
      </c>
      <c r="P57" s="32">
        <v>-99</v>
      </c>
      <c r="Q57" s="5">
        <v>11</v>
      </c>
      <c r="R57" s="5" t="s">
        <v>86</v>
      </c>
      <c r="S57" s="31">
        <f t="shared" si="0"/>
        <v>22.3</v>
      </c>
      <c r="T57" s="31">
        <f t="shared" si="1"/>
        <v>9.7</v>
      </c>
      <c r="U57" s="31">
        <v>-99</v>
      </c>
      <c r="V57" s="31">
        <v>-99</v>
      </c>
    </row>
    <row r="58" spans="1:22" ht="21.75" customHeight="1">
      <c r="A58" s="5">
        <v>3</v>
      </c>
      <c r="B58" s="5">
        <v>122</v>
      </c>
      <c r="C58" s="5">
        <v>48</v>
      </c>
      <c r="D58" s="33">
        <v>-8.005653600694854</v>
      </c>
      <c r="E58" s="33">
        <v>-35.974296586689</v>
      </c>
      <c r="F58" s="33">
        <v>-3.7021893909238672</v>
      </c>
      <c r="G58" s="32">
        <v>-99</v>
      </c>
      <c r="H58" s="31">
        <v>280</v>
      </c>
      <c r="I58" s="32">
        <v>-99</v>
      </c>
      <c r="J58" s="5" t="s">
        <v>26</v>
      </c>
      <c r="K58" s="31">
        <v>18</v>
      </c>
      <c r="L58" s="32">
        <v>-99</v>
      </c>
      <c r="M58" s="31">
        <v>24.5</v>
      </c>
      <c r="N58" s="31">
        <v>2.5</v>
      </c>
      <c r="O58" s="32">
        <v>-99</v>
      </c>
      <c r="P58" s="32">
        <v>-99</v>
      </c>
      <c r="Q58" s="5">
        <v>11</v>
      </c>
      <c r="R58" s="5" t="s">
        <v>86</v>
      </c>
      <c r="S58" s="31">
        <f t="shared" si="0"/>
        <v>24.5</v>
      </c>
      <c r="T58" s="31">
        <f t="shared" si="1"/>
        <v>2.5</v>
      </c>
      <c r="U58" s="31">
        <v>-99</v>
      </c>
      <c r="V58" s="31">
        <v>-99</v>
      </c>
    </row>
    <row r="59" spans="1:22" ht="21.75" customHeight="1">
      <c r="A59" s="5">
        <v>3</v>
      </c>
      <c r="B59" s="5">
        <v>116</v>
      </c>
      <c r="C59" s="5">
        <v>2</v>
      </c>
      <c r="D59" s="33">
        <v>-9.091672883457443</v>
      </c>
      <c r="E59" s="33">
        <v>-31.027639583152272</v>
      </c>
      <c r="F59" s="33">
        <v>-2.469706197930757</v>
      </c>
      <c r="G59" s="32">
        <v>-99</v>
      </c>
      <c r="H59" s="31">
        <v>230</v>
      </c>
      <c r="I59" s="32">
        <v>-99</v>
      </c>
      <c r="J59" s="5" t="s">
        <v>26</v>
      </c>
      <c r="K59" s="31">
        <v>16.8</v>
      </c>
      <c r="L59" s="32">
        <v>-99</v>
      </c>
      <c r="M59" s="31">
        <v>22.9</v>
      </c>
      <c r="N59" s="31">
        <v>7.3</v>
      </c>
      <c r="O59" s="32">
        <v>-99</v>
      </c>
      <c r="P59" s="32">
        <v>-99</v>
      </c>
      <c r="Q59" s="5">
        <v>11</v>
      </c>
      <c r="R59" s="5" t="s">
        <v>86</v>
      </c>
      <c r="S59" s="31">
        <f t="shared" si="0"/>
        <v>22.9</v>
      </c>
      <c r="T59" s="31">
        <f t="shared" si="1"/>
        <v>7.3</v>
      </c>
      <c r="U59" s="31">
        <v>-99</v>
      </c>
      <c r="V59" s="31">
        <v>-99</v>
      </c>
    </row>
    <row r="60" spans="1:22" ht="21.75" customHeight="1">
      <c r="A60" s="5">
        <v>3</v>
      </c>
      <c r="B60" s="5">
        <v>114</v>
      </c>
      <c r="C60" s="5">
        <v>2</v>
      </c>
      <c r="D60" s="33">
        <v>-0.8279247518238508</v>
      </c>
      <c r="E60" s="33">
        <v>-31.0351965262452</v>
      </c>
      <c r="F60" s="33">
        <v>-1.5815188360091164</v>
      </c>
      <c r="G60" s="32">
        <v>-99</v>
      </c>
      <c r="H60" s="31">
        <v>283</v>
      </c>
      <c r="I60" s="32">
        <v>-99</v>
      </c>
      <c r="J60" s="5" t="s">
        <v>26</v>
      </c>
      <c r="K60" s="31">
        <v>18.9</v>
      </c>
      <c r="L60" s="32">
        <v>-99</v>
      </c>
      <c r="M60" s="31">
        <v>25.2</v>
      </c>
      <c r="N60" s="31">
        <v>9.2</v>
      </c>
      <c r="O60" s="32">
        <v>-99</v>
      </c>
      <c r="P60" s="32">
        <v>-99</v>
      </c>
      <c r="Q60" s="5">
        <v>11</v>
      </c>
      <c r="R60" s="5" t="s">
        <v>86</v>
      </c>
      <c r="S60" s="31">
        <f t="shared" si="0"/>
        <v>25.2</v>
      </c>
      <c r="T60" s="31">
        <f t="shared" si="1"/>
        <v>9.2</v>
      </c>
      <c r="U60" s="31">
        <v>-99</v>
      </c>
      <c r="V60" s="31">
        <v>-99</v>
      </c>
    </row>
    <row r="61" spans="1:22" ht="21.75" customHeight="1">
      <c r="A61" s="5">
        <v>3</v>
      </c>
      <c r="B61" s="5">
        <v>115</v>
      </c>
      <c r="C61" s="5">
        <v>2</v>
      </c>
      <c r="D61" s="33">
        <v>-5.032717502262838</v>
      </c>
      <c r="E61" s="33">
        <v>-30.89608214969892</v>
      </c>
      <c r="F61" s="33">
        <v>-1.9752746974644495</v>
      </c>
      <c r="G61" s="32">
        <v>-99</v>
      </c>
      <c r="H61" s="31">
        <v>341</v>
      </c>
      <c r="I61" s="32">
        <v>-99</v>
      </c>
      <c r="J61" s="5" t="s">
        <v>26</v>
      </c>
      <c r="K61" s="31">
        <v>19.4</v>
      </c>
      <c r="L61" s="32">
        <v>-99</v>
      </c>
      <c r="M61" s="31">
        <v>26.1</v>
      </c>
      <c r="N61" s="31">
        <v>6.8</v>
      </c>
      <c r="O61" s="32">
        <v>-99</v>
      </c>
      <c r="P61" s="32">
        <v>-99</v>
      </c>
      <c r="Q61" s="5">
        <v>11</v>
      </c>
      <c r="R61" s="5" t="s">
        <v>86</v>
      </c>
      <c r="S61" s="31">
        <f t="shared" si="0"/>
        <v>26.1</v>
      </c>
      <c r="T61" s="31">
        <f t="shared" si="1"/>
        <v>6.8</v>
      </c>
      <c r="U61" s="31">
        <v>5.97</v>
      </c>
      <c r="V61" s="31">
        <v>4.68</v>
      </c>
    </row>
    <row r="62" spans="1:22" ht="21.75" customHeight="1">
      <c r="A62" s="5">
        <v>3</v>
      </c>
      <c r="B62" s="5">
        <v>109</v>
      </c>
      <c r="C62" s="5">
        <v>2</v>
      </c>
      <c r="D62" s="33">
        <v>-9.218537546015938</v>
      </c>
      <c r="E62" s="33">
        <v>-27.631462402509918</v>
      </c>
      <c r="F62" s="33">
        <v>-1.9099628594394926</v>
      </c>
      <c r="G62" s="32">
        <v>-99</v>
      </c>
      <c r="H62" s="31">
        <v>312</v>
      </c>
      <c r="I62" s="32">
        <v>-99</v>
      </c>
      <c r="J62" s="5" t="s">
        <v>26</v>
      </c>
      <c r="K62" s="31">
        <v>17.9</v>
      </c>
      <c r="L62" s="32">
        <v>-99</v>
      </c>
      <c r="M62" s="31">
        <v>27.2</v>
      </c>
      <c r="N62" s="31">
        <v>8.9</v>
      </c>
      <c r="O62" s="32">
        <v>-99</v>
      </c>
      <c r="P62" s="32">
        <v>-99</v>
      </c>
      <c r="Q62" s="5">
        <v>11</v>
      </c>
      <c r="R62" s="5" t="s">
        <v>86</v>
      </c>
      <c r="S62" s="31">
        <f t="shared" si="0"/>
        <v>27.2</v>
      </c>
      <c r="T62" s="31">
        <f t="shared" si="1"/>
        <v>8.9</v>
      </c>
      <c r="U62" s="31">
        <v>-99</v>
      </c>
      <c r="V62" s="31">
        <v>-99</v>
      </c>
    </row>
    <row r="63" spans="1:22" ht="21.75" customHeight="1">
      <c r="A63" s="5">
        <v>3</v>
      </c>
      <c r="B63" s="5">
        <v>110</v>
      </c>
      <c r="C63" s="5">
        <v>2</v>
      </c>
      <c r="D63" s="33">
        <v>-5.575722474384912</v>
      </c>
      <c r="E63" s="33">
        <v>-27.553388239311147</v>
      </c>
      <c r="F63" s="33">
        <v>-1.4946090932680356</v>
      </c>
      <c r="G63" s="32">
        <v>-99</v>
      </c>
      <c r="H63" s="31">
        <v>293</v>
      </c>
      <c r="I63" s="32">
        <v>-99</v>
      </c>
      <c r="J63" s="5" t="s">
        <v>26</v>
      </c>
      <c r="K63" s="31">
        <v>22.2</v>
      </c>
      <c r="L63" s="32">
        <v>-99</v>
      </c>
      <c r="M63" s="31">
        <v>26.6</v>
      </c>
      <c r="N63" s="31">
        <v>11.4</v>
      </c>
      <c r="O63" s="32">
        <v>-99</v>
      </c>
      <c r="P63" s="32">
        <v>-99</v>
      </c>
      <c r="Q63" s="5">
        <v>11</v>
      </c>
      <c r="R63" s="5" t="s">
        <v>86</v>
      </c>
      <c r="S63" s="31">
        <f t="shared" si="0"/>
        <v>26.6</v>
      </c>
      <c r="T63" s="31">
        <f t="shared" si="1"/>
        <v>11.4</v>
      </c>
      <c r="U63" s="31">
        <v>-99</v>
      </c>
      <c r="V63" s="31">
        <v>-99</v>
      </c>
    </row>
    <row r="64" spans="1:22" ht="21.75" customHeight="1">
      <c r="A64" s="5">
        <v>3</v>
      </c>
      <c r="B64" s="5">
        <v>106</v>
      </c>
      <c r="C64" s="5">
        <v>2</v>
      </c>
      <c r="D64" s="33">
        <v>-7.478664700283415</v>
      </c>
      <c r="E64" s="33">
        <v>-24.453486843510408</v>
      </c>
      <c r="F64" s="33">
        <v>-1.4959903117648086</v>
      </c>
      <c r="G64" s="32">
        <v>-99</v>
      </c>
      <c r="H64" s="31">
        <v>304</v>
      </c>
      <c r="I64" s="32">
        <v>-99</v>
      </c>
      <c r="J64" s="5" t="s">
        <v>26</v>
      </c>
      <c r="K64" s="31">
        <v>22.7</v>
      </c>
      <c r="L64" s="32">
        <v>-99</v>
      </c>
      <c r="M64" s="31">
        <v>23.2</v>
      </c>
      <c r="N64" s="31">
        <v>8.9</v>
      </c>
      <c r="O64" s="32">
        <v>-99</v>
      </c>
      <c r="P64" s="32">
        <v>-99</v>
      </c>
      <c r="Q64" s="5">
        <v>11</v>
      </c>
      <c r="R64" s="5" t="s">
        <v>86</v>
      </c>
      <c r="S64" s="31">
        <f t="shared" si="0"/>
        <v>23.2</v>
      </c>
      <c r="T64" s="31">
        <f t="shared" si="1"/>
        <v>8.9</v>
      </c>
      <c r="U64" s="31">
        <v>-99</v>
      </c>
      <c r="V64" s="31">
        <v>-99</v>
      </c>
    </row>
    <row r="65" spans="1:22" ht="21.75" customHeight="1">
      <c r="A65" s="5">
        <v>3</v>
      </c>
      <c r="B65" s="5">
        <v>105</v>
      </c>
      <c r="C65" s="5">
        <v>2</v>
      </c>
      <c r="D65" s="33">
        <v>-3.2346281508635037</v>
      </c>
      <c r="E65" s="33">
        <v>-24.128859830426535</v>
      </c>
      <c r="F65" s="33">
        <v>-1.2988282392663906</v>
      </c>
      <c r="G65" s="32">
        <v>-99</v>
      </c>
      <c r="H65" s="31">
        <v>264</v>
      </c>
      <c r="I65" s="32">
        <v>-99</v>
      </c>
      <c r="J65" s="5" t="s">
        <v>26</v>
      </c>
      <c r="K65" s="31">
        <v>23</v>
      </c>
      <c r="L65" s="32">
        <v>-99</v>
      </c>
      <c r="M65" s="31">
        <v>25.8</v>
      </c>
      <c r="N65" s="31">
        <v>13.7</v>
      </c>
      <c r="O65" s="32">
        <v>-99</v>
      </c>
      <c r="P65" s="32">
        <v>-99</v>
      </c>
      <c r="Q65" s="5">
        <v>11</v>
      </c>
      <c r="R65" s="5" t="s">
        <v>86</v>
      </c>
      <c r="S65" s="31">
        <f t="shared" si="0"/>
        <v>25.8</v>
      </c>
      <c r="T65" s="31">
        <f t="shared" si="1"/>
        <v>13.7</v>
      </c>
      <c r="U65" s="31">
        <v>-99</v>
      </c>
      <c r="V65" s="31">
        <v>-99</v>
      </c>
    </row>
    <row r="66" spans="1:22" ht="21.75" customHeight="1">
      <c r="A66" s="5">
        <v>3</v>
      </c>
      <c r="B66" s="5">
        <v>104</v>
      </c>
      <c r="C66" s="5">
        <v>2</v>
      </c>
      <c r="D66" s="33">
        <v>-0.8129753841141996</v>
      </c>
      <c r="E66" s="33">
        <v>-23.864112622066372</v>
      </c>
      <c r="F66" s="33">
        <v>-1.07023539171009</v>
      </c>
      <c r="G66" s="32">
        <v>-99</v>
      </c>
      <c r="H66" s="31">
        <v>320</v>
      </c>
      <c r="I66" s="32">
        <v>-99</v>
      </c>
      <c r="J66" s="5" t="s">
        <v>26</v>
      </c>
      <c r="K66" s="31">
        <v>26.9</v>
      </c>
      <c r="L66" s="32">
        <v>-99</v>
      </c>
      <c r="M66" s="31">
        <v>21.7</v>
      </c>
      <c r="N66" s="31">
        <v>11.4</v>
      </c>
      <c r="O66" s="32">
        <v>-99</v>
      </c>
      <c r="P66" s="32">
        <v>-99</v>
      </c>
      <c r="Q66" s="5">
        <v>11</v>
      </c>
      <c r="R66" s="5" t="s">
        <v>86</v>
      </c>
      <c r="S66" s="31">
        <f t="shared" si="0"/>
        <v>21.7</v>
      </c>
      <c r="T66" s="31">
        <f t="shared" si="1"/>
        <v>11.4</v>
      </c>
      <c r="U66" s="31">
        <v>-99</v>
      </c>
      <c r="V66" s="31">
        <v>-99</v>
      </c>
    </row>
    <row r="67" spans="1:22" ht="21.75" customHeight="1">
      <c r="A67" s="5">
        <v>3</v>
      </c>
      <c r="B67" s="5">
        <v>1</v>
      </c>
      <c r="C67" s="5">
        <v>2</v>
      </c>
      <c r="D67" s="33">
        <v>-7.667570555184154</v>
      </c>
      <c r="E67" s="33">
        <v>-20.661112588754484</v>
      </c>
      <c r="F67" s="33">
        <v>-1.3961300193053487</v>
      </c>
      <c r="G67" s="32">
        <v>-99</v>
      </c>
      <c r="H67" s="31">
        <v>282</v>
      </c>
      <c r="I67" s="32">
        <v>-99</v>
      </c>
      <c r="J67" s="5" t="s">
        <v>26</v>
      </c>
      <c r="K67" s="31">
        <v>20.3</v>
      </c>
      <c r="L67" s="32">
        <v>-99</v>
      </c>
      <c r="M67" s="31">
        <v>23.5</v>
      </c>
      <c r="N67" s="31">
        <v>9.3</v>
      </c>
      <c r="O67" s="32">
        <v>-99</v>
      </c>
      <c r="P67" s="32">
        <v>-99</v>
      </c>
      <c r="Q67" s="5">
        <v>11</v>
      </c>
      <c r="R67" s="5" t="s">
        <v>86</v>
      </c>
      <c r="S67" s="31">
        <f aca="true" t="shared" si="2" ref="S67:S130">M67</f>
        <v>23.5</v>
      </c>
      <c r="T67" s="31">
        <f aca="true" t="shared" si="3" ref="T67:T130">N67</f>
        <v>9.3</v>
      </c>
      <c r="U67" s="31">
        <v>-99</v>
      </c>
      <c r="V67" s="31">
        <v>-99</v>
      </c>
    </row>
    <row r="68" spans="1:22" ht="21.75" customHeight="1">
      <c r="A68" s="5">
        <v>3</v>
      </c>
      <c r="B68" s="5">
        <v>2</v>
      </c>
      <c r="C68" s="5">
        <v>2</v>
      </c>
      <c r="D68" s="33">
        <v>-3.9741900458640513</v>
      </c>
      <c r="E68" s="33">
        <v>-20.49795352388079</v>
      </c>
      <c r="F68" s="33">
        <v>-0.9687609220349409</v>
      </c>
      <c r="G68" s="32">
        <v>-99</v>
      </c>
      <c r="H68" s="31">
        <v>268</v>
      </c>
      <c r="I68" s="32">
        <v>-99</v>
      </c>
      <c r="J68" s="5" t="s">
        <v>26</v>
      </c>
      <c r="K68" s="31">
        <v>17.5</v>
      </c>
      <c r="L68" s="32">
        <v>-99</v>
      </c>
      <c r="M68" s="31">
        <v>24.5</v>
      </c>
      <c r="N68" s="31">
        <v>12.1</v>
      </c>
      <c r="O68" s="32">
        <v>-99</v>
      </c>
      <c r="P68" s="32">
        <v>-99</v>
      </c>
      <c r="Q68" s="5">
        <v>11</v>
      </c>
      <c r="R68" s="5" t="s">
        <v>86</v>
      </c>
      <c r="S68" s="31">
        <f t="shared" si="2"/>
        <v>24.5</v>
      </c>
      <c r="T68" s="31">
        <f t="shared" si="3"/>
        <v>12.1</v>
      </c>
      <c r="U68" s="31">
        <v>-99</v>
      </c>
      <c r="V68" s="31">
        <v>-99</v>
      </c>
    </row>
    <row r="69" spans="1:22" ht="21.75" customHeight="1">
      <c r="A69" s="5">
        <v>3</v>
      </c>
      <c r="B69" s="5">
        <v>3</v>
      </c>
      <c r="C69" s="5">
        <v>2</v>
      </c>
      <c r="D69" s="33">
        <v>-6.034486519650157</v>
      </c>
      <c r="E69" s="33">
        <v>-18.68581843216188</v>
      </c>
      <c r="F69" s="33">
        <v>-1.163033645764859</v>
      </c>
      <c r="G69" s="32">
        <v>-99</v>
      </c>
      <c r="H69" s="31">
        <v>253</v>
      </c>
      <c r="I69" s="32">
        <v>-99</v>
      </c>
      <c r="J69" s="5" t="s">
        <v>26</v>
      </c>
      <c r="K69" s="31">
        <v>20.3</v>
      </c>
      <c r="L69" s="32">
        <v>-99</v>
      </c>
      <c r="M69" s="31">
        <v>22.5</v>
      </c>
      <c r="N69" s="31">
        <v>9.4</v>
      </c>
      <c r="O69" s="32">
        <v>-99</v>
      </c>
      <c r="P69" s="32">
        <v>-99</v>
      </c>
      <c r="Q69" s="5">
        <v>11</v>
      </c>
      <c r="R69" s="5" t="s">
        <v>86</v>
      </c>
      <c r="S69" s="31">
        <f t="shared" si="2"/>
        <v>22.5</v>
      </c>
      <c r="T69" s="31">
        <f t="shared" si="3"/>
        <v>9.4</v>
      </c>
      <c r="U69" s="31">
        <v>-99</v>
      </c>
      <c r="V69" s="31">
        <v>-99</v>
      </c>
    </row>
    <row r="70" spans="1:22" ht="21.75" customHeight="1">
      <c r="A70" s="5">
        <v>3</v>
      </c>
      <c r="B70" s="5">
        <v>33</v>
      </c>
      <c r="C70" s="5">
        <v>2</v>
      </c>
      <c r="D70" s="33">
        <v>-2.79026124000632</v>
      </c>
      <c r="E70" s="33">
        <v>-15.49456051761442</v>
      </c>
      <c r="F70" s="33">
        <v>-0.6570483293883979</v>
      </c>
      <c r="G70" s="32">
        <v>-99</v>
      </c>
      <c r="H70" s="31">
        <v>295</v>
      </c>
      <c r="I70" s="32">
        <v>-99</v>
      </c>
      <c r="J70" s="5" t="s">
        <v>26</v>
      </c>
      <c r="K70" s="31">
        <v>20.7</v>
      </c>
      <c r="L70" s="32">
        <v>-99</v>
      </c>
      <c r="M70" s="31">
        <v>24.8</v>
      </c>
      <c r="N70" s="31">
        <v>11.7</v>
      </c>
      <c r="O70" s="32">
        <v>-99</v>
      </c>
      <c r="P70" s="32">
        <v>-99</v>
      </c>
      <c r="Q70" s="5">
        <v>11</v>
      </c>
      <c r="R70" s="5" t="s">
        <v>86</v>
      </c>
      <c r="S70" s="31">
        <f t="shared" si="2"/>
        <v>24.8</v>
      </c>
      <c r="T70" s="31">
        <f t="shared" si="3"/>
        <v>11.7</v>
      </c>
      <c r="U70" s="31">
        <v>-99</v>
      </c>
      <c r="V70" s="31">
        <v>-99</v>
      </c>
    </row>
    <row r="71" spans="1:22" ht="21.75" customHeight="1">
      <c r="A71" s="5">
        <v>3</v>
      </c>
      <c r="B71" s="5">
        <v>4</v>
      </c>
      <c r="C71" s="5">
        <v>2</v>
      </c>
      <c r="D71" s="33">
        <v>-8.117572516743504</v>
      </c>
      <c r="E71" s="33">
        <v>-15.291409694242262</v>
      </c>
      <c r="F71" s="33">
        <v>-1.2476453996762586</v>
      </c>
      <c r="G71" s="32">
        <v>-99</v>
      </c>
      <c r="H71" s="31">
        <v>303</v>
      </c>
      <c r="I71" s="32">
        <v>-99</v>
      </c>
      <c r="J71" s="5" t="s">
        <v>26</v>
      </c>
      <c r="K71" s="31">
        <v>24.2</v>
      </c>
      <c r="L71" s="32">
        <v>-99</v>
      </c>
      <c r="M71" s="31">
        <v>25.8</v>
      </c>
      <c r="N71" s="31">
        <v>12.1</v>
      </c>
      <c r="O71" s="32">
        <v>-99</v>
      </c>
      <c r="P71" s="32">
        <v>-99</v>
      </c>
      <c r="Q71" s="5">
        <v>11</v>
      </c>
      <c r="R71" s="5" t="s">
        <v>86</v>
      </c>
      <c r="S71" s="31">
        <f t="shared" si="2"/>
        <v>25.8</v>
      </c>
      <c r="T71" s="31">
        <f t="shared" si="3"/>
        <v>12.1</v>
      </c>
      <c r="U71" s="31">
        <v>3.99</v>
      </c>
      <c r="V71" s="31">
        <v>3.78</v>
      </c>
    </row>
    <row r="72" spans="1:22" ht="21.75" customHeight="1">
      <c r="A72" s="5">
        <v>3</v>
      </c>
      <c r="B72" s="5">
        <v>5</v>
      </c>
      <c r="C72" s="5">
        <v>2</v>
      </c>
      <c r="D72" s="33">
        <v>-4.779340829296384</v>
      </c>
      <c r="E72" s="33">
        <v>-13.494551963057354</v>
      </c>
      <c r="F72" s="33">
        <v>-0.7116788980495141</v>
      </c>
      <c r="G72" s="32">
        <v>-99</v>
      </c>
      <c r="H72" s="31">
        <v>267</v>
      </c>
      <c r="I72" s="32">
        <v>-99</v>
      </c>
      <c r="J72" s="5" t="s">
        <v>26</v>
      </c>
      <c r="K72" s="31">
        <v>19.5</v>
      </c>
      <c r="L72" s="32">
        <v>-99</v>
      </c>
      <c r="M72" s="31">
        <v>25.9</v>
      </c>
      <c r="N72" s="31">
        <v>11.9</v>
      </c>
      <c r="O72" s="32">
        <v>-99</v>
      </c>
      <c r="P72" s="32">
        <v>-99</v>
      </c>
      <c r="Q72" s="5">
        <v>11</v>
      </c>
      <c r="R72" s="5" t="s">
        <v>86</v>
      </c>
      <c r="S72" s="31">
        <f t="shared" si="2"/>
        <v>25.9</v>
      </c>
      <c r="T72" s="31">
        <f t="shared" si="3"/>
        <v>11.9</v>
      </c>
      <c r="U72" s="31">
        <v>-99</v>
      </c>
      <c r="V72" s="31">
        <v>-99</v>
      </c>
    </row>
    <row r="73" spans="1:22" ht="21.75" customHeight="1">
      <c r="A73" s="5">
        <v>3</v>
      </c>
      <c r="B73" s="5">
        <v>31</v>
      </c>
      <c r="C73" s="5">
        <v>2</v>
      </c>
      <c r="D73" s="33">
        <v>-2.9483618399710254</v>
      </c>
      <c r="E73" s="33">
        <v>-11.639278731026671</v>
      </c>
      <c r="F73" s="33">
        <v>-0.5334270831688732</v>
      </c>
      <c r="G73" s="32">
        <v>-99</v>
      </c>
      <c r="H73" s="31">
        <v>277</v>
      </c>
      <c r="I73" s="32">
        <v>-99</v>
      </c>
      <c r="J73" s="5" t="s">
        <v>26</v>
      </c>
      <c r="K73" s="31">
        <v>17.7</v>
      </c>
      <c r="L73" s="32">
        <v>-99</v>
      </c>
      <c r="M73" s="31">
        <v>25.1</v>
      </c>
      <c r="N73" s="31">
        <v>13.3</v>
      </c>
      <c r="O73" s="32">
        <v>-99</v>
      </c>
      <c r="P73" s="32">
        <v>-99</v>
      </c>
      <c r="Q73" s="5">
        <v>11</v>
      </c>
      <c r="R73" s="5" t="s">
        <v>86</v>
      </c>
      <c r="S73" s="31">
        <f t="shared" si="2"/>
        <v>25.1</v>
      </c>
      <c r="T73" s="31">
        <f t="shared" si="3"/>
        <v>13.3</v>
      </c>
      <c r="U73" s="31">
        <v>-99</v>
      </c>
      <c r="V73" s="31">
        <v>-99</v>
      </c>
    </row>
    <row r="74" spans="1:22" ht="21.75" customHeight="1">
      <c r="A74" s="5">
        <v>3</v>
      </c>
      <c r="B74" s="5">
        <v>6</v>
      </c>
      <c r="C74" s="5">
        <v>2</v>
      </c>
      <c r="D74" s="33">
        <v>-7.5805241658032365</v>
      </c>
      <c r="E74" s="33">
        <v>-10.213953053001083</v>
      </c>
      <c r="F74" s="33">
        <v>-0.9670782759351423</v>
      </c>
      <c r="G74" s="32">
        <v>-99</v>
      </c>
      <c r="H74" s="31">
        <v>282</v>
      </c>
      <c r="I74" s="32">
        <v>-99</v>
      </c>
      <c r="J74" s="5" t="s">
        <v>26</v>
      </c>
      <c r="K74" s="31">
        <v>19.7</v>
      </c>
      <c r="L74" s="32">
        <v>-99</v>
      </c>
      <c r="M74" s="31">
        <v>26.6</v>
      </c>
      <c r="N74" s="31">
        <v>13.1</v>
      </c>
      <c r="O74" s="32">
        <v>-99</v>
      </c>
      <c r="P74" s="32">
        <v>-99</v>
      </c>
      <c r="Q74" s="5">
        <v>11</v>
      </c>
      <c r="R74" s="5" t="s">
        <v>94</v>
      </c>
      <c r="S74" s="31">
        <f t="shared" si="2"/>
        <v>26.6</v>
      </c>
      <c r="T74" s="31">
        <f t="shared" si="3"/>
        <v>13.1</v>
      </c>
      <c r="U74" s="31">
        <v>-99</v>
      </c>
      <c r="V74" s="31">
        <v>-99</v>
      </c>
    </row>
    <row r="75" spans="1:22" ht="21.75" customHeight="1">
      <c r="A75" s="5">
        <v>3</v>
      </c>
      <c r="B75" s="5">
        <v>30</v>
      </c>
      <c r="C75" s="5">
        <v>2</v>
      </c>
      <c r="D75" s="33">
        <v>-2.3011137247769886</v>
      </c>
      <c r="E75" s="33">
        <v>-9.884334559520518</v>
      </c>
      <c r="F75" s="33">
        <v>-0.37617637383737557</v>
      </c>
      <c r="G75" s="32">
        <v>-99</v>
      </c>
      <c r="H75" s="31">
        <v>294</v>
      </c>
      <c r="I75" s="32">
        <v>-99</v>
      </c>
      <c r="J75" s="5" t="s">
        <v>26</v>
      </c>
      <c r="K75" s="31">
        <v>19.2</v>
      </c>
      <c r="L75" s="32">
        <v>-99</v>
      </c>
      <c r="M75" s="31">
        <v>26.1</v>
      </c>
      <c r="N75" s="31">
        <v>10.8</v>
      </c>
      <c r="O75" s="32">
        <v>-99</v>
      </c>
      <c r="P75" s="32">
        <v>-99</v>
      </c>
      <c r="Q75" s="5">
        <v>11</v>
      </c>
      <c r="R75" s="5" t="s">
        <v>86</v>
      </c>
      <c r="S75" s="31">
        <f t="shared" si="2"/>
        <v>26.1</v>
      </c>
      <c r="T75" s="31">
        <f t="shared" si="3"/>
        <v>10.8</v>
      </c>
      <c r="U75" s="31">
        <v>-99</v>
      </c>
      <c r="V75" s="31">
        <v>-99</v>
      </c>
    </row>
    <row r="76" spans="1:22" ht="21.75" customHeight="1">
      <c r="A76" s="5">
        <v>3</v>
      </c>
      <c r="B76" s="5">
        <v>88</v>
      </c>
      <c r="C76" s="5">
        <v>2</v>
      </c>
      <c r="D76" s="33">
        <v>-9.8952664558471</v>
      </c>
      <c r="E76" s="33">
        <v>-8.498151465261815</v>
      </c>
      <c r="F76" s="33">
        <v>-1.295194657085417</v>
      </c>
      <c r="G76" s="32">
        <v>-99</v>
      </c>
      <c r="H76" s="31">
        <v>289</v>
      </c>
      <c r="I76" s="32">
        <v>-99</v>
      </c>
      <c r="J76" s="5" t="s">
        <v>26</v>
      </c>
      <c r="K76" s="31">
        <v>17.8</v>
      </c>
      <c r="L76" s="32">
        <v>-99</v>
      </c>
      <c r="M76" s="31">
        <v>26.2</v>
      </c>
      <c r="N76" s="31">
        <v>15.8</v>
      </c>
      <c r="O76" s="32">
        <v>-99</v>
      </c>
      <c r="P76" s="32">
        <v>-99</v>
      </c>
      <c r="Q76" s="5">
        <v>11</v>
      </c>
      <c r="R76" s="5" t="s">
        <v>86</v>
      </c>
      <c r="S76" s="31">
        <f t="shared" si="2"/>
        <v>26.2</v>
      </c>
      <c r="T76" s="31">
        <f t="shared" si="3"/>
        <v>15.8</v>
      </c>
      <c r="U76" s="31">
        <v>-99</v>
      </c>
      <c r="V76" s="31">
        <v>-99</v>
      </c>
    </row>
    <row r="77" spans="1:22" ht="21.75" customHeight="1">
      <c r="A77" s="5">
        <v>3</v>
      </c>
      <c r="B77" s="5">
        <v>7</v>
      </c>
      <c r="C77" s="5">
        <v>2</v>
      </c>
      <c r="D77" s="33">
        <v>-4.7288003446632</v>
      </c>
      <c r="E77" s="33">
        <v>-8.25656928167015</v>
      </c>
      <c r="F77" s="33">
        <v>-0.5822267949933848</v>
      </c>
      <c r="G77" s="32">
        <v>-99</v>
      </c>
      <c r="H77" s="31">
        <v>300</v>
      </c>
      <c r="I77" s="32">
        <v>-99</v>
      </c>
      <c r="J77" s="5" t="s">
        <v>26</v>
      </c>
      <c r="K77" s="31">
        <v>23.6</v>
      </c>
      <c r="L77" s="32">
        <v>-99</v>
      </c>
      <c r="M77" s="31">
        <v>26.2</v>
      </c>
      <c r="N77" s="31">
        <v>8.8</v>
      </c>
      <c r="O77" s="32">
        <v>-99</v>
      </c>
      <c r="P77" s="32">
        <v>-99</v>
      </c>
      <c r="Q77" s="5">
        <v>11</v>
      </c>
      <c r="R77" s="5" t="s">
        <v>86</v>
      </c>
      <c r="S77" s="31">
        <f t="shared" si="2"/>
        <v>26.2</v>
      </c>
      <c r="T77" s="31">
        <f t="shared" si="3"/>
        <v>8.8</v>
      </c>
      <c r="U77" s="31">
        <v>-99</v>
      </c>
      <c r="V77" s="31">
        <v>-99</v>
      </c>
    </row>
    <row r="78" spans="1:22" ht="21.75" customHeight="1">
      <c r="A78" s="5">
        <v>3</v>
      </c>
      <c r="B78" s="5">
        <v>28</v>
      </c>
      <c r="C78" s="5">
        <v>2</v>
      </c>
      <c r="D78" s="33">
        <v>-2.4539430034426752</v>
      </c>
      <c r="E78" s="33">
        <v>-3.1458827414281956</v>
      </c>
      <c r="F78" s="33">
        <v>-0.3171799476481665</v>
      </c>
      <c r="G78" s="32">
        <v>-99</v>
      </c>
      <c r="H78" s="31">
        <v>308</v>
      </c>
      <c r="I78" s="32">
        <v>-99</v>
      </c>
      <c r="J78" s="5" t="s">
        <v>26</v>
      </c>
      <c r="K78" s="31">
        <v>18.9</v>
      </c>
      <c r="L78" s="32">
        <v>-99</v>
      </c>
      <c r="M78" s="31">
        <v>28.3</v>
      </c>
      <c r="N78" s="31">
        <v>9.5</v>
      </c>
      <c r="O78" s="32">
        <v>-99</v>
      </c>
      <c r="P78" s="32">
        <v>-99</v>
      </c>
      <c r="Q78" s="5">
        <v>11</v>
      </c>
      <c r="R78" s="5" t="s">
        <v>86</v>
      </c>
      <c r="S78" s="31">
        <f t="shared" si="2"/>
        <v>28.3</v>
      </c>
      <c r="T78" s="31">
        <f t="shared" si="3"/>
        <v>9.5</v>
      </c>
      <c r="U78" s="31">
        <v>-99</v>
      </c>
      <c r="V78" s="31">
        <v>-99</v>
      </c>
    </row>
    <row r="79" spans="1:22" ht="21.75" customHeight="1">
      <c r="A79" s="5">
        <v>3</v>
      </c>
      <c r="B79" s="5">
        <v>9</v>
      </c>
      <c r="C79" s="5">
        <v>2</v>
      </c>
      <c r="D79" s="33">
        <v>-8.443443748934651</v>
      </c>
      <c r="E79" s="33">
        <v>-3.1478650239103807</v>
      </c>
      <c r="F79" s="33">
        <v>-0.9081329033023187</v>
      </c>
      <c r="G79" s="32">
        <v>-99</v>
      </c>
      <c r="H79" s="31">
        <v>258</v>
      </c>
      <c r="I79" s="32">
        <v>-99</v>
      </c>
      <c r="J79" s="5" t="s">
        <v>26</v>
      </c>
      <c r="K79" s="31">
        <v>18.4</v>
      </c>
      <c r="L79" s="32">
        <v>-99</v>
      </c>
      <c r="M79" s="31">
        <v>23.5</v>
      </c>
      <c r="N79" s="31">
        <v>11.7</v>
      </c>
      <c r="O79" s="32">
        <v>-99</v>
      </c>
      <c r="P79" s="32">
        <v>-99</v>
      </c>
      <c r="Q79" s="5">
        <v>11</v>
      </c>
      <c r="R79" s="5" t="s">
        <v>86</v>
      </c>
      <c r="S79" s="31">
        <f t="shared" si="2"/>
        <v>23.5</v>
      </c>
      <c r="T79" s="31">
        <f t="shared" si="3"/>
        <v>11.7</v>
      </c>
      <c r="U79" s="31">
        <v>-99</v>
      </c>
      <c r="V79" s="31">
        <v>-99</v>
      </c>
    </row>
    <row r="80" spans="1:22" ht="21.75" customHeight="1">
      <c r="A80" s="5">
        <v>3</v>
      </c>
      <c r="B80" s="5">
        <v>8</v>
      </c>
      <c r="C80" s="5">
        <v>2</v>
      </c>
      <c r="D80" s="33">
        <v>-4.663694689441427</v>
      </c>
      <c r="E80" s="33">
        <v>-3.060566273284925</v>
      </c>
      <c r="F80" s="33">
        <v>-0.18372935654668848</v>
      </c>
      <c r="G80" s="32">
        <v>-99</v>
      </c>
      <c r="H80" s="31">
        <v>343</v>
      </c>
      <c r="I80" s="32">
        <v>-99</v>
      </c>
      <c r="J80" s="5" t="s">
        <v>26</v>
      </c>
      <c r="K80" s="31">
        <v>24.1</v>
      </c>
      <c r="L80" s="32">
        <v>-99</v>
      </c>
      <c r="M80" s="31">
        <v>27.2</v>
      </c>
      <c r="N80" s="31">
        <v>13</v>
      </c>
      <c r="O80" s="32">
        <v>-99</v>
      </c>
      <c r="P80" s="32">
        <v>-99</v>
      </c>
      <c r="Q80" s="5">
        <v>11</v>
      </c>
      <c r="R80" s="5" t="s">
        <v>86</v>
      </c>
      <c r="S80" s="31">
        <f t="shared" si="2"/>
        <v>27.2</v>
      </c>
      <c r="T80" s="31">
        <f t="shared" si="3"/>
        <v>13</v>
      </c>
      <c r="U80" s="31">
        <v>-99</v>
      </c>
      <c r="V80" s="31">
        <v>-99</v>
      </c>
    </row>
    <row r="81" spans="1:22" ht="21.75" customHeight="1">
      <c r="A81" s="5">
        <v>3</v>
      </c>
      <c r="B81" s="5">
        <v>10</v>
      </c>
      <c r="C81" s="5">
        <v>2</v>
      </c>
      <c r="D81" s="33">
        <v>-6.757299696762745</v>
      </c>
      <c r="E81" s="33">
        <v>0.438508225072308</v>
      </c>
      <c r="F81" s="33">
        <v>-0.5908672128203902</v>
      </c>
      <c r="G81" s="32">
        <v>-99</v>
      </c>
      <c r="H81" s="31">
        <v>308</v>
      </c>
      <c r="I81" s="32">
        <v>-99</v>
      </c>
      <c r="J81" s="5" t="s">
        <v>26</v>
      </c>
      <c r="K81" s="31">
        <v>18</v>
      </c>
      <c r="L81" s="32">
        <v>-99</v>
      </c>
      <c r="M81" s="31">
        <v>26.2</v>
      </c>
      <c r="N81" s="31">
        <v>14.4</v>
      </c>
      <c r="O81" s="32">
        <v>-99</v>
      </c>
      <c r="P81" s="32">
        <v>-99</v>
      </c>
      <c r="Q81" s="5">
        <v>11</v>
      </c>
      <c r="R81" s="5" t="s">
        <v>86</v>
      </c>
      <c r="S81" s="31">
        <f t="shared" si="2"/>
        <v>26.2</v>
      </c>
      <c r="T81" s="31">
        <f t="shared" si="3"/>
        <v>14.4</v>
      </c>
      <c r="U81" s="31">
        <v>4.515</v>
      </c>
      <c r="V81" s="31">
        <v>3.99</v>
      </c>
    </row>
    <row r="82" spans="1:22" ht="21.75" customHeight="1">
      <c r="A82" s="5">
        <v>3</v>
      </c>
      <c r="B82" s="5">
        <v>27</v>
      </c>
      <c r="C82" s="5">
        <v>2</v>
      </c>
      <c r="D82" s="33">
        <v>-2.6966964655357772</v>
      </c>
      <c r="E82" s="33">
        <v>0.6341038635302567</v>
      </c>
      <c r="F82" s="33">
        <v>-0.232548546728523</v>
      </c>
      <c r="G82" s="32">
        <v>-99</v>
      </c>
      <c r="H82" s="31">
        <v>283</v>
      </c>
      <c r="I82" s="32">
        <v>-99</v>
      </c>
      <c r="J82" s="5" t="s">
        <v>26</v>
      </c>
      <c r="K82" s="31">
        <v>22.9</v>
      </c>
      <c r="L82" s="32">
        <v>-99</v>
      </c>
      <c r="M82" s="31">
        <v>25.4</v>
      </c>
      <c r="N82" s="31">
        <v>11.7</v>
      </c>
      <c r="O82" s="32">
        <v>-99</v>
      </c>
      <c r="P82" s="32">
        <v>-99</v>
      </c>
      <c r="Q82" s="5">
        <v>11</v>
      </c>
      <c r="R82" s="5" t="s">
        <v>86</v>
      </c>
      <c r="S82" s="31">
        <f t="shared" si="2"/>
        <v>25.4</v>
      </c>
      <c r="T82" s="31">
        <f t="shared" si="3"/>
        <v>11.7</v>
      </c>
      <c r="U82" s="31">
        <v>-99</v>
      </c>
      <c r="V82" s="31">
        <v>-99</v>
      </c>
    </row>
    <row r="83" spans="1:22" ht="21.75" customHeight="1">
      <c r="A83" s="5">
        <v>3</v>
      </c>
      <c r="B83" s="5">
        <v>12</v>
      </c>
      <c r="C83" s="5">
        <v>2</v>
      </c>
      <c r="D83" s="33">
        <v>-5.431700172134471</v>
      </c>
      <c r="E83" s="33">
        <v>3.983033058023871</v>
      </c>
      <c r="F83" s="33">
        <v>-0.3886700067493053</v>
      </c>
      <c r="G83" s="32">
        <v>-99</v>
      </c>
      <c r="H83" s="31">
        <v>301</v>
      </c>
      <c r="I83" s="32">
        <v>-99</v>
      </c>
      <c r="J83" s="5" t="s">
        <v>26</v>
      </c>
      <c r="K83" s="31">
        <v>19.1</v>
      </c>
      <c r="L83" s="32">
        <v>-99</v>
      </c>
      <c r="M83" s="31">
        <v>27.7</v>
      </c>
      <c r="N83" s="31">
        <v>14.2</v>
      </c>
      <c r="O83" s="32">
        <v>-99</v>
      </c>
      <c r="P83" s="32">
        <v>-99</v>
      </c>
      <c r="Q83" s="5">
        <v>11</v>
      </c>
      <c r="R83" s="5" t="s">
        <v>86</v>
      </c>
      <c r="S83" s="31">
        <f t="shared" si="2"/>
        <v>27.7</v>
      </c>
      <c r="T83" s="31">
        <f t="shared" si="3"/>
        <v>14.2</v>
      </c>
      <c r="U83" s="31">
        <v>-99</v>
      </c>
      <c r="V83" s="31">
        <v>-99</v>
      </c>
    </row>
    <row r="84" spans="1:22" ht="21.75" customHeight="1">
      <c r="A84" s="5">
        <v>3</v>
      </c>
      <c r="B84" s="5">
        <v>26</v>
      </c>
      <c r="C84" s="5">
        <v>2</v>
      </c>
      <c r="D84" s="33">
        <v>-2.47437412944062</v>
      </c>
      <c r="E84" s="33">
        <v>4.106503874221254</v>
      </c>
      <c r="F84" s="33">
        <v>-0.09972028988311077</v>
      </c>
      <c r="G84" s="32">
        <v>-99</v>
      </c>
      <c r="H84" s="31">
        <v>353</v>
      </c>
      <c r="I84" s="32">
        <v>-99</v>
      </c>
      <c r="J84" s="5" t="s">
        <v>26</v>
      </c>
      <c r="K84" s="31">
        <v>21</v>
      </c>
      <c r="L84" s="32">
        <v>-99</v>
      </c>
      <c r="M84" s="31">
        <v>29.4</v>
      </c>
      <c r="N84" s="31">
        <v>16.3</v>
      </c>
      <c r="O84" s="32">
        <v>-99</v>
      </c>
      <c r="P84" s="32">
        <v>-99</v>
      </c>
      <c r="Q84" s="5">
        <v>11</v>
      </c>
      <c r="R84" s="5" t="s">
        <v>86</v>
      </c>
      <c r="S84" s="31">
        <f t="shared" si="2"/>
        <v>29.4</v>
      </c>
      <c r="T84" s="31">
        <f t="shared" si="3"/>
        <v>16.3</v>
      </c>
      <c r="U84" s="31">
        <v>-99</v>
      </c>
      <c r="V84" s="31">
        <v>-99</v>
      </c>
    </row>
    <row r="85" spans="1:22" ht="21.75" customHeight="1">
      <c r="A85" s="5">
        <v>3</v>
      </c>
      <c r="B85" s="5">
        <v>13</v>
      </c>
      <c r="C85" s="5">
        <v>2</v>
      </c>
      <c r="D85" s="33">
        <v>-8.467202508871702</v>
      </c>
      <c r="E85" s="33">
        <v>5.415673320650971</v>
      </c>
      <c r="F85" s="33">
        <v>-0.6560420190259654</v>
      </c>
      <c r="G85" s="32">
        <v>-99</v>
      </c>
      <c r="H85" s="31">
        <v>248</v>
      </c>
      <c r="I85" s="32">
        <v>-99</v>
      </c>
      <c r="J85" s="5" t="s">
        <v>26</v>
      </c>
      <c r="K85" s="31">
        <v>26.4</v>
      </c>
      <c r="L85" s="32">
        <v>-99</v>
      </c>
      <c r="M85" s="31">
        <v>25</v>
      </c>
      <c r="N85" s="31">
        <v>13.1</v>
      </c>
      <c r="O85" s="32">
        <v>-99</v>
      </c>
      <c r="P85" s="32">
        <v>-99</v>
      </c>
      <c r="Q85" s="5">
        <v>11</v>
      </c>
      <c r="R85" s="5" t="s">
        <v>86</v>
      </c>
      <c r="S85" s="31">
        <f t="shared" si="2"/>
        <v>25</v>
      </c>
      <c r="T85" s="31">
        <f t="shared" si="3"/>
        <v>13.1</v>
      </c>
      <c r="U85" s="31">
        <v>-99</v>
      </c>
      <c r="V85" s="31">
        <v>-99</v>
      </c>
    </row>
    <row r="86" spans="1:22" ht="21.75" customHeight="1">
      <c r="A86" s="5">
        <v>3</v>
      </c>
      <c r="B86" s="5">
        <v>14</v>
      </c>
      <c r="C86" s="5">
        <v>2</v>
      </c>
      <c r="D86" s="33">
        <v>-7.071716438141134</v>
      </c>
      <c r="E86" s="33">
        <v>7.192653905130335</v>
      </c>
      <c r="F86" s="33">
        <v>-0.7455311446908374</v>
      </c>
      <c r="G86" s="32">
        <v>-99</v>
      </c>
      <c r="H86" s="31">
        <v>239</v>
      </c>
      <c r="I86" s="32">
        <v>-99</v>
      </c>
      <c r="J86" s="5" t="s">
        <v>26</v>
      </c>
      <c r="K86" s="31">
        <v>17.7</v>
      </c>
      <c r="L86" s="32">
        <v>-99</v>
      </c>
      <c r="M86" s="31">
        <v>26.2</v>
      </c>
      <c r="N86" s="31">
        <v>18.7</v>
      </c>
      <c r="O86" s="32">
        <v>-99</v>
      </c>
      <c r="P86" s="32">
        <v>-99</v>
      </c>
      <c r="Q86" s="5">
        <v>11</v>
      </c>
      <c r="R86" s="5" t="s">
        <v>86</v>
      </c>
      <c r="S86" s="31">
        <f t="shared" si="2"/>
        <v>26.2</v>
      </c>
      <c r="T86" s="31">
        <f t="shared" si="3"/>
        <v>18.7</v>
      </c>
      <c r="U86" s="31">
        <v>-99</v>
      </c>
      <c r="V86" s="31">
        <v>-99</v>
      </c>
    </row>
    <row r="87" spans="1:22" ht="21.75" customHeight="1">
      <c r="A87" s="5">
        <v>3</v>
      </c>
      <c r="B87" s="5">
        <v>24</v>
      </c>
      <c r="C87" s="5">
        <v>2</v>
      </c>
      <c r="D87" s="33">
        <v>-3.004624455711814</v>
      </c>
      <c r="E87" s="33">
        <v>7.621389577754712</v>
      </c>
      <c r="F87" s="33">
        <v>-0.001017914417367427</v>
      </c>
      <c r="G87" s="32">
        <v>-99</v>
      </c>
      <c r="H87" s="31">
        <v>264</v>
      </c>
      <c r="I87" s="32">
        <v>-99</v>
      </c>
      <c r="J87" s="5" t="s">
        <v>26</v>
      </c>
      <c r="K87" s="31">
        <v>19</v>
      </c>
      <c r="L87" s="32">
        <v>-99</v>
      </c>
      <c r="M87" s="31">
        <v>25.4</v>
      </c>
      <c r="N87" s="31">
        <v>13.9</v>
      </c>
      <c r="O87" s="32">
        <v>-99</v>
      </c>
      <c r="P87" s="32">
        <v>-99</v>
      </c>
      <c r="Q87" s="5">
        <v>11</v>
      </c>
      <c r="R87" s="5" t="s">
        <v>86</v>
      </c>
      <c r="S87" s="31">
        <f t="shared" si="2"/>
        <v>25.4</v>
      </c>
      <c r="T87" s="31">
        <f t="shared" si="3"/>
        <v>13.9</v>
      </c>
      <c r="U87" s="31">
        <v>-99</v>
      </c>
      <c r="V87" s="31">
        <v>-99</v>
      </c>
    </row>
    <row r="88" spans="1:22" ht="21.75" customHeight="1">
      <c r="A88" s="5">
        <v>3</v>
      </c>
      <c r="B88" s="5">
        <v>15</v>
      </c>
      <c r="C88" s="5">
        <v>2</v>
      </c>
      <c r="D88" s="33">
        <v>-7.5347711687905825</v>
      </c>
      <c r="E88" s="33">
        <v>10.777560898543253</v>
      </c>
      <c r="F88" s="33">
        <v>-0.0936729671929887</v>
      </c>
      <c r="G88" s="32">
        <v>-99</v>
      </c>
      <c r="H88" s="31">
        <v>290</v>
      </c>
      <c r="I88" s="32">
        <v>-99</v>
      </c>
      <c r="J88" s="5" t="s">
        <v>26</v>
      </c>
      <c r="K88" s="31">
        <v>20.9</v>
      </c>
      <c r="L88" s="32">
        <v>-99</v>
      </c>
      <c r="M88" s="31">
        <v>26.4</v>
      </c>
      <c r="N88" s="31">
        <v>13.7</v>
      </c>
      <c r="O88" s="32">
        <v>-99</v>
      </c>
      <c r="P88" s="32">
        <v>-99</v>
      </c>
      <c r="Q88" s="5">
        <v>11</v>
      </c>
      <c r="R88" s="5" t="s">
        <v>86</v>
      </c>
      <c r="S88" s="31">
        <f t="shared" si="2"/>
        <v>26.4</v>
      </c>
      <c r="T88" s="31">
        <f t="shared" si="3"/>
        <v>13.7</v>
      </c>
      <c r="U88" s="31">
        <v>-99</v>
      </c>
      <c r="V88" s="31">
        <v>-99</v>
      </c>
    </row>
    <row r="89" spans="1:22" ht="21.75" customHeight="1">
      <c r="A89" s="5">
        <v>3</v>
      </c>
      <c r="B89" s="5">
        <v>22</v>
      </c>
      <c r="C89" s="5">
        <v>2</v>
      </c>
      <c r="D89" s="33">
        <v>-3.326617160509903</v>
      </c>
      <c r="E89" s="33">
        <v>10.896655077150214</v>
      </c>
      <c r="F89" s="33">
        <v>0.19185709440303372</v>
      </c>
      <c r="G89" s="32">
        <v>-99</v>
      </c>
      <c r="H89" s="31">
        <v>285</v>
      </c>
      <c r="I89" s="32">
        <v>-99</v>
      </c>
      <c r="J89" s="5" t="s">
        <v>26</v>
      </c>
      <c r="K89" s="31">
        <v>20.8</v>
      </c>
      <c r="L89" s="32">
        <v>-99</v>
      </c>
      <c r="M89" s="31">
        <v>26.4</v>
      </c>
      <c r="N89" s="31">
        <v>14.7</v>
      </c>
      <c r="O89" s="32">
        <v>-99</v>
      </c>
      <c r="P89" s="32">
        <v>-99</v>
      </c>
      <c r="Q89" s="5">
        <v>11</v>
      </c>
      <c r="R89" s="5" t="s">
        <v>86</v>
      </c>
      <c r="S89" s="31">
        <f t="shared" si="2"/>
        <v>26.4</v>
      </c>
      <c r="T89" s="31">
        <f t="shared" si="3"/>
        <v>14.7</v>
      </c>
      <c r="U89" s="31">
        <v>-99</v>
      </c>
      <c r="V89" s="31">
        <v>-99</v>
      </c>
    </row>
    <row r="90" spans="1:22" ht="21.75" customHeight="1">
      <c r="A90" s="5">
        <v>3</v>
      </c>
      <c r="B90" s="5">
        <v>18</v>
      </c>
      <c r="C90" s="5">
        <v>2</v>
      </c>
      <c r="D90" s="33">
        <v>-8.404295610339112</v>
      </c>
      <c r="E90" s="33">
        <v>14.423271408160893</v>
      </c>
      <c r="F90" s="33">
        <v>-0.5306122921059963</v>
      </c>
      <c r="G90" s="32">
        <v>-99</v>
      </c>
      <c r="H90" s="31">
        <v>223</v>
      </c>
      <c r="I90" s="32">
        <v>-99</v>
      </c>
      <c r="J90" s="5" t="s">
        <v>26</v>
      </c>
      <c r="K90" s="31">
        <v>21.2</v>
      </c>
      <c r="L90" s="32">
        <v>-99</v>
      </c>
      <c r="M90" s="31">
        <v>23</v>
      </c>
      <c r="N90" s="31">
        <v>14.1</v>
      </c>
      <c r="O90" s="32">
        <v>-99</v>
      </c>
      <c r="P90" s="32">
        <v>-99</v>
      </c>
      <c r="Q90" s="5">
        <v>11</v>
      </c>
      <c r="R90" s="5" t="s">
        <v>86</v>
      </c>
      <c r="S90" s="31">
        <f t="shared" si="2"/>
        <v>23</v>
      </c>
      <c r="T90" s="31">
        <f t="shared" si="3"/>
        <v>14.1</v>
      </c>
      <c r="U90" s="31">
        <v>-99</v>
      </c>
      <c r="V90" s="31">
        <v>-99</v>
      </c>
    </row>
    <row r="91" spans="1:22" ht="21.75" customHeight="1">
      <c r="A91" s="5">
        <v>3</v>
      </c>
      <c r="B91" s="5">
        <v>20</v>
      </c>
      <c r="C91" s="5">
        <v>2</v>
      </c>
      <c r="D91" s="33">
        <v>-4.106429820457448</v>
      </c>
      <c r="E91" s="33">
        <v>14.51019049218715</v>
      </c>
      <c r="F91" s="33">
        <v>-0.0703891182158651</v>
      </c>
      <c r="G91" s="32">
        <v>-99</v>
      </c>
      <c r="H91" s="31">
        <v>258</v>
      </c>
      <c r="I91" s="32">
        <v>-99</v>
      </c>
      <c r="J91" s="5" t="s">
        <v>26</v>
      </c>
      <c r="K91" s="31">
        <v>21.3</v>
      </c>
      <c r="L91" s="32">
        <v>-99</v>
      </c>
      <c r="M91" s="31">
        <v>26.3</v>
      </c>
      <c r="N91" s="31">
        <v>12.9</v>
      </c>
      <c r="O91" s="32">
        <v>-99</v>
      </c>
      <c r="P91" s="32">
        <v>-99</v>
      </c>
      <c r="Q91" s="5">
        <v>11</v>
      </c>
      <c r="R91" s="5" t="s">
        <v>86</v>
      </c>
      <c r="S91" s="31">
        <f t="shared" si="2"/>
        <v>26.3</v>
      </c>
      <c r="T91" s="31">
        <f t="shared" si="3"/>
        <v>12.9</v>
      </c>
      <c r="U91" s="31">
        <v>3.11</v>
      </c>
      <c r="V91" s="31">
        <v>3.025</v>
      </c>
    </row>
    <row r="92" spans="1:22" ht="21.75" customHeight="1">
      <c r="A92" s="5">
        <v>3</v>
      </c>
      <c r="B92" s="5">
        <v>309</v>
      </c>
      <c r="C92" s="5">
        <v>2</v>
      </c>
      <c r="D92" s="33">
        <v>-6.8002651564124825</v>
      </c>
      <c r="E92" s="33">
        <v>17.080914411609314</v>
      </c>
      <c r="F92" s="33">
        <v>-0.27818678624907994</v>
      </c>
      <c r="G92" s="32">
        <v>-99</v>
      </c>
      <c r="H92" s="31">
        <v>240</v>
      </c>
      <c r="I92" s="32">
        <v>-99</v>
      </c>
      <c r="J92" s="5" t="s">
        <v>26</v>
      </c>
      <c r="K92" s="31">
        <v>19</v>
      </c>
      <c r="L92" s="32">
        <v>-99</v>
      </c>
      <c r="M92" s="31">
        <v>25.2</v>
      </c>
      <c r="N92" s="31">
        <v>16.8</v>
      </c>
      <c r="O92" s="32">
        <v>-99</v>
      </c>
      <c r="P92" s="32">
        <v>-99</v>
      </c>
      <c r="Q92" s="5">
        <v>11</v>
      </c>
      <c r="R92" s="5" t="s">
        <v>86</v>
      </c>
      <c r="S92" s="31">
        <f t="shared" si="2"/>
        <v>25.2</v>
      </c>
      <c r="T92" s="31">
        <f t="shared" si="3"/>
        <v>16.8</v>
      </c>
      <c r="U92" s="31">
        <v>-99</v>
      </c>
      <c r="V92" s="31">
        <v>-99</v>
      </c>
    </row>
    <row r="93" spans="1:22" ht="21.75" customHeight="1">
      <c r="A93" s="5">
        <v>3</v>
      </c>
      <c r="B93" s="5">
        <v>310</v>
      </c>
      <c r="C93" s="5">
        <v>2</v>
      </c>
      <c r="D93" s="33">
        <v>-4.1897457148776756</v>
      </c>
      <c r="E93" s="33">
        <v>17.68023786584932</v>
      </c>
      <c r="F93" s="33">
        <v>0.44724034777642135</v>
      </c>
      <c r="G93" s="32">
        <v>-99</v>
      </c>
      <c r="H93" s="31">
        <v>260</v>
      </c>
      <c r="I93" s="32">
        <v>-99</v>
      </c>
      <c r="J93" s="5" t="s">
        <v>26</v>
      </c>
      <c r="K93" s="31">
        <v>23.9</v>
      </c>
      <c r="L93" s="32">
        <v>-99</v>
      </c>
      <c r="M93" s="31">
        <v>27.4</v>
      </c>
      <c r="N93" s="31">
        <v>13.5</v>
      </c>
      <c r="O93" s="32">
        <v>-99</v>
      </c>
      <c r="P93" s="32">
        <v>-99</v>
      </c>
      <c r="Q93" s="5">
        <v>11</v>
      </c>
      <c r="R93" s="5" t="s">
        <v>86</v>
      </c>
      <c r="S93" s="31">
        <f t="shared" si="2"/>
        <v>27.4</v>
      </c>
      <c r="T93" s="31">
        <f t="shared" si="3"/>
        <v>13.5</v>
      </c>
      <c r="U93" s="31">
        <v>-99</v>
      </c>
      <c r="V93" s="31">
        <v>-99</v>
      </c>
    </row>
    <row r="94" spans="1:22" ht="21.75" customHeight="1">
      <c r="A94" s="5">
        <v>3</v>
      </c>
      <c r="B94" s="5">
        <v>308</v>
      </c>
      <c r="C94" s="5">
        <v>2</v>
      </c>
      <c r="D94" s="33">
        <v>-6.664810670493079</v>
      </c>
      <c r="E94" s="33">
        <v>19.853702654581852</v>
      </c>
      <c r="F94" s="33">
        <v>-0.10446791434032529</v>
      </c>
      <c r="G94" s="32">
        <v>-99</v>
      </c>
      <c r="H94" s="31">
        <v>289</v>
      </c>
      <c r="I94" s="32">
        <v>-99</v>
      </c>
      <c r="J94" s="5" t="s">
        <v>26</v>
      </c>
      <c r="K94" s="31">
        <v>20.6</v>
      </c>
      <c r="L94" s="32">
        <v>-99</v>
      </c>
      <c r="M94" s="31">
        <v>27.6</v>
      </c>
      <c r="N94" s="31">
        <v>15.3</v>
      </c>
      <c r="O94" s="32">
        <v>-99</v>
      </c>
      <c r="P94" s="32">
        <v>-99</v>
      </c>
      <c r="Q94" s="5">
        <v>11</v>
      </c>
      <c r="R94" s="5" t="s">
        <v>86</v>
      </c>
      <c r="S94" s="31">
        <f t="shared" si="2"/>
        <v>27.6</v>
      </c>
      <c r="T94" s="31">
        <f t="shared" si="3"/>
        <v>15.3</v>
      </c>
      <c r="U94" s="31">
        <v>-99</v>
      </c>
      <c r="V94" s="31">
        <v>-99</v>
      </c>
    </row>
    <row r="95" spans="1:22" ht="21.75" customHeight="1">
      <c r="A95" s="5">
        <v>3</v>
      </c>
      <c r="B95" s="5">
        <v>315</v>
      </c>
      <c r="C95" s="5">
        <v>2</v>
      </c>
      <c r="D95" s="33">
        <v>-1.811790531025023</v>
      </c>
      <c r="E95" s="33">
        <v>21.616404219048686</v>
      </c>
      <c r="F95" s="33">
        <v>1.2985793782665398</v>
      </c>
      <c r="G95" s="32">
        <v>-99</v>
      </c>
      <c r="H95" s="31">
        <v>285</v>
      </c>
      <c r="I95" s="32">
        <v>-99</v>
      </c>
      <c r="J95" s="5" t="s">
        <v>26</v>
      </c>
      <c r="K95" s="31">
        <v>25.1</v>
      </c>
      <c r="L95" s="32">
        <v>-99</v>
      </c>
      <c r="M95" s="31">
        <v>25.3</v>
      </c>
      <c r="N95" s="31">
        <v>11.6</v>
      </c>
      <c r="O95" s="32">
        <v>-99</v>
      </c>
      <c r="P95" s="32">
        <v>-99</v>
      </c>
      <c r="Q95" s="5">
        <v>11</v>
      </c>
      <c r="R95" s="5" t="s">
        <v>86</v>
      </c>
      <c r="S95" s="31">
        <f t="shared" si="2"/>
        <v>25.3</v>
      </c>
      <c r="T95" s="31">
        <f t="shared" si="3"/>
        <v>11.6</v>
      </c>
      <c r="U95" s="31">
        <v>-99</v>
      </c>
      <c r="V95" s="31">
        <v>-99</v>
      </c>
    </row>
    <row r="96" spans="1:22" ht="21.75" customHeight="1">
      <c r="A96" s="5">
        <v>3</v>
      </c>
      <c r="B96" s="5">
        <v>317</v>
      </c>
      <c r="C96" s="5">
        <v>2</v>
      </c>
      <c r="D96" s="33">
        <v>-6.110434228831986</v>
      </c>
      <c r="E96" s="33">
        <v>24.883905835954124</v>
      </c>
      <c r="F96" s="33">
        <v>1.128160615106445</v>
      </c>
      <c r="G96" s="32">
        <v>-99</v>
      </c>
      <c r="H96" s="31">
        <v>285</v>
      </c>
      <c r="I96" s="32">
        <v>-99</v>
      </c>
      <c r="J96" s="5" t="s">
        <v>26</v>
      </c>
      <c r="K96" s="31">
        <v>22.7</v>
      </c>
      <c r="L96" s="32">
        <v>-99</v>
      </c>
      <c r="M96" s="31">
        <v>24.4</v>
      </c>
      <c r="N96" s="31">
        <v>10.4</v>
      </c>
      <c r="O96" s="32">
        <v>-99</v>
      </c>
      <c r="P96" s="32">
        <v>-99</v>
      </c>
      <c r="Q96" s="5">
        <v>11</v>
      </c>
      <c r="R96" s="5" t="s">
        <v>86</v>
      </c>
      <c r="S96" s="31">
        <f t="shared" si="2"/>
        <v>24.4</v>
      </c>
      <c r="T96" s="31">
        <f t="shared" si="3"/>
        <v>10.4</v>
      </c>
      <c r="U96" s="31">
        <v>-99</v>
      </c>
      <c r="V96" s="31">
        <v>-99</v>
      </c>
    </row>
    <row r="97" spans="1:22" ht="21.75" customHeight="1">
      <c r="A97" s="5">
        <v>3</v>
      </c>
      <c r="B97" s="5">
        <v>318</v>
      </c>
      <c r="C97" s="5">
        <v>2</v>
      </c>
      <c r="D97" s="33">
        <v>-9.537781925303841</v>
      </c>
      <c r="E97" s="33">
        <v>24.9575280565096</v>
      </c>
      <c r="F97" s="33">
        <v>0.018595034037022895</v>
      </c>
      <c r="G97" s="32">
        <v>-99</v>
      </c>
      <c r="H97" s="31">
        <v>262</v>
      </c>
      <c r="I97" s="32">
        <v>-99</v>
      </c>
      <c r="J97" s="5" t="s">
        <v>26</v>
      </c>
      <c r="K97" s="31">
        <v>22.4</v>
      </c>
      <c r="L97" s="32">
        <v>-99</v>
      </c>
      <c r="M97" s="31">
        <v>24.4</v>
      </c>
      <c r="N97" s="31">
        <v>13.5</v>
      </c>
      <c r="O97" s="32">
        <v>-99</v>
      </c>
      <c r="P97" s="32">
        <v>-99</v>
      </c>
      <c r="Q97" s="5">
        <v>11</v>
      </c>
      <c r="R97" s="5" t="s">
        <v>86</v>
      </c>
      <c r="S97" s="31">
        <f t="shared" si="2"/>
        <v>24.4</v>
      </c>
      <c r="T97" s="31">
        <f t="shared" si="3"/>
        <v>13.5</v>
      </c>
      <c r="U97" s="31">
        <v>-99</v>
      </c>
      <c r="V97" s="31">
        <v>-99</v>
      </c>
    </row>
    <row r="98" spans="1:22" ht="21.75" customHeight="1">
      <c r="A98" s="5">
        <v>3</v>
      </c>
      <c r="B98" s="5">
        <v>316</v>
      </c>
      <c r="C98" s="5">
        <v>2</v>
      </c>
      <c r="D98" s="33">
        <v>-1.959876731734453</v>
      </c>
      <c r="E98" s="33">
        <v>25.267061102873875</v>
      </c>
      <c r="F98" s="33">
        <v>1.8684575790083477</v>
      </c>
      <c r="G98" s="32">
        <v>-99</v>
      </c>
      <c r="H98" s="31">
        <v>229</v>
      </c>
      <c r="I98" s="32">
        <v>-99</v>
      </c>
      <c r="J98" s="5" t="s">
        <v>26</v>
      </c>
      <c r="K98" s="31">
        <v>19.7</v>
      </c>
      <c r="L98" s="32">
        <v>-99</v>
      </c>
      <c r="M98" s="31">
        <v>23.8</v>
      </c>
      <c r="N98" s="31">
        <v>13.5</v>
      </c>
      <c r="O98" s="32">
        <v>-99</v>
      </c>
      <c r="P98" s="32">
        <v>-99</v>
      </c>
      <c r="Q98" s="5">
        <v>11</v>
      </c>
      <c r="R98" s="5" t="s">
        <v>86</v>
      </c>
      <c r="S98" s="31">
        <f t="shared" si="2"/>
        <v>23.8</v>
      </c>
      <c r="T98" s="31">
        <f t="shared" si="3"/>
        <v>13.5</v>
      </c>
      <c r="U98" s="31">
        <v>-99</v>
      </c>
      <c r="V98" s="31">
        <v>-99</v>
      </c>
    </row>
    <row r="99" spans="1:22" ht="21.75" customHeight="1">
      <c r="A99" s="5">
        <v>3</v>
      </c>
      <c r="B99" s="5">
        <v>319</v>
      </c>
      <c r="C99" s="5">
        <v>2</v>
      </c>
      <c r="D99" s="33">
        <v>-1.148350362771744</v>
      </c>
      <c r="E99" s="33">
        <v>26.54313776495075</v>
      </c>
      <c r="F99" s="33">
        <v>1.8796757675849245</v>
      </c>
      <c r="G99" s="32">
        <v>-99</v>
      </c>
      <c r="H99" s="31">
        <v>313</v>
      </c>
      <c r="I99" s="32">
        <v>-99</v>
      </c>
      <c r="J99" s="5" t="s">
        <v>26</v>
      </c>
      <c r="K99" s="31">
        <v>24.5</v>
      </c>
      <c r="L99" s="32">
        <v>-99</v>
      </c>
      <c r="M99" s="31">
        <v>27.8</v>
      </c>
      <c r="N99" s="31">
        <v>15.8</v>
      </c>
      <c r="O99" s="32">
        <v>-99</v>
      </c>
      <c r="P99" s="32">
        <v>-99</v>
      </c>
      <c r="Q99" s="5">
        <v>11</v>
      </c>
      <c r="R99" s="5" t="s">
        <v>42</v>
      </c>
      <c r="S99" s="31">
        <f t="shared" si="2"/>
        <v>27.8</v>
      </c>
      <c r="T99" s="31">
        <f t="shared" si="3"/>
        <v>15.8</v>
      </c>
      <c r="U99" s="31">
        <v>-99</v>
      </c>
      <c r="V99" s="31">
        <v>-99</v>
      </c>
    </row>
    <row r="100" spans="1:22" ht="21.75" customHeight="1">
      <c r="A100" s="5">
        <v>3</v>
      </c>
      <c r="B100" s="5">
        <v>320</v>
      </c>
      <c r="C100" s="5">
        <v>2</v>
      </c>
      <c r="D100" s="33">
        <v>-1.6441023425096262</v>
      </c>
      <c r="E100" s="33">
        <v>28.865192911401962</v>
      </c>
      <c r="F100" s="33">
        <v>2.4963987923093685</v>
      </c>
      <c r="G100" s="32">
        <v>-99</v>
      </c>
      <c r="H100" s="31">
        <v>214</v>
      </c>
      <c r="I100" s="32">
        <v>-99</v>
      </c>
      <c r="J100" s="5" t="s">
        <v>26</v>
      </c>
      <c r="K100" s="31">
        <v>18.9</v>
      </c>
      <c r="L100" s="32">
        <v>-99</v>
      </c>
      <c r="M100" s="31">
        <v>22.8</v>
      </c>
      <c r="N100" s="31">
        <v>13.9</v>
      </c>
      <c r="O100" s="32">
        <v>-99</v>
      </c>
      <c r="P100" s="32">
        <v>-99</v>
      </c>
      <c r="Q100" s="5">
        <v>11</v>
      </c>
      <c r="R100" s="5" t="s">
        <v>86</v>
      </c>
      <c r="S100" s="31">
        <f t="shared" si="2"/>
        <v>22.8</v>
      </c>
      <c r="T100" s="31">
        <f t="shared" si="3"/>
        <v>13.9</v>
      </c>
      <c r="U100" s="31">
        <v>-99</v>
      </c>
      <c r="V100" s="31">
        <v>-99</v>
      </c>
    </row>
    <row r="101" spans="1:22" ht="21.75" customHeight="1">
      <c r="A101" s="5">
        <v>3</v>
      </c>
      <c r="B101" s="5">
        <v>168</v>
      </c>
      <c r="C101" s="5">
        <v>2</v>
      </c>
      <c r="D101" s="33">
        <v>-9.45207943537454</v>
      </c>
      <c r="E101" s="33">
        <v>31.615539306274933</v>
      </c>
      <c r="F101" s="33">
        <v>0.5224851588093349</v>
      </c>
      <c r="G101" s="32">
        <v>-99</v>
      </c>
      <c r="H101" s="31">
        <v>260</v>
      </c>
      <c r="I101" s="32">
        <v>-99</v>
      </c>
      <c r="J101" s="5" t="s">
        <v>26</v>
      </c>
      <c r="K101" s="31">
        <v>21.5</v>
      </c>
      <c r="L101" s="32">
        <v>-99</v>
      </c>
      <c r="M101" s="31">
        <v>24.8</v>
      </c>
      <c r="N101" s="31">
        <v>14.2</v>
      </c>
      <c r="O101" s="32">
        <v>-99</v>
      </c>
      <c r="P101" s="32">
        <v>-99</v>
      </c>
      <c r="Q101" s="5">
        <v>11</v>
      </c>
      <c r="R101" s="5" t="s">
        <v>86</v>
      </c>
      <c r="S101" s="31">
        <f t="shared" si="2"/>
        <v>24.8</v>
      </c>
      <c r="T101" s="31">
        <f t="shared" si="3"/>
        <v>14.2</v>
      </c>
      <c r="U101" s="31">
        <v>3.65</v>
      </c>
      <c r="V101" s="31">
        <v>2.76</v>
      </c>
    </row>
    <row r="102" spans="1:22" ht="21.75" customHeight="1">
      <c r="A102" s="5">
        <v>3</v>
      </c>
      <c r="B102" s="5">
        <v>326</v>
      </c>
      <c r="C102" s="5">
        <v>2</v>
      </c>
      <c r="D102" s="33">
        <v>-4.109996508982503</v>
      </c>
      <c r="E102" s="33">
        <v>32.00756095208937</v>
      </c>
      <c r="F102" s="33">
        <v>2.3501756727146343</v>
      </c>
      <c r="G102" s="32">
        <v>-99</v>
      </c>
      <c r="H102" s="31">
        <v>233</v>
      </c>
      <c r="I102" s="32">
        <v>-99</v>
      </c>
      <c r="J102" s="5" t="s">
        <v>26</v>
      </c>
      <c r="K102" s="31">
        <v>22.9</v>
      </c>
      <c r="L102" s="32">
        <v>-99</v>
      </c>
      <c r="M102" s="31">
        <v>23.4</v>
      </c>
      <c r="N102" s="31">
        <v>12.1</v>
      </c>
      <c r="O102" s="32">
        <v>-99</v>
      </c>
      <c r="P102" s="32">
        <v>-99</v>
      </c>
      <c r="Q102" s="5">
        <v>11</v>
      </c>
      <c r="R102" s="5" t="s">
        <v>86</v>
      </c>
      <c r="S102" s="31">
        <f t="shared" si="2"/>
        <v>23.4</v>
      </c>
      <c r="T102" s="31">
        <f t="shared" si="3"/>
        <v>12.1</v>
      </c>
      <c r="U102" s="31">
        <v>-99</v>
      </c>
      <c r="V102" s="31">
        <v>-99</v>
      </c>
    </row>
    <row r="103" spans="1:22" ht="21.75" customHeight="1">
      <c r="A103" s="5">
        <v>3</v>
      </c>
      <c r="B103" s="5">
        <v>327</v>
      </c>
      <c r="C103" s="5">
        <v>2</v>
      </c>
      <c r="D103" s="33">
        <v>-5.272232258878443</v>
      </c>
      <c r="E103" s="33">
        <v>32.10567583589935</v>
      </c>
      <c r="F103" s="33">
        <v>2.280061865246256</v>
      </c>
      <c r="G103" s="32">
        <v>-99</v>
      </c>
      <c r="H103" s="31">
        <v>247</v>
      </c>
      <c r="I103" s="32">
        <v>-99</v>
      </c>
      <c r="J103" s="5" t="s">
        <v>26</v>
      </c>
      <c r="K103" s="31">
        <v>23.8</v>
      </c>
      <c r="L103" s="32">
        <v>-99</v>
      </c>
      <c r="M103" s="31">
        <v>25.4</v>
      </c>
      <c r="N103" s="31">
        <v>10.1</v>
      </c>
      <c r="O103" s="32">
        <v>-99</v>
      </c>
      <c r="P103" s="32">
        <v>-99</v>
      </c>
      <c r="Q103" s="5">
        <v>11</v>
      </c>
      <c r="R103" s="5" t="s">
        <v>86</v>
      </c>
      <c r="S103" s="31">
        <f t="shared" si="2"/>
        <v>25.4</v>
      </c>
      <c r="T103" s="31">
        <f t="shared" si="3"/>
        <v>10.1</v>
      </c>
      <c r="U103" s="31">
        <v>-99</v>
      </c>
      <c r="V103" s="31">
        <v>-99</v>
      </c>
    </row>
    <row r="104" spans="1:22" ht="21.75" customHeight="1">
      <c r="A104" s="5">
        <v>3</v>
      </c>
      <c r="B104" s="5">
        <v>268</v>
      </c>
      <c r="C104" s="5">
        <v>2</v>
      </c>
      <c r="D104" s="33">
        <v>-6.635143174176276</v>
      </c>
      <c r="E104" s="33">
        <v>35.62722476088785</v>
      </c>
      <c r="F104" s="33">
        <v>1.9078936885429063</v>
      </c>
      <c r="G104" s="32">
        <v>-99</v>
      </c>
      <c r="H104" s="31">
        <v>284</v>
      </c>
      <c r="I104" s="32">
        <v>-99</v>
      </c>
      <c r="J104" s="5" t="s">
        <v>26</v>
      </c>
      <c r="K104" s="31">
        <v>25.7</v>
      </c>
      <c r="L104" s="32">
        <v>-99</v>
      </c>
      <c r="M104" s="31">
        <v>26.2</v>
      </c>
      <c r="N104" s="31">
        <v>13.6</v>
      </c>
      <c r="O104" s="32">
        <v>-99</v>
      </c>
      <c r="P104" s="32">
        <v>-99</v>
      </c>
      <c r="Q104" s="5">
        <v>11</v>
      </c>
      <c r="R104" s="5" t="s">
        <v>86</v>
      </c>
      <c r="S104" s="31">
        <f t="shared" si="2"/>
        <v>26.2</v>
      </c>
      <c r="T104" s="31">
        <f t="shared" si="3"/>
        <v>13.6</v>
      </c>
      <c r="U104" s="31">
        <v>-99</v>
      </c>
      <c r="V104" s="31">
        <v>-99</v>
      </c>
    </row>
    <row r="105" spans="1:22" ht="21.75" customHeight="1">
      <c r="A105" s="5">
        <v>3</v>
      </c>
      <c r="B105" s="5">
        <v>266</v>
      </c>
      <c r="C105" s="5">
        <v>2</v>
      </c>
      <c r="D105" s="33">
        <v>-0.76728432093112</v>
      </c>
      <c r="E105" s="33">
        <v>35.64436647392617</v>
      </c>
      <c r="F105" s="33">
        <v>2.5168427851453345</v>
      </c>
      <c r="G105" s="32">
        <v>-99</v>
      </c>
      <c r="H105" s="31">
        <v>258</v>
      </c>
      <c r="I105" s="32">
        <v>-99</v>
      </c>
      <c r="J105" s="5" t="s">
        <v>26</v>
      </c>
      <c r="K105" s="31">
        <v>21.5</v>
      </c>
      <c r="L105" s="32">
        <v>-99</v>
      </c>
      <c r="M105" s="31">
        <v>24.1</v>
      </c>
      <c r="N105" s="31">
        <v>13</v>
      </c>
      <c r="O105" s="32">
        <v>-99</v>
      </c>
      <c r="P105" s="32">
        <v>-99</v>
      </c>
      <c r="Q105" s="5">
        <v>11</v>
      </c>
      <c r="R105" s="5" t="s">
        <v>86</v>
      </c>
      <c r="S105" s="31">
        <f t="shared" si="2"/>
        <v>24.1</v>
      </c>
      <c r="T105" s="31">
        <f t="shared" si="3"/>
        <v>13</v>
      </c>
      <c r="U105" s="31">
        <v>-99</v>
      </c>
      <c r="V105" s="31">
        <v>-99</v>
      </c>
    </row>
    <row r="106" spans="1:22" ht="21.75" customHeight="1">
      <c r="A106" s="5">
        <v>3</v>
      </c>
      <c r="B106" s="5">
        <v>267</v>
      </c>
      <c r="C106" s="5">
        <v>2</v>
      </c>
      <c r="D106" s="33">
        <v>-4.515931222563035</v>
      </c>
      <c r="E106" s="33">
        <v>35.65229617864163</v>
      </c>
      <c r="F106" s="33">
        <v>2.3317358998196225</v>
      </c>
      <c r="G106" s="32">
        <v>-99</v>
      </c>
      <c r="H106" s="31">
        <v>231</v>
      </c>
      <c r="I106" s="32">
        <v>-99</v>
      </c>
      <c r="J106" s="5" t="s">
        <v>26</v>
      </c>
      <c r="K106" s="31">
        <v>21.8</v>
      </c>
      <c r="L106" s="32">
        <v>-99</v>
      </c>
      <c r="M106" s="31">
        <v>24.2</v>
      </c>
      <c r="N106" s="31">
        <v>14.6</v>
      </c>
      <c r="O106" s="32">
        <v>-99</v>
      </c>
      <c r="P106" s="32">
        <v>-99</v>
      </c>
      <c r="Q106" s="5">
        <v>11</v>
      </c>
      <c r="R106" s="5" t="s">
        <v>86</v>
      </c>
      <c r="S106" s="31">
        <f t="shared" si="2"/>
        <v>24.2</v>
      </c>
      <c r="T106" s="31">
        <f t="shared" si="3"/>
        <v>14.6</v>
      </c>
      <c r="U106" s="31">
        <v>-99</v>
      </c>
      <c r="V106" s="31">
        <v>-99</v>
      </c>
    </row>
    <row r="107" spans="1:22" ht="21.75" customHeight="1">
      <c r="A107" s="5">
        <v>3</v>
      </c>
      <c r="B107" s="5">
        <v>269</v>
      </c>
      <c r="C107" s="5">
        <v>2</v>
      </c>
      <c r="D107" s="33">
        <v>-6.844131338981004</v>
      </c>
      <c r="E107" s="33">
        <v>39.05225971220887</v>
      </c>
      <c r="F107" s="33">
        <v>1.798681862781463</v>
      </c>
      <c r="G107" s="32">
        <v>-99</v>
      </c>
      <c r="H107" s="31">
        <v>301</v>
      </c>
      <c r="I107" s="32">
        <v>-99</v>
      </c>
      <c r="J107" s="5" t="s">
        <v>26</v>
      </c>
      <c r="K107" s="31">
        <v>21.2</v>
      </c>
      <c r="L107" s="32">
        <v>-99</v>
      </c>
      <c r="M107" s="31">
        <v>28.4</v>
      </c>
      <c r="N107" s="31">
        <v>18.2</v>
      </c>
      <c r="O107" s="32">
        <v>-99</v>
      </c>
      <c r="P107" s="32">
        <v>-99</v>
      </c>
      <c r="Q107" s="5">
        <v>11</v>
      </c>
      <c r="R107" s="5" t="s">
        <v>86</v>
      </c>
      <c r="S107" s="31">
        <f t="shared" si="2"/>
        <v>28.4</v>
      </c>
      <c r="T107" s="31">
        <f t="shared" si="3"/>
        <v>18.2</v>
      </c>
      <c r="U107" s="31">
        <v>-99</v>
      </c>
      <c r="V107" s="31">
        <v>-99</v>
      </c>
    </row>
    <row r="108" spans="1:22" ht="21.75" customHeight="1">
      <c r="A108" s="5">
        <v>3</v>
      </c>
      <c r="B108" s="5">
        <v>263</v>
      </c>
      <c r="C108" s="5">
        <v>2</v>
      </c>
      <c r="D108" s="33">
        <v>-6.5773134557337185</v>
      </c>
      <c r="E108" s="33">
        <v>42.584808581622504</v>
      </c>
      <c r="F108" s="33">
        <v>1.6846730089167068</v>
      </c>
      <c r="G108" s="32">
        <v>-99</v>
      </c>
      <c r="H108" s="31">
        <v>273</v>
      </c>
      <c r="I108" s="32">
        <v>-99</v>
      </c>
      <c r="J108" s="5" t="s">
        <v>26</v>
      </c>
      <c r="K108" s="31">
        <v>26.4</v>
      </c>
      <c r="L108" s="32">
        <v>-99</v>
      </c>
      <c r="M108" s="31">
        <v>24.5</v>
      </c>
      <c r="N108" s="31">
        <v>13.9</v>
      </c>
      <c r="O108" s="32">
        <v>-99</v>
      </c>
      <c r="P108" s="32">
        <v>-99</v>
      </c>
      <c r="Q108" s="5">
        <v>11</v>
      </c>
      <c r="R108" s="5" t="s">
        <v>86</v>
      </c>
      <c r="S108" s="31">
        <f t="shared" si="2"/>
        <v>24.5</v>
      </c>
      <c r="T108" s="31">
        <f t="shared" si="3"/>
        <v>13.9</v>
      </c>
      <c r="U108" s="31">
        <v>-99</v>
      </c>
      <c r="V108" s="31">
        <v>-99</v>
      </c>
    </row>
    <row r="109" spans="1:22" ht="21.75" customHeight="1">
      <c r="A109" s="5">
        <v>3</v>
      </c>
      <c r="B109" s="5">
        <v>264</v>
      </c>
      <c r="C109" s="5">
        <v>2</v>
      </c>
      <c r="D109" s="33">
        <v>-0.9443689344327755</v>
      </c>
      <c r="E109" s="33">
        <v>44.75914436767413</v>
      </c>
      <c r="F109" s="33">
        <v>2.6621603851543023</v>
      </c>
      <c r="G109" s="32">
        <v>-99</v>
      </c>
      <c r="H109" s="31">
        <v>214</v>
      </c>
      <c r="I109" s="32">
        <v>-99</v>
      </c>
      <c r="J109" s="5" t="s">
        <v>26</v>
      </c>
      <c r="K109" s="31">
        <v>22.6</v>
      </c>
      <c r="L109" s="32">
        <v>-99</v>
      </c>
      <c r="M109" s="31">
        <v>21.9</v>
      </c>
      <c r="N109" s="31">
        <v>9.9</v>
      </c>
      <c r="O109" s="32">
        <v>-99</v>
      </c>
      <c r="P109" s="32">
        <v>-99</v>
      </c>
      <c r="Q109" s="5">
        <v>11</v>
      </c>
      <c r="R109" s="5" t="s">
        <v>86</v>
      </c>
      <c r="S109" s="31">
        <f t="shared" si="2"/>
        <v>21.9</v>
      </c>
      <c r="T109" s="31">
        <f t="shared" si="3"/>
        <v>9.9</v>
      </c>
      <c r="U109" s="31">
        <v>-99</v>
      </c>
      <c r="V109" s="31">
        <v>-99</v>
      </c>
    </row>
    <row r="110" spans="1:22" ht="21.75" customHeight="1">
      <c r="A110" s="5">
        <v>3</v>
      </c>
      <c r="B110" s="5">
        <v>262</v>
      </c>
      <c r="C110" s="5">
        <v>2</v>
      </c>
      <c r="D110" s="33">
        <v>-7.1392795016445545</v>
      </c>
      <c r="E110" s="33">
        <v>45.91026886584678</v>
      </c>
      <c r="F110" s="33">
        <v>1.6247664695772221</v>
      </c>
      <c r="G110" s="32">
        <v>-99</v>
      </c>
      <c r="H110" s="31">
        <v>243</v>
      </c>
      <c r="I110" s="32">
        <v>-99</v>
      </c>
      <c r="J110" s="5" t="s">
        <v>26</v>
      </c>
      <c r="K110" s="31">
        <v>26.7</v>
      </c>
      <c r="L110" s="32">
        <v>-99</v>
      </c>
      <c r="M110" s="31">
        <v>24.9</v>
      </c>
      <c r="N110" s="31">
        <v>11.7</v>
      </c>
      <c r="O110" s="32">
        <v>-99</v>
      </c>
      <c r="P110" s="32">
        <v>-99</v>
      </c>
      <c r="Q110" s="5">
        <v>11</v>
      </c>
      <c r="R110" s="5" t="s">
        <v>43</v>
      </c>
      <c r="S110" s="31">
        <f t="shared" si="2"/>
        <v>24.9</v>
      </c>
      <c r="T110" s="31">
        <f t="shared" si="3"/>
        <v>11.7</v>
      </c>
      <c r="U110" s="31">
        <v>-99</v>
      </c>
      <c r="V110" s="31">
        <v>-99</v>
      </c>
    </row>
    <row r="111" spans="1:22" ht="21.75" customHeight="1">
      <c r="A111" s="5">
        <v>3</v>
      </c>
      <c r="B111" s="5">
        <v>261</v>
      </c>
      <c r="C111" s="5">
        <v>2</v>
      </c>
      <c r="D111" s="33">
        <v>-4.944945829445189</v>
      </c>
      <c r="E111" s="33">
        <v>49.66506736597822</v>
      </c>
      <c r="F111" s="33">
        <v>2.217645065060859</v>
      </c>
      <c r="G111" s="32">
        <v>-99</v>
      </c>
      <c r="H111" s="31">
        <v>269</v>
      </c>
      <c r="I111" s="32">
        <v>-99</v>
      </c>
      <c r="J111" s="5" t="s">
        <v>26</v>
      </c>
      <c r="K111" s="31">
        <v>28.9</v>
      </c>
      <c r="L111" s="32">
        <v>-99</v>
      </c>
      <c r="M111" s="31">
        <v>25.7</v>
      </c>
      <c r="N111" s="31">
        <v>7.1</v>
      </c>
      <c r="O111" s="32">
        <v>-99</v>
      </c>
      <c r="P111" s="32">
        <v>-99</v>
      </c>
      <c r="Q111" s="5">
        <v>11</v>
      </c>
      <c r="R111" s="5" t="s">
        <v>86</v>
      </c>
      <c r="S111" s="31">
        <f t="shared" si="2"/>
        <v>25.7</v>
      </c>
      <c r="T111" s="31">
        <f t="shared" si="3"/>
        <v>7.1</v>
      </c>
      <c r="U111" s="31">
        <v>4.53</v>
      </c>
      <c r="V111" s="31">
        <v>3.15</v>
      </c>
    </row>
    <row r="112" spans="1:22" ht="21.75" customHeight="1">
      <c r="A112" s="5">
        <v>3</v>
      </c>
      <c r="B112" s="5">
        <v>260</v>
      </c>
      <c r="C112" s="5">
        <v>2</v>
      </c>
      <c r="D112" s="33">
        <v>-0.9996376988299858</v>
      </c>
      <c r="E112" s="33">
        <v>49.92016130969631</v>
      </c>
      <c r="F112" s="33">
        <v>2.8348201766195142</v>
      </c>
      <c r="G112" s="32">
        <v>-99</v>
      </c>
      <c r="H112" s="31">
        <v>315</v>
      </c>
      <c r="I112" s="32">
        <v>-99</v>
      </c>
      <c r="J112" s="5" t="s">
        <v>26</v>
      </c>
      <c r="K112" s="31">
        <v>22.7</v>
      </c>
      <c r="L112" s="32">
        <v>-99</v>
      </c>
      <c r="M112" s="31">
        <v>25.9</v>
      </c>
      <c r="N112" s="31">
        <v>5</v>
      </c>
      <c r="O112" s="32">
        <v>-99</v>
      </c>
      <c r="P112" s="32">
        <v>-99</v>
      </c>
      <c r="Q112" s="5">
        <v>11</v>
      </c>
      <c r="R112" s="5" t="s">
        <v>86</v>
      </c>
      <c r="S112" s="31">
        <f t="shared" si="2"/>
        <v>25.9</v>
      </c>
      <c r="T112" s="31">
        <f t="shared" si="3"/>
        <v>5</v>
      </c>
      <c r="U112" s="31">
        <v>-99</v>
      </c>
      <c r="V112" s="31">
        <v>-99</v>
      </c>
    </row>
    <row r="113" spans="1:22" ht="21.75" customHeight="1">
      <c r="A113" s="5">
        <v>4</v>
      </c>
      <c r="B113" s="5">
        <v>134</v>
      </c>
      <c r="C113" s="5">
        <v>5</v>
      </c>
      <c r="D113" s="33">
        <v>9.164307169303592</v>
      </c>
      <c r="E113" s="33">
        <v>-43.66242223345853</v>
      </c>
      <c r="F113" s="33">
        <v>-2.5832211963332528</v>
      </c>
      <c r="G113" s="32">
        <v>-99</v>
      </c>
      <c r="H113" s="31">
        <v>518</v>
      </c>
      <c r="I113" s="32">
        <v>-99</v>
      </c>
      <c r="J113" s="5" t="s">
        <v>26</v>
      </c>
      <c r="K113" s="31">
        <v>28.6</v>
      </c>
      <c r="L113" s="32">
        <v>-99</v>
      </c>
      <c r="M113" s="31">
        <v>29</v>
      </c>
      <c r="N113" s="31">
        <v>9.2</v>
      </c>
      <c r="O113" s="32">
        <v>-99</v>
      </c>
      <c r="P113" s="32">
        <v>-99</v>
      </c>
      <c r="Q113" s="5">
        <v>11</v>
      </c>
      <c r="R113" s="5" t="s">
        <v>86</v>
      </c>
      <c r="S113" s="31">
        <f t="shared" si="2"/>
        <v>29</v>
      </c>
      <c r="T113" s="31">
        <f t="shared" si="3"/>
        <v>9.2</v>
      </c>
      <c r="U113" s="31">
        <v>-99</v>
      </c>
      <c r="V113" s="31">
        <v>-99</v>
      </c>
    </row>
    <row r="114" spans="1:22" ht="21.75" customHeight="1">
      <c r="A114" s="5">
        <v>4</v>
      </c>
      <c r="B114" s="5">
        <v>130</v>
      </c>
      <c r="C114" s="5">
        <v>2</v>
      </c>
      <c r="D114" s="33">
        <v>0.5860399254325745</v>
      </c>
      <c r="E114" s="33">
        <v>-42.34635187119504</v>
      </c>
      <c r="F114" s="33">
        <v>-3.3257103867894733</v>
      </c>
      <c r="G114" s="32">
        <v>-99</v>
      </c>
      <c r="H114" s="31">
        <v>224</v>
      </c>
      <c r="I114" s="32">
        <v>-99</v>
      </c>
      <c r="J114" s="5" t="s">
        <v>26</v>
      </c>
      <c r="K114" s="31">
        <v>18.6</v>
      </c>
      <c r="L114" s="32">
        <v>-99</v>
      </c>
      <c r="M114" s="31">
        <v>20.9</v>
      </c>
      <c r="N114" s="31">
        <v>8.5</v>
      </c>
      <c r="O114" s="32">
        <v>-99</v>
      </c>
      <c r="P114" s="32">
        <v>-99</v>
      </c>
      <c r="Q114" s="5">
        <v>11</v>
      </c>
      <c r="R114" s="5" t="s">
        <v>86</v>
      </c>
      <c r="S114" s="31">
        <f t="shared" si="2"/>
        <v>20.9</v>
      </c>
      <c r="T114" s="31">
        <f t="shared" si="3"/>
        <v>8.5</v>
      </c>
      <c r="U114" s="31">
        <v>-99</v>
      </c>
      <c r="V114" s="31">
        <v>-99</v>
      </c>
    </row>
    <row r="115" spans="1:22" ht="21.75" customHeight="1">
      <c r="A115" s="5">
        <v>4</v>
      </c>
      <c r="B115" s="5">
        <v>133</v>
      </c>
      <c r="C115" s="5">
        <v>5</v>
      </c>
      <c r="D115" s="33">
        <v>9.972410162960857</v>
      </c>
      <c r="E115" s="33">
        <v>-41.08882901811848</v>
      </c>
      <c r="F115" s="33">
        <v>-2.1339129523996885</v>
      </c>
      <c r="G115" s="32">
        <v>-99</v>
      </c>
      <c r="H115" s="31">
        <v>545</v>
      </c>
      <c r="I115" s="32">
        <v>-99</v>
      </c>
      <c r="J115" s="5" t="s">
        <v>26</v>
      </c>
      <c r="K115" s="31">
        <v>26.9</v>
      </c>
      <c r="L115" s="32">
        <v>-99</v>
      </c>
      <c r="M115" s="31">
        <v>29</v>
      </c>
      <c r="N115" s="31">
        <v>9.7</v>
      </c>
      <c r="O115" s="32">
        <v>-99</v>
      </c>
      <c r="P115" s="32">
        <v>-99</v>
      </c>
      <c r="Q115" s="5">
        <v>11</v>
      </c>
      <c r="R115" s="5" t="s">
        <v>86</v>
      </c>
      <c r="S115" s="31">
        <f t="shared" si="2"/>
        <v>29</v>
      </c>
      <c r="T115" s="31">
        <f t="shared" si="3"/>
        <v>9.7</v>
      </c>
      <c r="U115" s="31">
        <v>-99</v>
      </c>
      <c r="V115" s="31">
        <v>-99</v>
      </c>
    </row>
    <row r="116" spans="1:22" ht="21.75" customHeight="1">
      <c r="A116" s="5">
        <v>4</v>
      </c>
      <c r="B116" s="5">
        <v>129</v>
      </c>
      <c r="C116" s="5">
        <v>48</v>
      </c>
      <c r="D116" s="33">
        <v>4.280057452694053</v>
      </c>
      <c r="E116" s="33">
        <v>-39.94119986500497</v>
      </c>
      <c r="F116" s="33">
        <v>-2.7614375637467425</v>
      </c>
      <c r="G116" s="32">
        <v>-99</v>
      </c>
      <c r="H116" s="31">
        <v>235</v>
      </c>
      <c r="I116" s="32">
        <v>-99</v>
      </c>
      <c r="J116" s="5" t="s">
        <v>26</v>
      </c>
      <c r="K116" s="31">
        <v>14</v>
      </c>
      <c r="L116" s="32">
        <v>-99</v>
      </c>
      <c r="M116" s="31">
        <v>21.9</v>
      </c>
      <c r="N116" s="31">
        <v>7.2</v>
      </c>
      <c r="O116" s="32">
        <v>-99</v>
      </c>
      <c r="P116" s="32">
        <v>-99</v>
      </c>
      <c r="Q116" s="5">
        <v>11</v>
      </c>
      <c r="R116" s="5" t="s">
        <v>86</v>
      </c>
      <c r="S116" s="31">
        <f t="shared" si="2"/>
        <v>21.9</v>
      </c>
      <c r="T116" s="31">
        <f t="shared" si="3"/>
        <v>7.2</v>
      </c>
      <c r="U116" s="31">
        <v>-99</v>
      </c>
      <c r="V116" s="31">
        <v>-99</v>
      </c>
    </row>
    <row r="117" spans="1:22" ht="21.75" customHeight="1">
      <c r="A117" s="5">
        <v>4</v>
      </c>
      <c r="B117" s="5">
        <v>128</v>
      </c>
      <c r="C117" s="5">
        <v>48</v>
      </c>
      <c r="D117" s="33">
        <v>3.75796368035365</v>
      </c>
      <c r="E117" s="33">
        <v>-38.292397131586185</v>
      </c>
      <c r="F117" s="33">
        <v>-2.6291530788654973</v>
      </c>
      <c r="G117" s="32">
        <v>-99</v>
      </c>
      <c r="H117" s="31">
        <v>246</v>
      </c>
      <c r="I117" s="32">
        <v>-99</v>
      </c>
      <c r="J117" s="5" t="s">
        <v>26</v>
      </c>
      <c r="K117" s="31">
        <v>16.9</v>
      </c>
      <c r="L117" s="32">
        <v>-99</v>
      </c>
      <c r="M117" s="31">
        <v>23.4</v>
      </c>
      <c r="N117" s="31">
        <v>8.1</v>
      </c>
      <c r="O117" s="32">
        <v>-99</v>
      </c>
      <c r="P117" s="32">
        <v>-99</v>
      </c>
      <c r="Q117" s="5">
        <v>11</v>
      </c>
      <c r="R117" s="5" t="s">
        <v>86</v>
      </c>
      <c r="S117" s="31">
        <f t="shared" si="2"/>
        <v>23.4</v>
      </c>
      <c r="T117" s="31">
        <f t="shared" si="3"/>
        <v>8.1</v>
      </c>
      <c r="U117" s="31">
        <v>-99</v>
      </c>
      <c r="V117" s="31">
        <v>-99</v>
      </c>
    </row>
    <row r="118" spans="1:22" ht="21.75" customHeight="1">
      <c r="A118" s="5">
        <v>4</v>
      </c>
      <c r="B118" s="5">
        <v>125</v>
      </c>
      <c r="C118" s="5">
        <v>2</v>
      </c>
      <c r="D118" s="33">
        <v>0.8937659834346606</v>
      </c>
      <c r="E118" s="33">
        <v>-34.11324693788239</v>
      </c>
      <c r="F118" s="33">
        <v>-1.9314993677944752</v>
      </c>
      <c r="G118" s="32">
        <v>-99</v>
      </c>
      <c r="H118" s="31">
        <v>332</v>
      </c>
      <c r="I118" s="32">
        <v>-99</v>
      </c>
      <c r="J118" s="5" t="s">
        <v>26</v>
      </c>
      <c r="K118" s="31">
        <v>22.1</v>
      </c>
      <c r="L118" s="32">
        <v>-99</v>
      </c>
      <c r="M118" s="31">
        <v>26.6</v>
      </c>
      <c r="N118" s="31">
        <v>9.8</v>
      </c>
      <c r="O118" s="32">
        <v>-99</v>
      </c>
      <c r="P118" s="32">
        <v>-99</v>
      </c>
      <c r="Q118" s="5">
        <v>11</v>
      </c>
      <c r="R118" s="5" t="s">
        <v>86</v>
      </c>
      <c r="S118" s="31">
        <f t="shared" si="2"/>
        <v>26.6</v>
      </c>
      <c r="T118" s="31">
        <f t="shared" si="3"/>
        <v>9.8</v>
      </c>
      <c r="U118" s="31">
        <v>-99</v>
      </c>
      <c r="V118" s="31">
        <v>-99</v>
      </c>
    </row>
    <row r="119" spans="1:22" ht="21.75" customHeight="1">
      <c r="A119" s="5">
        <v>4</v>
      </c>
      <c r="B119" s="5">
        <v>126</v>
      </c>
      <c r="C119" s="5">
        <v>2</v>
      </c>
      <c r="D119" s="33">
        <v>3.5023440744082963</v>
      </c>
      <c r="E119" s="33">
        <v>-33.8823669836182</v>
      </c>
      <c r="F119" s="33">
        <v>-1.9185549829151256</v>
      </c>
      <c r="G119" s="32">
        <v>-99</v>
      </c>
      <c r="H119" s="31">
        <v>346</v>
      </c>
      <c r="I119" s="32">
        <v>-99</v>
      </c>
      <c r="J119" s="5" t="s">
        <v>26</v>
      </c>
      <c r="K119" s="31">
        <v>19.7</v>
      </c>
      <c r="L119" s="32">
        <v>-99</v>
      </c>
      <c r="M119" s="31">
        <v>26.8</v>
      </c>
      <c r="N119" s="31">
        <v>9.4</v>
      </c>
      <c r="O119" s="32">
        <v>-99</v>
      </c>
      <c r="P119" s="32">
        <v>-99</v>
      </c>
      <c r="Q119" s="5">
        <v>11</v>
      </c>
      <c r="R119" s="5" t="s">
        <v>86</v>
      </c>
      <c r="S119" s="31">
        <f t="shared" si="2"/>
        <v>26.8</v>
      </c>
      <c r="T119" s="31">
        <f t="shared" si="3"/>
        <v>9.4</v>
      </c>
      <c r="U119" s="31">
        <v>-99</v>
      </c>
      <c r="V119" s="31">
        <v>-99</v>
      </c>
    </row>
    <row r="120" spans="1:22" ht="21.75" customHeight="1">
      <c r="A120" s="5">
        <v>4</v>
      </c>
      <c r="B120" s="5">
        <v>127</v>
      </c>
      <c r="C120" s="5">
        <v>2</v>
      </c>
      <c r="D120" s="33">
        <v>7.1818179753153935</v>
      </c>
      <c r="E120" s="33">
        <v>-33.68599378126906</v>
      </c>
      <c r="F120" s="33">
        <v>-1.576182084790441</v>
      </c>
      <c r="G120" s="32">
        <v>-99</v>
      </c>
      <c r="H120" s="31">
        <v>274</v>
      </c>
      <c r="I120" s="32">
        <v>-99</v>
      </c>
      <c r="J120" s="5" t="s">
        <v>26</v>
      </c>
      <c r="K120" s="31">
        <v>19.8</v>
      </c>
      <c r="L120" s="32">
        <v>-99</v>
      </c>
      <c r="M120" s="31">
        <v>24.3</v>
      </c>
      <c r="N120" s="31">
        <v>4.5</v>
      </c>
      <c r="O120" s="32">
        <v>-99</v>
      </c>
      <c r="P120" s="32">
        <v>-99</v>
      </c>
      <c r="Q120" s="5">
        <v>11</v>
      </c>
      <c r="R120" s="5" t="s">
        <v>86</v>
      </c>
      <c r="S120" s="31">
        <f t="shared" si="2"/>
        <v>24.3</v>
      </c>
      <c r="T120" s="31">
        <f t="shared" si="3"/>
        <v>4.5</v>
      </c>
      <c r="U120" s="31">
        <v>-99</v>
      </c>
      <c r="V120" s="31">
        <v>-99</v>
      </c>
    </row>
    <row r="121" spans="1:22" ht="21.75" customHeight="1">
      <c r="A121" s="5">
        <v>4</v>
      </c>
      <c r="B121" s="5">
        <v>113</v>
      </c>
      <c r="C121" s="5">
        <v>2</v>
      </c>
      <c r="D121" s="33">
        <v>4.867384909361157</v>
      </c>
      <c r="E121" s="33">
        <v>-30.710167199665015</v>
      </c>
      <c r="F121" s="33">
        <v>-1.4594386136609612</v>
      </c>
      <c r="G121" s="32">
        <v>-99</v>
      </c>
      <c r="H121" s="31">
        <v>285</v>
      </c>
      <c r="I121" s="32">
        <v>-99</v>
      </c>
      <c r="J121" s="5" t="s">
        <v>26</v>
      </c>
      <c r="K121" s="31">
        <v>17.3</v>
      </c>
      <c r="L121" s="32">
        <v>-99</v>
      </c>
      <c r="M121" s="31">
        <v>27.1</v>
      </c>
      <c r="N121" s="31">
        <v>11.7</v>
      </c>
      <c r="O121" s="32">
        <v>-99</v>
      </c>
      <c r="P121" s="32">
        <v>-99</v>
      </c>
      <c r="Q121" s="5">
        <v>11</v>
      </c>
      <c r="R121" s="5" t="s">
        <v>86</v>
      </c>
      <c r="S121" s="31">
        <f t="shared" si="2"/>
        <v>27.1</v>
      </c>
      <c r="T121" s="31">
        <f t="shared" si="3"/>
        <v>11.7</v>
      </c>
      <c r="U121" s="31">
        <v>4.09</v>
      </c>
      <c r="V121" s="31">
        <v>3.365</v>
      </c>
    </row>
    <row r="122" spans="1:22" ht="21.75" customHeight="1">
      <c r="A122" s="5">
        <v>4</v>
      </c>
      <c r="B122" s="5">
        <v>111</v>
      </c>
      <c r="C122" s="5">
        <v>2</v>
      </c>
      <c r="D122" s="33">
        <v>0.6406385119713027</v>
      </c>
      <c r="E122" s="33">
        <v>-29.061708662583655</v>
      </c>
      <c r="F122" s="33">
        <v>-1.5035770411305247</v>
      </c>
      <c r="G122" s="32">
        <v>-99</v>
      </c>
      <c r="H122" s="31">
        <v>237</v>
      </c>
      <c r="I122" s="32">
        <v>-99</v>
      </c>
      <c r="J122" s="5" t="s">
        <v>26</v>
      </c>
      <c r="K122" s="31">
        <v>17.8</v>
      </c>
      <c r="L122" s="32">
        <v>-99</v>
      </c>
      <c r="M122" s="31">
        <v>25.6</v>
      </c>
      <c r="N122" s="31">
        <v>11.2</v>
      </c>
      <c r="O122" s="32">
        <v>-99</v>
      </c>
      <c r="P122" s="32">
        <v>-99</v>
      </c>
      <c r="Q122" s="5">
        <v>11</v>
      </c>
      <c r="R122" s="5" t="s">
        <v>86</v>
      </c>
      <c r="S122" s="31">
        <f t="shared" si="2"/>
        <v>25.6</v>
      </c>
      <c r="T122" s="31">
        <f t="shared" si="3"/>
        <v>11.2</v>
      </c>
      <c r="U122" s="31">
        <v>-99</v>
      </c>
      <c r="V122" s="31">
        <v>-99</v>
      </c>
    </row>
    <row r="123" spans="1:22" ht="21.75" customHeight="1">
      <c r="A123" s="5">
        <v>4</v>
      </c>
      <c r="B123" s="5">
        <v>102</v>
      </c>
      <c r="C123" s="5">
        <v>2</v>
      </c>
      <c r="D123" s="33">
        <v>8.706351756095335</v>
      </c>
      <c r="E123" s="33">
        <v>-26.78464554526883</v>
      </c>
      <c r="F123" s="33">
        <v>-0.4130686658959519</v>
      </c>
      <c r="G123" s="32">
        <v>-99</v>
      </c>
      <c r="H123" s="31">
        <v>257</v>
      </c>
      <c r="I123" s="32">
        <v>-99</v>
      </c>
      <c r="J123" s="5" t="s">
        <v>26</v>
      </c>
      <c r="K123" s="31">
        <v>20.5</v>
      </c>
      <c r="L123" s="32">
        <v>-99</v>
      </c>
      <c r="M123" s="31">
        <v>26.7</v>
      </c>
      <c r="N123" s="31">
        <v>12.3</v>
      </c>
      <c r="O123" s="32">
        <v>-99</v>
      </c>
      <c r="P123" s="32">
        <v>-99</v>
      </c>
      <c r="Q123" s="5">
        <v>11</v>
      </c>
      <c r="R123" s="5" t="s">
        <v>86</v>
      </c>
      <c r="S123" s="31">
        <f t="shared" si="2"/>
        <v>26.7</v>
      </c>
      <c r="T123" s="31">
        <f t="shared" si="3"/>
        <v>12.3</v>
      </c>
      <c r="U123" s="31">
        <v>-99</v>
      </c>
      <c r="V123" s="31">
        <v>-99</v>
      </c>
    </row>
    <row r="124" spans="1:22" ht="21.75" customHeight="1">
      <c r="A124" s="5">
        <v>4</v>
      </c>
      <c r="B124" s="5">
        <v>103</v>
      </c>
      <c r="C124" s="5">
        <v>2</v>
      </c>
      <c r="D124" s="33">
        <v>6.706145343334682</v>
      </c>
      <c r="E124" s="33">
        <v>-25.183630455251162</v>
      </c>
      <c r="F124" s="33">
        <v>-0.4913937412265512</v>
      </c>
      <c r="G124" s="32">
        <v>-99</v>
      </c>
      <c r="H124" s="31">
        <v>252</v>
      </c>
      <c r="I124" s="32">
        <v>-99</v>
      </c>
      <c r="J124" s="5" t="s">
        <v>26</v>
      </c>
      <c r="K124" s="31">
        <v>17.3</v>
      </c>
      <c r="L124" s="32">
        <v>-99</v>
      </c>
      <c r="M124" s="31">
        <v>27.4</v>
      </c>
      <c r="N124" s="31">
        <v>13.9</v>
      </c>
      <c r="O124" s="32">
        <v>-99</v>
      </c>
      <c r="P124" s="32">
        <v>-99</v>
      </c>
      <c r="Q124" s="5">
        <v>11</v>
      </c>
      <c r="R124" s="5" t="s">
        <v>86</v>
      </c>
      <c r="S124" s="31">
        <f t="shared" si="2"/>
        <v>27.4</v>
      </c>
      <c r="T124" s="31">
        <f t="shared" si="3"/>
        <v>13.9</v>
      </c>
      <c r="U124" s="31">
        <v>-99</v>
      </c>
      <c r="V124" s="31">
        <v>-99</v>
      </c>
    </row>
    <row r="125" spans="1:22" ht="21.75" customHeight="1">
      <c r="A125" s="5">
        <v>4</v>
      </c>
      <c r="B125" s="5">
        <v>37</v>
      </c>
      <c r="C125" s="5">
        <v>2</v>
      </c>
      <c r="D125" s="33">
        <v>5.183748123857644</v>
      </c>
      <c r="E125" s="33">
        <v>-21.673188325401398</v>
      </c>
      <c r="F125" s="33">
        <v>-0.15712623166697287</v>
      </c>
      <c r="G125" s="32">
        <v>-99</v>
      </c>
      <c r="H125" s="31">
        <v>272</v>
      </c>
      <c r="I125" s="32">
        <v>-99</v>
      </c>
      <c r="J125" s="5" t="s">
        <v>26</v>
      </c>
      <c r="K125" s="31">
        <v>25.5</v>
      </c>
      <c r="L125" s="32">
        <v>-99</v>
      </c>
      <c r="M125" s="31">
        <v>26.6</v>
      </c>
      <c r="N125" s="31">
        <v>8.9</v>
      </c>
      <c r="O125" s="32">
        <v>-99</v>
      </c>
      <c r="P125" s="32">
        <v>-99</v>
      </c>
      <c r="Q125" s="5">
        <v>11</v>
      </c>
      <c r="R125" s="5" t="s">
        <v>86</v>
      </c>
      <c r="S125" s="31">
        <f t="shared" si="2"/>
        <v>26.6</v>
      </c>
      <c r="T125" s="31">
        <f t="shared" si="3"/>
        <v>8.9</v>
      </c>
      <c r="U125" s="31">
        <v>-99</v>
      </c>
      <c r="V125" s="31">
        <v>-99</v>
      </c>
    </row>
    <row r="126" spans="1:22" ht="21.75" customHeight="1">
      <c r="A126" s="5">
        <v>4</v>
      </c>
      <c r="B126" s="5">
        <v>71</v>
      </c>
      <c r="C126" s="5">
        <v>2</v>
      </c>
      <c r="D126" s="33">
        <v>8.138371955573135</v>
      </c>
      <c r="E126" s="33">
        <v>-19.846293125641658</v>
      </c>
      <c r="F126" s="33">
        <v>0.34878126294677403</v>
      </c>
      <c r="G126" s="32">
        <v>-99</v>
      </c>
      <c r="H126" s="31">
        <v>244</v>
      </c>
      <c r="I126" s="32">
        <v>-99</v>
      </c>
      <c r="J126" s="5" t="s">
        <v>26</v>
      </c>
      <c r="K126" s="31">
        <v>17.5</v>
      </c>
      <c r="L126" s="32">
        <v>-99</v>
      </c>
      <c r="M126" s="31">
        <v>23.9</v>
      </c>
      <c r="N126" s="31">
        <v>10.5</v>
      </c>
      <c r="O126" s="32">
        <v>-99</v>
      </c>
      <c r="P126" s="32">
        <v>-99</v>
      </c>
      <c r="Q126" s="5">
        <v>11</v>
      </c>
      <c r="R126" s="5" t="s">
        <v>86</v>
      </c>
      <c r="S126" s="31">
        <f t="shared" si="2"/>
        <v>23.9</v>
      </c>
      <c r="T126" s="31">
        <f t="shared" si="3"/>
        <v>10.5</v>
      </c>
      <c r="U126" s="31">
        <v>-99</v>
      </c>
      <c r="V126" s="31">
        <v>-99</v>
      </c>
    </row>
    <row r="127" spans="1:22" ht="21.75" customHeight="1">
      <c r="A127" s="5">
        <v>4</v>
      </c>
      <c r="B127" s="5">
        <v>72</v>
      </c>
      <c r="C127" s="5">
        <v>2</v>
      </c>
      <c r="D127" s="33">
        <v>9.956720877910733</v>
      </c>
      <c r="E127" s="33">
        <v>-19.581076796875195</v>
      </c>
      <c r="F127" s="33">
        <v>0.39998197047418094</v>
      </c>
      <c r="G127" s="32">
        <v>-99</v>
      </c>
      <c r="H127" s="31">
        <v>298</v>
      </c>
      <c r="I127" s="32">
        <v>-99</v>
      </c>
      <c r="J127" s="5" t="s">
        <v>26</v>
      </c>
      <c r="K127" s="31">
        <v>21</v>
      </c>
      <c r="L127" s="32">
        <v>-99</v>
      </c>
      <c r="M127" s="31">
        <v>27.4</v>
      </c>
      <c r="N127" s="31">
        <v>7</v>
      </c>
      <c r="O127" s="32">
        <v>-99</v>
      </c>
      <c r="P127" s="32">
        <v>-99</v>
      </c>
      <c r="Q127" s="5">
        <v>11</v>
      </c>
      <c r="R127" s="5" t="s">
        <v>86</v>
      </c>
      <c r="S127" s="31">
        <f t="shared" si="2"/>
        <v>27.4</v>
      </c>
      <c r="T127" s="31">
        <f t="shared" si="3"/>
        <v>7</v>
      </c>
      <c r="U127" s="31">
        <v>-99</v>
      </c>
      <c r="V127" s="31">
        <v>-99</v>
      </c>
    </row>
    <row r="128" spans="1:22" ht="21.75" customHeight="1">
      <c r="A128" s="5">
        <v>4</v>
      </c>
      <c r="B128" s="5">
        <v>38</v>
      </c>
      <c r="C128" s="5">
        <v>2</v>
      </c>
      <c r="D128" s="33">
        <v>4.821804910294338</v>
      </c>
      <c r="E128" s="33">
        <v>-18.34465237498416</v>
      </c>
      <c r="F128" s="33">
        <v>-0.05842974653980937</v>
      </c>
      <c r="G128" s="32">
        <v>-99</v>
      </c>
      <c r="H128" s="31">
        <v>240</v>
      </c>
      <c r="I128" s="32">
        <v>-99</v>
      </c>
      <c r="J128" s="5" t="s">
        <v>26</v>
      </c>
      <c r="K128" s="31">
        <v>19.3</v>
      </c>
      <c r="L128" s="32">
        <v>-99</v>
      </c>
      <c r="M128" s="31">
        <v>24.1</v>
      </c>
      <c r="N128" s="31">
        <v>11.6</v>
      </c>
      <c r="O128" s="32">
        <v>-99</v>
      </c>
      <c r="P128" s="32">
        <v>-99</v>
      </c>
      <c r="Q128" s="5">
        <v>11</v>
      </c>
      <c r="R128" s="5" t="s">
        <v>86</v>
      </c>
      <c r="S128" s="31">
        <f t="shared" si="2"/>
        <v>24.1</v>
      </c>
      <c r="T128" s="31">
        <f t="shared" si="3"/>
        <v>11.6</v>
      </c>
      <c r="U128" s="31">
        <v>-99</v>
      </c>
      <c r="V128" s="31">
        <v>-99</v>
      </c>
    </row>
    <row r="129" spans="1:22" ht="21.75" customHeight="1">
      <c r="A129" s="5">
        <v>4</v>
      </c>
      <c r="B129" s="5">
        <v>39</v>
      </c>
      <c r="C129" s="5">
        <v>2</v>
      </c>
      <c r="D129" s="33">
        <v>1.8759544161592243</v>
      </c>
      <c r="E129" s="33">
        <v>-15.257817742514646</v>
      </c>
      <c r="F129" s="33">
        <v>-0.17583705700616636</v>
      </c>
      <c r="G129" s="32">
        <v>-99</v>
      </c>
      <c r="H129" s="31">
        <v>332</v>
      </c>
      <c r="I129" s="32">
        <v>-99</v>
      </c>
      <c r="J129" s="5" t="s">
        <v>26</v>
      </c>
      <c r="K129" s="31">
        <v>19.6</v>
      </c>
      <c r="L129" s="32">
        <v>-99</v>
      </c>
      <c r="M129" s="31">
        <v>28.1</v>
      </c>
      <c r="N129" s="31">
        <v>13.7</v>
      </c>
      <c r="O129" s="32">
        <v>-99</v>
      </c>
      <c r="P129" s="32">
        <v>-99</v>
      </c>
      <c r="Q129" s="5">
        <v>11</v>
      </c>
      <c r="R129" s="5" t="s">
        <v>86</v>
      </c>
      <c r="S129" s="31">
        <f t="shared" si="2"/>
        <v>28.1</v>
      </c>
      <c r="T129" s="31">
        <f t="shared" si="3"/>
        <v>13.7</v>
      </c>
      <c r="U129" s="31">
        <v>-99</v>
      </c>
      <c r="V129" s="31">
        <v>-99</v>
      </c>
    </row>
    <row r="130" spans="1:22" ht="21.75" customHeight="1">
      <c r="A130" s="5">
        <v>4</v>
      </c>
      <c r="B130" s="5">
        <v>40</v>
      </c>
      <c r="C130" s="5">
        <v>2</v>
      </c>
      <c r="D130" s="33">
        <v>4.295790635771337</v>
      </c>
      <c r="E130" s="33">
        <v>-13.07220754839954</v>
      </c>
      <c r="F130" s="33">
        <v>0.12284164302817557</v>
      </c>
      <c r="G130" s="32">
        <v>-99</v>
      </c>
      <c r="H130" s="31">
        <v>272</v>
      </c>
      <c r="I130" s="32">
        <v>-99</v>
      </c>
      <c r="J130" s="5" t="s">
        <v>26</v>
      </c>
      <c r="K130" s="31">
        <v>20.4</v>
      </c>
      <c r="L130" s="32">
        <v>-99</v>
      </c>
      <c r="M130" s="31">
        <v>26.1</v>
      </c>
      <c r="N130" s="31">
        <v>12</v>
      </c>
      <c r="O130" s="32">
        <v>-99</v>
      </c>
      <c r="P130" s="32">
        <v>-99</v>
      </c>
      <c r="Q130" s="5">
        <v>11</v>
      </c>
      <c r="R130" s="5" t="s">
        <v>86</v>
      </c>
      <c r="S130" s="31">
        <f t="shared" si="2"/>
        <v>26.1</v>
      </c>
      <c r="T130" s="31">
        <f t="shared" si="3"/>
        <v>12</v>
      </c>
      <c r="U130" s="31">
        <v>-99</v>
      </c>
      <c r="V130" s="31">
        <v>-99</v>
      </c>
    </row>
    <row r="131" spans="1:22" ht="21.75" customHeight="1">
      <c r="A131" s="5">
        <v>4</v>
      </c>
      <c r="B131" s="5">
        <v>69</v>
      </c>
      <c r="C131" s="5">
        <v>2</v>
      </c>
      <c r="D131" s="33">
        <v>9.736391368423615</v>
      </c>
      <c r="E131" s="33">
        <v>-12.819757736232699</v>
      </c>
      <c r="F131" s="33">
        <v>0.8262386844231606</v>
      </c>
      <c r="G131" s="32">
        <v>-99</v>
      </c>
      <c r="H131" s="31">
        <v>272</v>
      </c>
      <c r="I131" s="32">
        <v>-99</v>
      </c>
      <c r="J131" s="5" t="s">
        <v>26</v>
      </c>
      <c r="K131" s="31">
        <v>18.2</v>
      </c>
      <c r="L131" s="32">
        <v>-99</v>
      </c>
      <c r="M131" s="31">
        <v>26</v>
      </c>
      <c r="N131" s="31">
        <v>9.6</v>
      </c>
      <c r="O131" s="32">
        <v>-99</v>
      </c>
      <c r="P131" s="32">
        <v>-99</v>
      </c>
      <c r="Q131" s="5">
        <v>11</v>
      </c>
      <c r="R131" s="5" t="s">
        <v>86</v>
      </c>
      <c r="S131" s="31">
        <f aca="true" t="shared" si="4" ref="S131:S194">M131</f>
        <v>26</v>
      </c>
      <c r="T131" s="31">
        <f aca="true" t="shared" si="5" ref="T131:T194">N131</f>
        <v>9.6</v>
      </c>
      <c r="U131" s="31">
        <v>5</v>
      </c>
      <c r="V131" s="31">
        <v>2.77</v>
      </c>
    </row>
    <row r="132" spans="1:22" ht="21.75" customHeight="1">
      <c r="A132" s="5">
        <v>4</v>
      </c>
      <c r="B132" s="5">
        <v>68</v>
      </c>
      <c r="C132" s="5">
        <v>2</v>
      </c>
      <c r="D132" s="33">
        <v>8.044606896194221</v>
      </c>
      <c r="E132" s="33">
        <v>-12.820724805524698</v>
      </c>
      <c r="F132" s="33">
        <v>0.6437710768685784</v>
      </c>
      <c r="G132" s="32">
        <v>-99</v>
      </c>
      <c r="H132" s="31">
        <v>281</v>
      </c>
      <c r="I132" s="32">
        <v>-99</v>
      </c>
      <c r="J132" s="5" t="s">
        <v>26</v>
      </c>
      <c r="K132" s="31">
        <v>20.1</v>
      </c>
      <c r="L132" s="32">
        <v>-99</v>
      </c>
      <c r="M132" s="31">
        <v>26.5</v>
      </c>
      <c r="N132" s="31">
        <v>14.1</v>
      </c>
      <c r="O132" s="32">
        <v>-99</v>
      </c>
      <c r="P132" s="32">
        <v>-99</v>
      </c>
      <c r="Q132" s="5">
        <v>11</v>
      </c>
      <c r="R132" s="5" t="s">
        <v>86</v>
      </c>
      <c r="S132" s="31">
        <f t="shared" si="4"/>
        <v>26.5</v>
      </c>
      <c r="T132" s="31">
        <f t="shared" si="5"/>
        <v>14.1</v>
      </c>
      <c r="U132" s="31">
        <v>-99</v>
      </c>
      <c r="V132" s="31">
        <v>-99</v>
      </c>
    </row>
    <row r="133" spans="1:22" ht="21.75" customHeight="1">
      <c r="A133" s="5">
        <v>4</v>
      </c>
      <c r="B133" s="5">
        <v>67</v>
      </c>
      <c r="C133" s="5">
        <v>2</v>
      </c>
      <c r="D133" s="33">
        <v>6.49133989543651</v>
      </c>
      <c r="E133" s="33">
        <v>-11.342250591773118</v>
      </c>
      <c r="F133" s="33">
        <v>0.40181817904406036</v>
      </c>
      <c r="G133" s="32">
        <v>-99</v>
      </c>
      <c r="H133" s="31">
        <v>263</v>
      </c>
      <c r="I133" s="32">
        <v>-99</v>
      </c>
      <c r="J133" s="5" t="s">
        <v>26</v>
      </c>
      <c r="K133" s="31">
        <v>20</v>
      </c>
      <c r="L133" s="32">
        <v>-99</v>
      </c>
      <c r="M133" s="31">
        <v>26.4</v>
      </c>
      <c r="N133" s="31">
        <v>12.8</v>
      </c>
      <c r="O133" s="32">
        <v>-99</v>
      </c>
      <c r="P133" s="32">
        <v>-99</v>
      </c>
      <c r="Q133" s="5">
        <v>11</v>
      </c>
      <c r="R133" s="5" t="s">
        <v>86</v>
      </c>
      <c r="S133" s="31">
        <f t="shared" si="4"/>
        <v>26.4</v>
      </c>
      <c r="T133" s="31">
        <f t="shared" si="5"/>
        <v>12.8</v>
      </c>
      <c r="U133" s="31">
        <v>-99</v>
      </c>
      <c r="V133" s="31">
        <v>-99</v>
      </c>
    </row>
    <row r="134" spans="1:22" ht="21.75" customHeight="1">
      <c r="A134" s="5">
        <v>4</v>
      </c>
      <c r="B134" s="5">
        <v>42</v>
      </c>
      <c r="C134" s="5">
        <v>2</v>
      </c>
      <c r="D134" s="33">
        <v>2.053611889723781</v>
      </c>
      <c r="E134" s="33">
        <v>-9.824183639665605</v>
      </c>
      <c r="F134" s="33">
        <v>-0.134389664828932</v>
      </c>
      <c r="G134" s="32">
        <v>-99</v>
      </c>
      <c r="H134" s="31">
        <v>190</v>
      </c>
      <c r="I134" s="32">
        <v>-99</v>
      </c>
      <c r="J134" s="5" t="s">
        <v>26</v>
      </c>
      <c r="K134" s="31">
        <v>17</v>
      </c>
      <c r="L134" s="32">
        <v>-99</v>
      </c>
      <c r="M134" s="31">
        <v>21.9</v>
      </c>
      <c r="N134" s="31">
        <v>11</v>
      </c>
      <c r="O134" s="32">
        <v>-99</v>
      </c>
      <c r="P134" s="32">
        <v>-99</v>
      </c>
      <c r="Q134" s="5">
        <v>11</v>
      </c>
      <c r="R134" s="5" t="s">
        <v>86</v>
      </c>
      <c r="S134" s="31">
        <f t="shared" si="4"/>
        <v>21.9</v>
      </c>
      <c r="T134" s="31">
        <f t="shared" si="5"/>
        <v>11</v>
      </c>
      <c r="U134" s="31">
        <v>-99</v>
      </c>
      <c r="V134" s="31">
        <v>-99</v>
      </c>
    </row>
    <row r="135" spans="1:22" ht="21.75" customHeight="1">
      <c r="A135" s="5">
        <v>4</v>
      </c>
      <c r="B135" s="5">
        <v>66</v>
      </c>
      <c r="C135" s="5">
        <v>2</v>
      </c>
      <c r="D135" s="33">
        <v>8.159263188254327</v>
      </c>
      <c r="E135" s="33">
        <v>-9.340851375887254</v>
      </c>
      <c r="F135" s="33">
        <v>0.5842926799290526</v>
      </c>
      <c r="G135" s="32">
        <v>-99</v>
      </c>
      <c r="H135" s="31">
        <v>250</v>
      </c>
      <c r="I135" s="32">
        <v>-99</v>
      </c>
      <c r="J135" s="5" t="s">
        <v>26</v>
      </c>
      <c r="K135" s="31">
        <v>16.2</v>
      </c>
      <c r="L135" s="32">
        <v>-99</v>
      </c>
      <c r="M135" s="31">
        <v>25</v>
      </c>
      <c r="N135" s="31">
        <v>14.7</v>
      </c>
      <c r="O135" s="32">
        <v>-99</v>
      </c>
      <c r="P135" s="32">
        <v>-99</v>
      </c>
      <c r="Q135" s="5">
        <v>11</v>
      </c>
      <c r="R135" s="5" t="s">
        <v>86</v>
      </c>
      <c r="S135" s="31">
        <f t="shared" si="4"/>
        <v>25</v>
      </c>
      <c r="T135" s="31">
        <f t="shared" si="5"/>
        <v>14.7</v>
      </c>
      <c r="U135" s="31">
        <v>-99</v>
      </c>
      <c r="V135" s="31">
        <v>-99</v>
      </c>
    </row>
    <row r="136" spans="1:22" ht="21.75" customHeight="1">
      <c r="A136" s="5">
        <v>4</v>
      </c>
      <c r="B136" s="5">
        <v>65</v>
      </c>
      <c r="C136" s="5">
        <v>2</v>
      </c>
      <c r="D136" s="33">
        <v>5.54801171662088</v>
      </c>
      <c r="E136" s="33">
        <v>-6.4274935782361835</v>
      </c>
      <c r="F136" s="33">
        <v>0.25117343218037996</v>
      </c>
      <c r="G136" s="32">
        <v>-99</v>
      </c>
      <c r="H136" s="31">
        <v>213</v>
      </c>
      <c r="I136" s="32">
        <v>-99</v>
      </c>
      <c r="J136" s="5" t="s">
        <v>26</v>
      </c>
      <c r="K136" s="31">
        <v>21.1</v>
      </c>
      <c r="L136" s="32">
        <v>-99</v>
      </c>
      <c r="M136" s="31">
        <v>23.6</v>
      </c>
      <c r="N136" s="31">
        <v>14.8</v>
      </c>
      <c r="O136" s="32">
        <v>-99</v>
      </c>
      <c r="P136" s="32">
        <v>-99</v>
      </c>
      <c r="Q136" s="5">
        <v>11</v>
      </c>
      <c r="R136" s="5" t="s">
        <v>86</v>
      </c>
      <c r="S136" s="31">
        <f t="shared" si="4"/>
        <v>23.6</v>
      </c>
      <c r="T136" s="31">
        <f t="shared" si="5"/>
        <v>14.8</v>
      </c>
      <c r="U136" s="31">
        <v>-99</v>
      </c>
      <c r="V136" s="31">
        <v>-99</v>
      </c>
    </row>
    <row r="137" spans="1:22" ht="21.75" customHeight="1">
      <c r="A137" s="5">
        <v>4</v>
      </c>
      <c r="B137" s="5">
        <v>43</v>
      </c>
      <c r="C137" s="5">
        <v>2</v>
      </c>
      <c r="D137" s="33">
        <v>3.4724684745707486</v>
      </c>
      <c r="E137" s="33">
        <v>-6.31587549315009</v>
      </c>
      <c r="F137" s="33">
        <v>0.0213514531248431</v>
      </c>
      <c r="G137" s="32">
        <v>-99</v>
      </c>
      <c r="H137" s="31">
        <v>207</v>
      </c>
      <c r="I137" s="32">
        <v>-99</v>
      </c>
      <c r="J137" s="5" t="s">
        <v>26</v>
      </c>
      <c r="K137" s="31">
        <v>18.4</v>
      </c>
      <c r="L137" s="32">
        <v>-99</v>
      </c>
      <c r="M137" s="31">
        <v>22.5</v>
      </c>
      <c r="N137" s="31">
        <v>12.8</v>
      </c>
      <c r="O137" s="32">
        <v>-99</v>
      </c>
      <c r="P137" s="32">
        <v>-99</v>
      </c>
      <c r="Q137" s="5">
        <v>11</v>
      </c>
      <c r="R137" s="5" t="s">
        <v>86</v>
      </c>
      <c r="S137" s="31">
        <f t="shared" si="4"/>
        <v>22.5</v>
      </c>
      <c r="T137" s="31">
        <f t="shared" si="5"/>
        <v>12.8</v>
      </c>
      <c r="U137" s="31">
        <v>-99</v>
      </c>
      <c r="V137" s="31">
        <v>-99</v>
      </c>
    </row>
    <row r="138" spans="1:22" ht="21.75" customHeight="1">
      <c r="A138" s="5">
        <v>4</v>
      </c>
      <c r="B138" s="5">
        <v>64</v>
      </c>
      <c r="C138" s="5">
        <v>2</v>
      </c>
      <c r="D138" s="33">
        <v>9.651893488075585</v>
      </c>
      <c r="E138" s="33">
        <v>-5.911041923872114</v>
      </c>
      <c r="F138" s="33">
        <v>0.3339821515507687</v>
      </c>
      <c r="G138" s="32">
        <v>-99</v>
      </c>
      <c r="H138" s="31">
        <v>268</v>
      </c>
      <c r="I138" s="32">
        <v>-99</v>
      </c>
      <c r="J138" s="5" t="s">
        <v>26</v>
      </c>
      <c r="K138" s="31">
        <v>17</v>
      </c>
      <c r="L138" s="32">
        <v>-99</v>
      </c>
      <c r="M138" s="31">
        <v>23.5</v>
      </c>
      <c r="N138" s="31">
        <v>10.2</v>
      </c>
      <c r="O138" s="32">
        <v>-99</v>
      </c>
      <c r="P138" s="32">
        <v>-99</v>
      </c>
      <c r="Q138" s="5">
        <v>11</v>
      </c>
      <c r="R138" s="5" t="s">
        <v>86</v>
      </c>
      <c r="S138" s="31">
        <f t="shared" si="4"/>
        <v>23.5</v>
      </c>
      <c r="T138" s="31">
        <f t="shared" si="5"/>
        <v>10.2</v>
      </c>
      <c r="U138" s="31">
        <v>-99</v>
      </c>
      <c r="V138" s="31">
        <v>-99</v>
      </c>
    </row>
    <row r="139" spans="1:22" ht="21.75" customHeight="1">
      <c r="A139" s="5">
        <v>4</v>
      </c>
      <c r="B139" s="5">
        <v>44</v>
      </c>
      <c r="C139" s="5">
        <v>2</v>
      </c>
      <c r="D139" s="33">
        <v>3.3850573359000844</v>
      </c>
      <c r="E139" s="33">
        <v>-2.668164990958278</v>
      </c>
      <c r="F139" s="33">
        <v>-0.10586121687642641</v>
      </c>
      <c r="G139" s="32">
        <v>-99</v>
      </c>
      <c r="H139" s="31">
        <v>307</v>
      </c>
      <c r="I139" s="32">
        <v>-99</v>
      </c>
      <c r="J139" s="5" t="s">
        <v>26</v>
      </c>
      <c r="K139" s="31">
        <v>21.6</v>
      </c>
      <c r="L139" s="32">
        <v>-99</v>
      </c>
      <c r="M139" s="31">
        <v>28.7</v>
      </c>
      <c r="N139" s="31">
        <v>12.8</v>
      </c>
      <c r="O139" s="32">
        <v>-99</v>
      </c>
      <c r="P139" s="32">
        <v>-99</v>
      </c>
      <c r="Q139" s="5">
        <v>11</v>
      </c>
      <c r="R139" s="5" t="s">
        <v>86</v>
      </c>
      <c r="S139" s="31">
        <f t="shared" si="4"/>
        <v>28.7</v>
      </c>
      <c r="T139" s="31">
        <f t="shared" si="5"/>
        <v>12.8</v>
      </c>
      <c r="U139" s="31">
        <v>-99</v>
      </c>
      <c r="V139" s="31">
        <v>-99</v>
      </c>
    </row>
    <row r="140" spans="1:22" ht="21.75" customHeight="1">
      <c r="A140" s="5">
        <v>4</v>
      </c>
      <c r="B140" s="5">
        <v>45</v>
      </c>
      <c r="C140" s="5">
        <v>2</v>
      </c>
      <c r="D140" s="33">
        <v>5.248538335941891</v>
      </c>
      <c r="E140" s="33">
        <v>-2.5832713901524986</v>
      </c>
      <c r="F140" s="33">
        <v>0.31118753651960346</v>
      </c>
      <c r="G140" s="32">
        <v>-99</v>
      </c>
      <c r="H140" s="31">
        <v>311</v>
      </c>
      <c r="I140" s="32">
        <v>-99</v>
      </c>
      <c r="J140" s="5" t="s">
        <v>26</v>
      </c>
      <c r="K140" s="31">
        <v>21.3</v>
      </c>
      <c r="L140" s="32">
        <v>-99</v>
      </c>
      <c r="M140" s="31">
        <v>26.6</v>
      </c>
      <c r="N140" s="31">
        <v>14.8</v>
      </c>
      <c r="O140" s="32">
        <v>-99</v>
      </c>
      <c r="P140" s="32">
        <v>-99</v>
      </c>
      <c r="Q140" s="5">
        <v>11</v>
      </c>
      <c r="R140" s="5" t="s">
        <v>86</v>
      </c>
      <c r="S140" s="31">
        <f t="shared" si="4"/>
        <v>26.6</v>
      </c>
      <c r="T140" s="31">
        <f t="shared" si="5"/>
        <v>14.8</v>
      </c>
      <c r="U140" s="31">
        <v>-99</v>
      </c>
      <c r="V140" s="31">
        <v>-99</v>
      </c>
    </row>
    <row r="141" spans="1:22" ht="21.75" customHeight="1">
      <c r="A141" s="5">
        <v>4</v>
      </c>
      <c r="B141" s="5">
        <v>61</v>
      </c>
      <c r="C141" s="5">
        <v>2</v>
      </c>
      <c r="D141" s="33">
        <v>5.437966327973076</v>
      </c>
      <c r="E141" s="33">
        <v>0.8284481041607776</v>
      </c>
      <c r="F141" s="33">
        <v>0.06179025682065231</v>
      </c>
      <c r="G141" s="32">
        <v>-99</v>
      </c>
      <c r="H141" s="31">
        <v>243</v>
      </c>
      <c r="I141" s="32">
        <v>-99</v>
      </c>
      <c r="J141" s="5" t="s">
        <v>26</v>
      </c>
      <c r="K141" s="31">
        <v>16.7</v>
      </c>
      <c r="L141" s="32">
        <v>-99</v>
      </c>
      <c r="M141" s="31">
        <v>27.3</v>
      </c>
      <c r="N141" s="31">
        <v>14.8</v>
      </c>
      <c r="O141" s="32">
        <v>-99</v>
      </c>
      <c r="P141" s="32">
        <v>-99</v>
      </c>
      <c r="Q141" s="5">
        <v>11</v>
      </c>
      <c r="R141" s="5" t="s">
        <v>86</v>
      </c>
      <c r="S141" s="31">
        <f t="shared" si="4"/>
        <v>27.3</v>
      </c>
      <c r="T141" s="31">
        <f t="shared" si="5"/>
        <v>14.8</v>
      </c>
      <c r="U141" s="31">
        <v>3.78</v>
      </c>
      <c r="V141" s="31">
        <v>2.93</v>
      </c>
    </row>
    <row r="142" spans="1:22" ht="21.75" customHeight="1">
      <c r="A142" s="5">
        <v>4</v>
      </c>
      <c r="B142" s="5">
        <v>62</v>
      </c>
      <c r="C142" s="5">
        <v>2</v>
      </c>
      <c r="D142" s="33">
        <v>9.423085891557943</v>
      </c>
      <c r="E142" s="33">
        <v>0.9877707564598648</v>
      </c>
      <c r="F142" s="33">
        <v>0.5891015032597522</v>
      </c>
      <c r="G142" s="32">
        <v>-99</v>
      </c>
      <c r="H142" s="31">
        <v>251</v>
      </c>
      <c r="I142" s="32">
        <v>-99</v>
      </c>
      <c r="J142" s="5" t="s">
        <v>26</v>
      </c>
      <c r="K142" s="31">
        <v>24.5</v>
      </c>
      <c r="L142" s="32">
        <v>-99</v>
      </c>
      <c r="M142" s="31">
        <v>23.9</v>
      </c>
      <c r="N142" s="31">
        <v>6.9</v>
      </c>
      <c r="O142" s="32">
        <v>-99</v>
      </c>
      <c r="P142" s="32">
        <v>-99</v>
      </c>
      <c r="Q142" s="5">
        <v>11</v>
      </c>
      <c r="R142" s="5" t="s">
        <v>95</v>
      </c>
      <c r="S142" s="31">
        <f t="shared" si="4"/>
        <v>23.9</v>
      </c>
      <c r="T142" s="31">
        <f t="shared" si="5"/>
        <v>6.9</v>
      </c>
      <c r="U142" s="31">
        <v>-99</v>
      </c>
      <c r="V142" s="31">
        <v>-99</v>
      </c>
    </row>
    <row r="143" spans="1:22" ht="21.75" customHeight="1">
      <c r="A143" s="5">
        <v>4</v>
      </c>
      <c r="B143" s="5">
        <v>59</v>
      </c>
      <c r="C143" s="5">
        <v>2</v>
      </c>
      <c r="D143" s="33">
        <v>5.220090735836862</v>
      </c>
      <c r="E143" s="33">
        <v>4.426261395593858</v>
      </c>
      <c r="F143" s="33">
        <v>0.13426225219484375</v>
      </c>
      <c r="G143" s="32">
        <v>-99</v>
      </c>
      <c r="H143" s="31">
        <v>301</v>
      </c>
      <c r="I143" s="32">
        <v>-99</v>
      </c>
      <c r="J143" s="5" t="s">
        <v>26</v>
      </c>
      <c r="K143" s="31">
        <v>19.4</v>
      </c>
      <c r="L143" s="32">
        <v>-99</v>
      </c>
      <c r="M143" s="31">
        <v>27.4</v>
      </c>
      <c r="N143" s="31">
        <v>12.2</v>
      </c>
      <c r="O143" s="32">
        <v>-99</v>
      </c>
      <c r="P143" s="32">
        <v>-99</v>
      </c>
      <c r="Q143" s="5">
        <v>11</v>
      </c>
      <c r="R143" s="5" t="s">
        <v>86</v>
      </c>
      <c r="S143" s="31">
        <f t="shared" si="4"/>
        <v>27.4</v>
      </c>
      <c r="T143" s="31">
        <f t="shared" si="5"/>
        <v>12.2</v>
      </c>
      <c r="U143" s="31">
        <v>-99</v>
      </c>
      <c r="V143" s="31">
        <v>-99</v>
      </c>
    </row>
    <row r="144" spans="1:22" ht="21.75" customHeight="1">
      <c r="A144" s="5">
        <v>4</v>
      </c>
      <c r="B144" s="5">
        <v>60</v>
      </c>
      <c r="C144" s="5">
        <v>2</v>
      </c>
      <c r="D144" s="33">
        <v>6.873738091413434</v>
      </c>
      <c r="E144" s="33">
        <v>4.624533869401029</v>
      </c>
      <c r="F144" s="33">
        <v>0.5072166426174037</v>
      </c>
      <c r="G144" s="32">
        <v>-99</v>
      </c>
      <c r="H144" s="31">
        <v>269</v>
      </c>
      <c r="I144" s="32">
        <v>-99</v>
      </c>
      <c r="J144" s="5" t="s">
        <v>26</v>
      </c>
      <c r="K144" s="31">
        <v>19.7</v>
      </c>
      <c r="L144" s="32">
        <v>-99</v>
      </c>
      <c r="M144" s="31">
        <v>24.6</v>
      </c>
      <c r="N144" s="31">
        <v>14.8</v>
      </c>
      <c r="O144" s="32">
        <v>-99</v>
      </c>
      <c r="P144" s="32">
        <v>-99</v>
      </c>
      <c r="Q144" s="5">
        <v>11</v>
      </c>
      <c r="R144" s="5" t="s">
        <v>86</v>
      </c>
      <c r="S144" s="31">
        <f t="shared" si="4"/>
        <v>24.6</v>
      </c>
      <c r="T144" s="31">
        <f t="shared" si="5"/>
        <v>14.8</v>
      </c>
      <c r="U144" s="31">
        <v>-99</v>
      </c>
      <c r="V144" s="31">
        <v>-99</v>
      </c>
    </row>
    <row r="145" spans="1:22" ht="21.75" customHeight="1">
      <c r="A145" s="5">
        <v>4</v>
      </c>
      <c r="B145" s="5">
        <v>57</v>
      </c>
      <c r="C145" s="5">
        <v>2</v>
      </c>
      <c r="D145" s="33">
        <v>8.332478757960267</v>
      </c>
      <c r="E145" s="33">
        <v>8.090549763713238</v>
      </c>
      <c r="F145" s="33">
        <v>0.6503328201666949</v>
      </c>
      <c r="G145" s="32">
        <v>-99</v>
      </c>
      <c r="H145" s="31">
        <v>282</v>
      </c>
      <c r="I145" s="32">
        <v>-99</v>
      </c>
      <c r="J145" s="5" t="s">
        <v>26</v>
      </c>
      <c r="K145" s="31">
        <v>21.4</v>
      </c>
      <c r="L145" s="32">
        <v>-99</v>
      </c>
      <c r="M145" s="31">
        <v>25.5</v>
      </c>
      <c r="N145" s="31">
        <v>13.4</v>
      </c>
      <c r="O145" s="32">
        <v>-99</v>
      </c>
      <c r="P145" s="32">
        <v>-99</v>
      </c>
      <c r="Q145" s="5">
        <v>11</v>
      </c>
      <c r="R145" s="5" t="s">
        <v>86</v>
      </c>
      <c r="S145" s="31">
        <f t="shared" si="4"/>
        <v>25.5</v>
      </c>
      <c r="T145" s="31">
        <f t="shared" si="5"/>
        <v>13.4</v>
      </c>
      <c r="U145" s="31">
        <v>-99</v>
      </c>
      <c r="V145" s="31">
        <v>-99</v>
      </c>
    </row>
    <row r="146" spans="1:22" ht="21.75" customHeight="1">
      <c r="A146" s="5">
        <v>4</v>
      </c>
      <c r="B146" s="5">
        <v>56</v>
      </c>
      <c r="C146" s="5">
        <v>2</v>
      </c>
      <c r="D146" s="33">
        <v>4.709044888480089</v>
      </c>
      <c r="E146" s="33">
        <v>9.891768411459186</v>
      </c>
      <c r="F146" s="33">
        <v>0.8154964897730608</v>
      </c>
      <c r="G146" s="32">
        <v>-99</v>
      </c>
      <c r="H146" s="31">
        <v>236</v>
      </c>
      <c r="I146" s="32">
        <v>-99</v>
      </c>
      <c r="J146" s="5" t="s">
        <v>26</v>
      </c>
      <c r="K146" s="31">
        <v>21.9</v>
      </c>
      <c r="L146" s="32">
        <v>-99</v>
      </c>
      <c r="M146" s="31">
        <v>24.2</v>
      </c>
      <c r="N146" s="31">
        <v>12.6</v>
      </c>
      <c r="O146" s="32">
        <v>-99</v>
      </c>
      <c r="P146" s="32">
        <v>-99</v>
      </c>
      <c r="Q146" s="5">
        <v>11</v>
      </c>
      <c r="R146" s="5" t="s">
        <v>86</v>
      </c>
      <c r="S146" s="31">
        <f t="shared" si="4"/>
        <v>24.2</v>
      </c>
      <c r="T146" s="31">
        <f t="shared" si="5"/>
        <v>12.6</v>
      </c>
      <c r="U146" s="31">
        <v>-99</v>
      </c>
      <c r="V146" s="31">
        <v>-99</v>
      </c>
    </row>
    <row r="147" spans="1:22" ht="21.75" customHeight="1">
      <c r="A147" s="5">
        <v>4</v>
      </c>
      <c r="B147" s="5">
        <v>49</v>
      </c>
      <c r="C147" s="5">
        <v>2</v>
      </c>
      <c r="D147" s="33">
        <v>0.7275618628319995</v>
      </c>
      <c r="E147" s="33">
        <v>11.225533871632116</v>
      </c>
      <c r="F147" s="33">
        <v>0.6191717152682861</v>
      </c>
      <c r="G147" s="32">
        <v>-99</v>
      </c>
      <c r="H147" s="31">
        <v>234</v>
      </c>
      <c r="I147" s="32">
        <v>-99</v>
      </c>
      <c r="J147" s="5" t="s">
        <v>26</v>
      </c>
      <c r="K147" s="31">
        <v>22.3</v>
      </c>
      <c r="L147" s="32">
        <v>-99</v>
      </c>
      <c r="M147" s="31">
        <v>25</v>
      </c>
      <c r="N147" s="31">
        <v>11.3</v>
      </c>
      <c r="O147" s="32">
        <v>-99</v>
      </c>
      <c r="P147" s="32">
        <v>-99</v>
      </c>
      <c r="Q147" s="5">
        <v>11</v>
      </c>
      <c r="R147" s="5" t="s">
        <v>86</v>
      </c>
      <c r="S147" s="31">
        <f t="shared" si="4"/>
        <v>25</v>
      </c>
      <c r="T147" s="31">
        <f t="shared" si="5"/>
        <v>11.3</v>
      </c>
      <c r="U147" s="31">
        <v>-99</v>
      </c>
      <c r="V147" s="31">
        <v>-99</v>
      </c>
    </row>
    <row r="148" spans="1:22" ht="21.75" customHeight="1">
      <c r="A148" s="5">
        <v>4</v>
      </c>
      <c r="B148" s="5">
        <v>55</v>
      </c>
      <c r="C148" s="5">
        <v>2</v>
      </c>
      <c r="D148" s="33">
        <v>4.9707849043793395</v>
      </c>
      <c r="E148" s="33">
        <v>11.517617798224396</v>
      </c>
      <c r="F148" s="33">
        <v>0.9156209328758564</v>
      </c>
      <c r="G148" s="32">
        <v>-99</v>
      </c>
      <c r="H148" s="31">
        <v>309</v>
      </c>
      <c r="I148" s="32">
        <v>-99</v>
      </c>
      <c r="J148" s="5" t="s">
        <v>26</v>
      </c>
      <c r="K148" s="31">
        <v>21.5</v>
      </c>
      <c r="L148" s="32">
        <v>-99</v>
      </c>
      <c r="M148" s="31">
        <v>27.7</v>
      </c>
      <c r="N148" s="31">
        <v>9</v>
      </c>
      <c r="O148" s="32">
        <v>-99</v>
      </c>
      <c r="P148" s="32">
        <v>-99</v>
      </c>
      <c r="Q148" s="5">
        <v>11</v>
      </c>
      <c r="R148" s="5" t="s">
        <v>86</v>
      </c>
      <c r="S148" s="31">
        <f t="shared" si="4"/>
        <v>27.7</v>
      </c>
      <c r="T148" s="31">
        <f t="shared" si="5"/>
        <v>9</v>
      </c>
      <c r="U148" s="31">
        <v>-99</v>
      </c>
      <c r="V148" s="31">
        <v>-99</v>
      </c>
    </row>
    <row r="149" spans="1:22" ht="21.75" customHeight="1">
      <c r="A149" s="5">
        <v>4</v>
      </c>
      <c r="B149" s="5">
        <v>54</v>
      </c>
      <c r="C149" s="5">
        <v>2</v>
      </c>
      <c r="D149" s="33">
        <v>8.346155542329953</v>
      </c>
      <c r="E149" s="33">
        <v>11.760090699647158</v>
      </c>
      <c r="F149" s="33">
        <v>1.2209565998586656</v>
      </c>
      <c r="G149" s="32">
        <v>-99</v>
      </c>
      <c r="H149" s="31">
        <v>274</v>
      </c>
      <c r="I149" s="32">
        <v>-99</v>
      </c>
      <c r="J149" s="5" t="s">
        <v>26</v>
      </c>
      <c r="K149" s="31">
        <v>22.2</v>
      </c>
      <c r="L149" s="32">
        <v>-99</v>
      </c>
      <c r="M149" s="31">
        <v>26.9</v>
      </c>
      <c r="N149" s="31">
        <v>11.9</v>
      </c>
      <c r="O149" s="32">
        <v>-99</v>
      </c>
      <c r="P149" s="32">
        <v>-99</v>
      </c>
      <c r="Q149" s="5">
        <v>11</v>
      </c>
      <c r="R149" s="5" t="s">
        <v>86</v>
      </c>
      <c r="S149" s="31">
        <f t="shared" si="4"/>
        <v>26.9</v>
      </c>
      <c r="T149" s="31">
        <f t="shared" si="5"/>
        <v>11.9</v>
      </c>
      <c r="U149" s="31">
        <v>-99</v>
      </c>
      <c r="V149" s="31">
        <v>-99</v>
      </c>
    </row>
    <row r="150" spans="1:22" ht="21.75" customHeight="1">
      <c r="A150" s="5">
        <v>4</v>
      </c>
      <c r="B150" s="5">
        <v>52</v>
      </c>
      <c r="C150" s="5">
        <v>2</v>
      </c>
      <c r="D150" s="33">
        <v>4.405409283761102</v>
      </c>
      <c r="E150" s="33">
        <v>14.810220649152097</v>
      </c>
      <c r="F150" s="33">
        <v>1.0542520515827913</v>
      </c>
      <c r="G150" s="32">
        <v>-99</v>
      </c>
      <c r="H150" s="31">
        <v>215</v>
      </c>
      <c r="I150" s="32">
        <v>-99</v>
      </c>
      <c r="J150" s="5" t="s">
        <v>26</v>
      </c>
      <c r="K150" s="31">
        <v>17.7</v>
      </c>
      <c r="L150" s="32">
        <v>-99</v>
      </c>
      <c r="M150" s="31">
        <v>23.1</v>
      </c>
      <c r="N150" s="31">
        <v>12</v>
      </c>
      <c r="O150" s="32">
        <v>-99</v>
      </c>
      <c r="P150" s="32">
        <v>-99</v>
      </c>
      <c r="Q150" s="5">
        <v>11</v>
      </c>
      <c r="R150" s="5" t="s">
        <v>86</v>
      </c>
      <c r="S150" s="31">
        <f t="shared" si="4"/>
        <v>23.1</v>
      </c>
      <c r="T150" s="31">
        <f t="shared" si="5"/>
        <v>12</v>
      </c>
      <c r="U150" s="31">
        <v>-99</v>
      </c>
      <c r="V150" s="31">
        <v>-99</v>
      </c>
    </row>
    <row r="151" spans="1:22" ht="21.75" customHeight="1">
      <c r="A151" s="5">
        <v>4</v>
      </c>
      <c r="B151" s="5">
        <v>51</v>
      </c>
      <c r="C151" s="5">
        <v>2</v>
      </c>
      <c r="D151" s="33">
        <v>2.3423438516483275</v>
      </c>
      <c r="E151" s="33">
        <v>14.881883195087848</v>
      </c>
      <c r="F151" s="33">
        <v>0.9937262080488412</v>
      </c>
      <c r="G151" s="32">
        <v>-99</v>
      </c>
      <c r="H151" s="31">
        <v>208</v>
      </c>
      <c r="I151" s="32">
        <v>-99</v>
      </c>
      <c r="J151" s="5" t="s">
        <v>26</v>
      </c>
      <c r="K151" s="31">
        <v>16.3</v>
      </c>
      <c r="L151" s="32">
        <v>-99</v>
      </c>
      <c r="M151" s="31">
        <v>23.1</v>
      </c>
      <c r="N151" s="31">
        <v>12.8</v>
      </c>
      <c r="O151" s="32">
        <v>-99</v>
      </c>
      <c r="P151" s="32">
        <v>-99</v>
      </c>
      <c r="Q151" s="5">
        <v>11</v>
      </c>
      <c r="R151" s="5" t="s">
        <v>86</v>
      </c>
      <c r="S151" s="31">
        <f t="shared" si="4"/>
        <v>23.1</v>
      </c>
      <c r="T151" s="31">
        <f t="shared" si="5"/>
        <v>12.8</v>
      </c>
      <c r="U151" s="31">
        <v>2.88</v>
      </c>
      <c r="V151" s="31">
        <v>2.06</v>
      </c>
    </row>
    <row r="152" spans="1:22" ht="21.75" customHeight="1">
      <c r="A152" s="5">
        <v>4</v>
      </c>
      <c r="B152" s="5">
        <v>53</v>
      </c>
      <c r="C152" s="5">
        <v>2</v>
      </c>
      <c r="D152" s="33">
        <v>8.582377682498727</v>
      </c>
      <c r="E152" s="33">
        <v>15.272124319488995</v>
      </c>
      <c r="F152" s="33">
        <v>1.1609670803521324</v>
      </c>
      <c r="G152" s="32">
        <v>-99</v>
      </c>
      <c r="H152" s="31">
        <v>258</v>
      </c>
      <c r="I152" s="32">
        <v>-99</v>
      </c>
      <c r="J152" s="5" t="s">
        <v>26</v>
      </c>
      <c r="K152" s="31">
        <v>20.8</v>
      </c>
      <c r="L152" s="32">
        <v>-99</v>
      </c>
      <c r="M152" s="31">
        <v>27.9</v>
      </c>
      <c r="N152" s="31">
        <v>12.5</v>
      </c>
      <c r="O152" s="32">
        <v>-99</v>
      </c>
      <c r="P152" s="32">
        <v>-99</v>
      </c>
      <c r="Q152" s="5">
        <v>11</v>
      </c>
      <c r="R152" s="5" t="s">
        <v>86</v>
      </c>
      <c r="S152" s="31">
        <f t="shared" si="4"/>
        <v>27.9</v>
      </c>
      <c r="T152" s="31">
        <f t="shared" si="5"/>
        <v>12.5</v>
      </c>
      <c r="U152" s="31">
        <v>-99</v>
      </c>
      <c r="V152" s="31">
        <v>-99</v>
      </c>
    </row>
    <row r="153" spans="1:22" ht="21.75" customHeight="1">
      <c r="A153" s="5">
        <v>4</v>
      </c>
      <c r="B153" s="5">
        <v>311</v>
      </c>
      <c r="C153" s="5">
        <v>2</v>
      </c>
      <c r="D153" s="33">
        <v>4.141639149325263</v>
      </c>
      <c r="E153" s="33">
        <v>18.45296913330408</v>
      </c>
      <c r="F153" s="33">
        <v>1.3540535222178323</v>
      </c>
      <c r="G153" s="32">
        <v>-99</v>
      </c>
      <c r="H153" s="31">
        <v>290</v>
      </c>
      <c r="I153" s="32">
        <v>-99</v>
      </c>
      <c r="J153" s="5" t="s">
        <v>26</v>
      </c>
      <c r="K153" s="31">
        <v>20.7</v>
      </c>
      <c r="L153" s="32">
        <v>-99</v>
      </c>
      <c r="M153" s="31">
        <v>27.3</v>
      </c>
      <c r="N153" s="31">
        <v>13.2</v>
      </c>
      <c r="O153" s="32">
        <v>-99</v>
      </c>
      <c r="P153" s="32">
        <v>-99</v>
      </c>
      <c r="Q153" s="5">
        <v>11</v>
      </c>
      <c r="R153" s="5" t="s">
        <v>86</v>
      </c>
      <c r="S153" s="31">
        <f t="shared" si="4"/>
        <v>27.3</v>
      </c>
      <c r="T153" s="31">
        <f t="shared" si="5"/>
        <v>13.2</v>
      </c>
      <c r="U153" s="31">
        <v>-99</v>
      </c>
      <c r="V153" s="31">
        <v>-99</v>
      </c>
    </row>
    <row r="154" spans="1:22" ht="21.75" customHeight="1">
      <c r="A154" s="5">
        <v>4</v>
      </c>
      <c r="B154" s="5">
        <v>312</v>
      </c>
      <c r="C154" s="5">
        <v>2</v>
      </c>
      <c r="D154" s="33">
        <v>7.998908957073496</v>
      </c>
      <c r="E154" s="33">
        <v>18.795482586064242</v>
      </c>
      <c r="F154" s="33">
        <v>1.3529462688085854</v>
      </c>
      <c r="G154" s="32">
        <v>-99</v>
      </c>
      <c r="H154" s="31">
        <v>274</v>
      </c>
      <c r="I154" s="32">
        <v>-99</v>
      </c>
      <c r="J154" s="5" t="s">
        <v>26</v>
      </c>
      <c r="K154" s="31">
        <v>18.5</v>
      </c>
      <c r="L154" s="32">
        <v>-99</v>
      </c>
      <c r="M154" s="31">
        <v>24.4</v>
      </c>
      <c r="N154" s="31">
        <v>11.6</v>
      </c>
      <c r="O154" s="32">
        <v>-99</v>
      </c>
      <c r="P154" s="32">
        <v>-99</v>
      </c>
      <c r="Q154" s="5">
        <v>11</v>
      </c>
      <c r="R154" s="5" t="s">
        <v>86</v>
      </c>
      <c r="S154" s="31">
        <f t="shared" si="4"/>
        <v>24.4</v>
      </c>
      <c r="T154" s="31">
        <f t="shared" si="5"/>
        <v>11.6</v>
      </c>
      <c r="U154" s="31">
        <v>-99</v>
      </c>
      <c r="V154" s="31">
        <v>-99</v>
      </c>
    </row>
    <row r="155" spans="1:22" ht="21.75" customHeight="1">
      <c r="A155" s="5">
        <v>4</v>
      </c>
      <c r="B155" s="5">
        <v>313</v>
      </c>
      <c r="C155" s="5">
        <v>2</v>
      </c>
      <c r="D155" s="33">
        <v>8.046640604824871</v>
      </c>
      <c r="E155" s="33">
        <v>22.292012957812936</v>
      </c>
      <c r="F155" s="33">
        <v>2.0637596525016306</v>
      </c>
      <c r="G155" s="32">
        <v>-99</v>
      </c>
      <c r="H155" s="31">
        <v>280</v>
      </c>
      <c r="I155" s="32">
        <v>-99</v>
      </c>
      <c r="J155" s="5" t="s">
        <v>26</v>
      </c>
      <c r="K155" s="31">
        <v>18.9</v>
      </c>
      <c r="L155" s="32">
        <v>-99</v>
      </c>
      <c r="M155" s="31">
        <v>24.8</v>
      </c>
      <c r="N155" s="31">
        <v>9.4</v>
      </c>
      <c r="O155" s="32">
        <v>-99</v>
      </c>
      <c r="P155" s="32">
        <v>-99</v>
      </c>
      <c r="Q155" s="5">
        <v>11</v>
      </c>
      <c r="R155" s="5" t="s">
        <v>86</v>
      </c>
      <c r="S155" s="31">
        <f t="shared" si="4"/>
        <v>24.8</v>
      </c>
      <c r="T155" s="31">
        <f t="shared" si="5"/>
        <v>9.4</v>
      </c>
      <c r="U155" s="31">
        <v>-99</v>
      </c>
      <c r="V155" s="31">
        <v>-99</v>
      </c>
    </row>
    <row r="156" spans="1:22" ht="21.75" customHeight="1">
      <c r="A156" s="5">
        <v>4</v>
      </c>
      <c r="B156" s="5">
        <v>314</v>
      </c>
      <c r="C156" s="5">
        <v>2</v>
      </c>
      <c r="D156" s="33">
        <v>3.7529086435747763</v>
      </c>
      <c r="E156" s="33">
        <v>25.435786633662225</v>
      </c>
      <c r="F156" s="33">
        <v>1.9939081936473375</v>
      </c>
      <c r="G156" s="32">
        <v>-99</v>
      </c>
      <c r="H156" s="31">
        <v>315</v>
      </c>
      <c r="I156" s="32">
        <v>-99</v>
      </c>
      <c r="J156" s="5" t="s">
        <v>26</v>
      </c>
      <c r="K156" s="31">
        <v>19.5</v>
      </c>
      <c r="L156" s="32">
        <v>-99</v>
      </c>
      <c r="M156" s="31">
        <v>27</v>
      </c>
      <c r="N156" s="31">
        <v>11.5</v>
      </c>
      <c r="O156" s="32">
        <v>-99</v>
      </c>
      <c r="P156" s="32">
        <v>-99</v>
      </c>
      <c r="Q156" s="5">
        <v>11</v>
      </c>
      <c r="R156" s="5" t="s">
        <v>86</v>
      </c>
      <c r="S156" s="31">
        <f t="shared" si="4"/>
        <v>27</v>
      </c>
      <c r="T156" s="31">
        <f t="shared" si="5"/>
        <v>11.5</v>
      </c>
      <c r="U156" s="31">
        <v>-99</v>
      </c>
      <c r="V156" s="31">
        <v>-99</v>
      </c>
    </row>
    <row r="157" spans="1:22" ht="21.75" customHeight="1">
      <c r="A157" s="5">
        <v>4</v>
      </c>
      <c r="B157" s="5">
        <v>321</v>
      </c>
      <c r="C157" s="5">
        <v>2</v>
      </c>
      <c r="D157" s="33">
        <v>2.3506163647857186</v>
      </c>
      <c r="E157" s="33">
        <v>28.844955175681562</v>
      </c>
      <c r="F157" s="33">
        <v>2.5653088649639564</v>
      </c>
      <c r="G157" s="32">
        <v>-99</v>
      </c>
      <c r="H157" s="31">
        <v>244</v>
      </c>
      <c r="I157" s="32">
        <v>-99</v>
      </c>
      <c r="J157" s="5" t="s">
        <v>26</v>
      </c>
      <c r="K157" s="31">
        <v>21</v>
      </c>
      <c r="L157" s="32">
        <v>-99</v>
      </c>
      <c r="M157" s="31">
        <v>24.4</v>
      </c>
      <c r="N157" s="31">
        <v>12.3</v>
      </c>
      <c r="O157" s="32">
        <v>-99</v>
      </c>
      <c r="P157" s="32">
        <v>-99</v>
      </c>
      <c r="Q157" s="5">
        <v>11</v>
      </c>
      <c r="R157" s="5" t="s">
        <v>86</v>
      </c>
      <c r="S157" s="31">
        <f t="shared" si="4"/>
        <v>24.4</v>
      </c>
      <c r="T157" s="31">
        <f t="shared" si="5"/>
        <v>12.3</v>
      </c>
      <c r="U157" s="31">
        <v>-99</v>
      </c>
      <c r="V157" s="31">
        <v>-99</v>
      </c>
    </row>
    <row r="158" spans="1:22" ht="21.75" customHeight="1">
      <c r="A158" s="5">
        <v>4</v>
      </c>
      <c r="B158" s="5">
        <v>322</v>
      </c>
      <c r="C158" s="5">
        <v>2</v>
      </c>
      <c r="D158" s="33">
        <v>6.000416950023949</v>
      </c>
      <c r="E158" s="33">
        <v>29.359944940620196</v>
      </c>
      <c r="F158" s="33">
        <v>2.746628747811746</v>
      </c>
      <c r="G158" s="32">
        <v>-99</v>
      </c>
      <c r="H158" s="31">
        <v>238</v>
      </c>
      <c r="I158" s="32">
        <v>-99</v>
      </c>
      <c r="J158" s="5" t="s">
        <v>26</v>
      </c>
      <c r="K158" s="31">
        <v>18</v>
      </c>
      <c r="L158" s="32">
        <v>-99</v>
      </c>
      <c r="M158" s="31">
        <v>24.4</v>
      </c>
      <c r="N158" s="31">
        <v>12.8</v>
      </c>
      <c r="O158" s="32">
        <v>-99</v>
      </c>
      <c r="P158" s="32">
        <v>-99</v>
      </c>
      <c r="Q158" s="5">
        <v>11</v>
      </c>
      <c r="R158" s="5" t="s">
        <v>86</v>
      </c>
      <c r="S158" s="31">
        <f t="shared" si="4"/>
        <v>24.4</v>
      </c>
      <c r="T158" s="31">
        <f t="shared" si="5"/>
        <v>12.8</v>
      </c>
      <c r="U158" s="31">
        <v>-99</v>
      </c>
      <c r="V158" s="31">
        <v>-99</v>
      </c>
    </row>
    <row r="159" spans="1:22" ht="21.75" customHeight="1">
      <c r="A159" s="5">
        <v>4</v>
      </c>
      <c r="B159" s="5">
        <v>323</v>
      </c>
      <c r="C159" s="5">
        <v>2</v>
      </c>
      <c r="D159" s="33">
        <v>3.9177830843739088</v>
      </c>
      <c r="E159" s="33">
        <v>30.768537406171205</v>
      </c>
      <c r="F159" s="33">
        <v>2.4832746752086643</v>
      </c>
      <c r="G159" s="32">
        <v>-99</v>
      </c>
      <c r="H159" s="31">
        <v>268</v>
      </c>
      <c r="I159" s="32">
        <v>-99</v>
      </c>
      <c r="J159" s="5" t="s">
        <v>26</v>
      </c>
      <c r="K159" s="31">
        <v>20</v>
      </c>
      <c r="L159" s="32">
        <v>-99</v>
      </c>
      <c r="M159" s="31">
        <v>26.5</v>
      </c>
      <c r="N159" s="31">
        <v>13.6</v>
      </c>
      <c r="O159" s="32">
        <v>-99</v>
      </c>
      <c r="P159" s="32">
        <v>-99</v>
      </c>
      <c r="Q159" s="5">
        <v>11</v>
      </c>
      <c r="R159" s="5" t="s">
        <v>86</v>
      </c>
      <c r="S159" s="31">
        <f t="shared" si="4"/>
        <v>26.5</v>
      </c>
      <c r="T159" s="31">
        <f t="shared" si="5"/>
        <v>13.6</v>
      </c>
      <c r="U159" s="31">
        <v>-99</v>
      </c>
      <c r="V159" s="31">
        <v>-99</v>
      </c>
    </row>
    <row r="160" spans="1:22" ht="21.75" customHeight="1">
      <c r="A160" s="5">
        <v>4</v>
      </c>
      <c r="B160" s="5">
        <v>325</v>
      </c>
      <c r="C160" s="5">
        <v>2</v>
      </c>
      <c r="D160" s="33">
        <v>0.30790948748866054</v>
      </c>
      <c r="E160" s="33">
        <v>32.560269920721126</v>
      </c>
      <c r="F160" s="33">
        <v>2.7592830935844908</v>
      </c>
      <c r="G160" s="32">
        <v>-99</v>
      </c>
      <c r="H160" s="31">
        <v>280</v>
      </c>
      <c r="I160" s="32">
        <v>-99</v>
      </c>
      <c r="J160" s="5" t="s">
        <v>26</v>
      </c>
      <c r="K160" s="31">
        <v>20.6</v>
      </c>
      <c r="L160" s="32">
        <v>-99</v>
      </c>
      <c r="M160" s="31">
        <v>26.3</v>
      </c>
      <c r="N160" s="31">
        <v>12.9</v>
      </c>
      <c r="O160" s="32">
        <v>-99</v>
      </c>
      <c r="P160" s="32">
        <v>-99</v>
      </c>
      <c r="Q160" s="5">
        <v>11</v>
      </c>
      <c r="R160" s="5" t="s">
        <v>86</v>
      </c>
      <c r="S160" s="31">
        <f t="shared" si="4"/>
        <v>26.3</v>
      </c>
      <c r="T160" s="31">
        <f t="shared" si="5"/>
        <v>12.9</v>
      </c>
      <c r="U160" s="31">
        <v>-99</v>
      </c>
      <c r="V160" s="31">
        <v>-99</v>
      </c>
    </row>
    <row r="161" spans="1:22" ht="21.75" customHeight="1">
      <c r="A161" s="5">
        <v>4</v>
      </c>
      <c r="B161" s="5">
        <v>324</v>
      </c>
      <c r="C161" s="5">
        <v>2</v>
      </c>
      <c r="D161" s="33">
        <v>5.630920099117693</v>
      </c>
      <c r="E161" s="33">
        <v>32.75508188419641</v>
      </c>
      <c r="F161" s="33">
        <v>2.9758895774859138</v>
      </c>
      <c r="G161" s="32">
        <v>-99</v>
      </c>
      <c r="H161" s="31">
        <v>311</v>
      </c>
      <c r="I161" s="32">
        <v>-99</v>
      </c>
      <c r="J161" s="5" t="s">
        <v>26</v>
      </c>
      <c r="K161" s="31">
        <v>20</v>
      </c>
      <c r="L161" s="32">
        <v>-99</v>
      </c>
      <c r="M161" s="31">
        <v>26.5</v>
      </c>
      <c r="N161" s="31">
        <v>10.6</v>
      </c>
      <c r="O161" s="32">
        <v>-99</v>
      </c>
      <c r="P161" s="32">
        <v>-99</v>
      </c>
      <c r="Q161" s="5">
        <v>11</v>
      </c>
      <c r="R161" s="5" t="s">
        <v>86</v>
      </c>
      <c r="S161" s="31">
        <f t="shared" si="4"/>
        <v>26.5</v>
      </c>
      <c r="T161" s="31">
        <f t="shared" si="5"/>
        <v>10.6</v>
      </c>
      <c r="U161" s="31">
        <v>5.15</v>
      </c>
      <c r="V161" s="31">
        <v>4.12</v>
      </c>
    </row>
    <row r="162" spans="1:22" ht="21.75" customHeight="1">
      <c r="A162" s="5">
        <v>4</v>
      </c>
      <c r="B162" s="5">
        <v>265</v>
      </c>
      <c r="C162" s="5">
        <v>2</v>
      </c>
      <c r="D162" s="33">
        <v>1.9259600909293093</v>
      </c>
      <c r="E162" s="33">
        <v>39.42891015697344</v>
      </c>
      <c r="F162" s="33">
        <v>3.0410716861027933</v>
      </c>
      <c r="G162" s="32">
        <v>-99</v>
      </c>
      <c r="H162" s="31">
        <v>252</v>
      </c>
      <c r="I162" s="32">
        <v>-99</v>
      </c>
      <c r="J162" s="5" t="s">
        <v>26</v>
      </c>
      <c r="K162" s="31">
        <v>20.2</v>
      </c>
      <c r="L162" s="32">
        <v>-99</v>
      </c>
      <c r="M162" s="31">
        <v>23.6</v>
      </c>
      <c r="N162" s="31">
        <v>9.3</v>
      </c>
      <c r="O162" s="32">
        <v>-99</v>
      </c>
      <c r="P162" s="32">
        <v>-99</v>
      </c>
      <c r="Q162" s="5">
        <v>11</v>
      </c>
      <c r="R162" s="5" t="s">
        <v>86</v>
      </c>
      <c r="S162" s="31">
        <f t="shared" si="4"/>
        <v>23.6</v>
      </c>
      <c r="T162" s="31">
        <f t="shared" si="5"/>
        <v>9.3</v>
      </c>
      <c r="U162" s="31">
        <v>-99</v>
      </c>
      <c r="V162" s="31">
        <v>-99</v>
      </c>
    </row>
    <row r="163" spans="1:22" ht="21.75" customHeight="1">
      <c r="A163" s="5">
        <v>4</v>
      </c>
      <c r="B163" s="5">
        <v>258</v>
      </c>
      <c r="C163" s="5">
        <v>2</v>
      </c>
      <c r="D163" s="33">
        <v>5.173797790768932</v>
      </c>
      <c r="E163" s="33">
        <v>39.657809934861056</v>
      </c>
      <c r="F163" s="33">
        <v>3.240049970250037</v>
      </c>
      <c r="G163" s="32">
        <v>-99</v>
      </c>
      <c r="H163" s="31">
        <v>272</v>
      </c>
      <c r="I163" s="32">
        <v>-99</v>
      </c>
      <c r="J163" s="5" t="s">
        <v>26</v>
      </c>
      <c r="K163" s="31">
        <v>18.5</v>
      </c>
      <c r="L163" s="32">
        <v>-99</v>
      </c>
      <c r="M163" s="31">
        <v>26.3</v>
      </c>
      <c r="N163" s="31">
        <v>9.8</v>
      </c>
      <c r="O163" s="32">
        <v>-99</v>
      </c>
      <c r="P163" s="32">
        <v>-99</v>
      </c>
      <c r="Q163" s="5">
        <v>11</v>
      </c>
      <c r="R163" s="5" t="s">
        <v>86</v>
      </c>
      <c r="S163" s="31">
        <f t="shared" si="4"/>
        <v>26.3</v>
      </c>
      <c r="T163" s="31">
        <f t="shared" si="5"/>
        <v>9.8</v>
      </c>
      <c r="U163" s="31">
        <v>-99</v>
      </c>
      <c r="V163" s="31">
        <v>-99</v>
      </c>
    </row>
    <row r="164" spans="1:22" ht="21.75" customHeight="1">
      <c r="A164" s="5">
        <v>4</v>
      </c>
      <c r="B164" s="5">
        <v>257</v>
      </c>
      <c r="C164" s="5">
        <v>2</v>
      </c>
      <c r="D164" s="33">
        <v>4.575729221506916</v>
      </c>
      <c r="E164" s="33">
        <v>42.838287832150215</v>
      </c>
      <c r="F164" s="33">
        <v>3.3927543648925487</v>
      </c>
      <c r="G164" s="32">
        <v>-99</v>
      </c>
      <c r="H164" s="31">
        <v>272</v>
      </c>
      <c r="I164" s="32">
        <v>-99</v>
      </c>
      <c r="J164" s="5" t="s">
        <v>26</v>
      </c>
      <c r="K164" s="31">
        <v>22.6</v>
      </c>
      <c r="L164" s="32">
        <v>-99</v>
      </c>
      <c r="M164" s="31">
        <v>23.3</v>
      </c>
      <c r="N164" s="31">
        <v>9</v>
      </c>
      <c r="O164" s="32">
        <v>-99</v>
      </c>
      <c r="P164" s="32">
        <v>-99</v>
      </c>
      <c r="Q164" s="5">
        <v>11</v>
      </c>
      <c r="R164" s="5" t="s">
        <v>45</v>
      </c>
      <c r="S164" s="31">
        <f t="shared" si="4"/>
        <v>23.3</v>
      </c>
      <c r="T164" s="31">
        <f t="shared" si="5"/>
        <v>9</v>
      </c>
      <c r="U164" s="31">
        <v>-99</v>
      </c>
      <c r="V164" s="31">
        <v>-99</v>
      </c>
    </row>
    <row r="165" spans="1:22" ht="21.75" customHeight="1">
      <c r="A165" s="5">
        <v>4</v>
      </c>
      <c r="B165" s="5">
        <v>259</v>
      </c>
      <c r="C165" s="5">
        <v>2</v>
      </c>
      <c r="D165" s="33">
        <v>3.456545130687296</v>
      </c>
      <c r="E165" s="33">
        <v>46.588705226573275</v>
      </c>
      <c r="F165" s="33">
        <v>3.398898832286261</v>
      </c>
      <c r="G165" s="32">
        <v>-99</v>
      </c>
      <c r="H165" s="31">
        <v>232</v>
      </c>
      <c r="I165" s="32">
        <v>-99</v>
      </c>
      <c r="J165" s="5" t="s">
        <v>26</v>
      </c>
      <c r="K165" s="31">
        <v>23.3</v>
      </c>
      <c r="L165" s="32">
        <v>-99</v>
      </c>
      <c r="M165" s="31">
        <v>25.1</v>
      </c>
      <c r="N165" s="31">
        <v>14.7</v>
      </c>
      <c r="O165" s="32">
        <v>-99</v>
      </c>
      <c r="P165" s="32">
        <v>-99</v>
      </c>
      <c r="Q165" s="5">
        <v>11</v>
      </c>
      <c r="R165" s="5" t="s">
        <v>86</v>
      </c>
      <c r="S165" s="31">
        <f t="shared" si="4"/>
        <v>25.1</v>
      </c>
      <c r="T165" s="31">
        <f t="shared" si="5"/>
        <v>14.7</v>
      </c>
      <c r="U165" s="31">
        <v>-99</v>
      </c>
      <c r="V165" s="31">
        <v>-99</v>
      </c>
    </row>
    <row r="166" spans="1:22" ht="21.75" customHeight="1">
      <c r="A166" s="5">
        <v>4</v>
      </c>
      <c r="B166" s="5">
        <v>256</v>
      </c>
      <c r="C166" s="5">
        <v>2</v>
      </c>
      <c r="D166" s="33">
        <v>4.851958197809795</v>
      </c>
      <c r="E166" s="33">
        <v>46.7088820741962</v>
      </c>
      <c r="F166" s="33">
        <v>3.4220419321076494</v>
      </c>
      <c r="G166" s="32">
        <v>-99</v>
      </c>
      <c r="H166" s="31">
        <v>355</v>
      </c>
      <c r="I166" s="32">
        <v>-99</v>
      </c>
      <c r="J166" s="5" t="s">
        <v>26</v>
      </c>
      <c r="K166" s="31">
        <v>23.4</v>
      </c>
      <c r="L166" s="32">
        <v>-99</v>
      </c>
      <c r="M166" s="31">
        <v>27.1</v>
      </c>
      <c r="N166" s="31">
        <v>9.2</v>
      </c>
      <c r="O166" s="32">
        <v>-99</v>
      </c>
      <c r="P166" s="32">
        <v>-99</v>
      </c>
      <c r="Q166" s="5">
        <v>11</v>
      </c>
      <c r="R166" s="5" t="s">
        <v>86</v>
      </c>
      <c r="S166" s="31">
        <f t="shared" si="4"/>
        <v>27.1</v>
      </c>
      <c r="T166" s="31">
        <f t="shared" si="5"/>
        <v>9.2</v>
      </c>
      <c r="U166" s="31">
        <v>-99</v>
      </c>
      <c r="V166" s="31">
        <v>-99</v>
      </c>
    </row>
    <row r="167" spans="1:22" ht="21.75" customHeight="1">
      <c r="A167" s="5">
        <v>4</v>
      </c>
      <c r="B167" s="5">
        <v>255</v>
      </c>
      <c r="C167" s="5">
        <v>2</v>
      </c>
      <c r="D167" s="33">
        <v>2.900137276445679</v>
      </c>
      <c r="E167" s="33">
        <v>49.9941309687388</v>
      </c>
      <c r="F167" s="33">
        <v>3.156306447681102</v>
      </c>
      <c r="G167" s="32">
        <v>-99</v>
      </c>
      <c r="H167" s="31">
        <v>263</v>
      </c>
      <c r="I167" s="32">
        <v>-99</v>
      </c>
      <c r="J167" s="5" t="s">
        <v>26</v>
      </c>
      <c r="K167" s="31">
        <v>22.3</v>
      </c>
      <c r="L167" s="32">
        <v>-99</v>
      </c>
      <c r="M167" s="31">
        <v>26.1</v>
      </c>
      <c r="N167" s="31">
        <v>14.6</v>
      </c>
      <c r="O167" s="32">
        <v>-99</v>
      </c>
      <c r="P167" s="32">
        <v>-99</v>
      </c>
      <c r="Q167" s="5">
        <v>11</v>
      </c>
      <c r="R167" s="5" t="s">
        <v>96</v>
      </c>
      <c r="S167" s="31">
        <f t="shared" si="4"/>
        <v>26.1</v>
      </c>
      <c r="T167" s="31">
        <f t="shared" si="5"/>
        <v>14.6</v>
      </c>
      <c r="U167" s="31">
        <v>-99</v>
      </c>
      <c r="V167" s="31">
        <v>-99</v>
      </c>
    </row>
    <row r="168" spans="1:22" ht="21.75" customHeight="1">
      <c r="A168" s="5">
        <v>4</v>
      </c>
      <c r="B168" s="5">
        <v>254</v>
      </c>
      <c r="C168" s="5">
        <v>2</v>
      </c>
      <c r="D168" s="33">
        <v>4.84083323317984</v>
      </c>
      <c r="E168" s="33">
        <v>50.059941732500725</v>
      </c>
      <c r="F168" s="33">
        <v>3.3943499840289384</v>
      </c>
      <c r="G168" s="32">
        <v>-99</v>
      </c>
      <c r="H168" s="31">
        <v>248</v>
      </c>
      <c r="I168" s="32">
        <v>-99</v>
      </c>
      <c r="J168" s="5" t="s">
        <v>26</v>
      </c>
      <c r="K168" s="31">
        <v>24.3</v>
      </c>
      <c r="L168" s="32">
        <v>-99</v>
      </c>
      <c r="M168" s="31">
        <v>24.4</v>
      </c>
      <c r="N168" s="31">
        <v>8.2</v>
      </c>
      <c r="O168" s="32">
        <v>-99</v>
      </c>
      <c r="P168" s="32">
        <v>-99</v>
      </c>
      <c r="Q168" s="5">
        <v>11</v>
      </c>
      <c r="R168" s="5" t="s">
        <v>86</v>
      </c>
      <c r="S168" s="31">
        <f t="shared" si="4"/>
        <v>24.4</v>
      </c>
      <c r="T168" s="31">
        <f t="shared" si="5"/>
        <v>8.2</v>
      </c>
      <c r="U168" s="31">
        <v>-99</v>
      </c>
      <c r="V168" s="31">
        <v>-99</v>
      </c>
    </row>
    <row r="169" spans="1:22" ht="21.75" customHeight="1">
      <c r="A169" s="5">
        <v>4</v>
      </c>
      <c r="B169" s="5">
        <v>253</v>
      </c>
      <c r="C169" s="5">
        <v>2</v>
      </c>
      <c r="D169" s="33">
        <v>3.36630508721505</v>
      </c>
      <c r="E169" s="33">
        <v>52.506160625479744</v>
      </c>
      <c r="F169" s="33">
        <v>3.4362003515733623</v>
      </c>
      <c r="G169" s="32">
        <v>-99</v>
      </c>
      <c r="H169" s="31">
        <v>354</v>
      </c>
      <c r="I169" s="32">
        <v>-99</v>
      </c>
      <c r="J169" s="5" t="s">
        <v>26</v>
      </c>
      <c r="K169" s="31">
        <v>21.9</v>
      </c>
      <c r="L169" s="32">
        <v>-99</v>
      </c>
      <c r="M169" s="31">
        <v>29.5</v>
      </c>
      <c r="N169" s="31">
        <v>6.5</v>
      </c>
      <c r="O169" s="32">
        <v>-99</v>
      </c>
      <c r="P169" s="32">
        <v>-99</v>
      </c>
      <c r="Q169" s="5">
        <v>11</v>
      </c>
      <c r="R169" s="5" t="s">
        <v>20</v>
      </c>
      <c r="S169" s="31">
        <f t="shared" si="4"/>
        <v>29.5</v>
      </c>
      <c r="T169" s="31">
        <f t="shared" si="5"/>
        <v>6.5</v>
      </c>
      <c r="U169" s="31">
        <v>-99</v>
      </c>
      <c r="V169" s="31">
        <v>-99</v>
      </c>
    </row>
    <row r="170" spans="1:22" ht="21.75" customHeight="1">
      <c r="A170" s="5">
        <v>5</v>
      </c>
      <c r="B170" s="5">
        <v>135</v>
      </c>
      <c r="C170" s="5">
        <v>5</v>
      </c>
      <c r="D170" s="33">
        <v>10.406844876037574</v>
      </c>
      <c r="E170" s="33">
        <v>-45.1012743165659</v>
      </c>
      <c r="F170" s="33">
        <v>-1.3943532433529542</v>
      </c>
      <c r="G170" s="32">
        <v>-99</v>
      </c>
      <c r="H170" s="31">
        <v>471</v>
      </c>
      <c r="I170" s="32">
        <v>-99</v>
      </c>
      <c r="J170" s="5" t="s">
        <v>26</v>
      </c>
      <c r="K170" s="31">
        <v>24.5</v>
      </c>
      <c r="L170" s="32">
        <v>-99</v>
      </c>
      <c r="M170" s="31">
        <v>26.7</v>
      </c>
      <c r="N170" s="31">
        <v>9.6</v>
      </c>
      <c r="O170" s="32">
        <v>-99</v>
      </c>
      <c r="P170" s="32">
        <v>-99</v>
      </c>
      <c r="Q170" s="5">
        <v>11</v>
      </c>
      <c r="R170" s="5" t="s">
        <v>86</v>
      </c>
      <c r="S170" s="31">
        <f t="shared" si="4"/>
        <v>26.7</v>
      </c>
      <c r="T170" s="31">
        <f t="shared" si="5"/>
        <v>9.6</v>
      </c>
      <c r="U170" s="31">
        <v>-99</v>
      </c>
      <c r="V170" s="31">
        <v>-99</v>
      </c>
    </row>
    <row r="171" spans="1:22" ht="21.75" customHeight="1">
      <c r="A171" s="5">
        <v>5</v>
      </c>
      <c r="B171" s="5">
        <v>172</v>
      </c>
      <c r="C171" s="5">
        <v>2</v>
      </c>
      <c r="D171" s="33">
        <v>18.90435199284336</v>
      </c>
      <c r="E171" s="33">
        <v>-39.9832916970155</v>
      </c>
      <c r="F171" s="33">
        <v>-1.3304567046930782</v>
      </c>
      <c r="G171" s="32">
        <v>-99</v>
      </c>
      <c r="H171" s="31">
        <v>318</v>
      </c>
      <c r="I171" s="32">
        <v>-99</v>
      </c>
      <c r="J171" s="5" t="s">
        <v>26</v>
      </c>
      <c r="K171" s="31">
        <v>16.6</v>
      </c>
      <c r="L171" s="32">
        <v>-99</v>
      </c>
      <c r="M171" s="31">
        <v>26.1</v>
      </c>
      <c r="N171" s="31">
        <v>3.1</v>
      </c>
      <c r="O171" s="32">
        <v>-99</v>
      </c>
      <c r="P171" s="32">
        <v>-99</v>
      </c>
      <c r="Q171" s="5">
        <v>11</v>
      </c>
      <c r="R171" s="5" t="s">
        <v>86</v>
      </c>
      <c r="S171" s="31">
        <f t="shared" si="4"/>
        <v>26.1</v>
      </c>
      <c r="T171" s="31">
        <f t="shared" si="5"/>
        <v>3.1</v>
      </c>
      <c r="U171" s="31">
        <v>4.92</v>
      </c>
      <c r="V171" s="31">
        <v>3.945</v>
      </c>
    </row>
    <row r="172" spans="1:22" ht="21.75" customHeight="1">
      <c r="A172" s="5">
        <v>5</v>
      </c>
      <c r="B172" s="5">
        <v>175</v>
      </c>
      <c r="C172" s="5">
        <v>16</v>
      </c>
      <c r="D172" s="33">
        <v>16.399906380615356</v>
      </c>
      <c r="E172" s="33">
        <v>-36.28069068423716</v>
      </c>
      <c r="F172" s="33">
        <v>-1.1355249627310116</v>
      </c>
      <c r="G172" s="32">
        <v>-99</v>
      </c>
      <c r="H172" s="31">
        <v>73</v>
      </c>
      <c r="I172" s="32">
        <v>-99</v>
      </c>
      <c r="J172" s="5" t="s">
        <v>26</v>
      </c>
      <c r="K172" s="31">
        <v>5.1</v>
      </c>
      <c r="L172" s="32">
        <v>-99</v>
      </c>
      <c r="M172" s="31">
        <v>7.3</v>
      </c>
      <c r="N172" s="31">
        <v>3.2</v>
      </c>
      <c r="O172" s="32">
        <v>-99</v>
      </c>
      <c r="P172" s="32">
        <v>-99</v>
      </c>
      <c r="Q172" s="5">
        <v>11</v>
      </c>
      <c r="R172" s="5" t="s">
        <v>86</v>
      </c>
      <c r="S172" s="31">
        <f t="shared" si="4"/>
        <v>7.3</v>
      </c>
      <c r="T172" s="31">
        <f t="shared" si="5"/>
        <v>3.2</v>
      </c>
      <c r="U172" s="31">
        <v>-99</v>
      </c>
      <c r="V172" s="31">
        <v>-99</v>
      </c>
    </row>
    <row r="173" spans="1:22" ht="21.75" customHeight="1">
      <c r="A173" s="5">
        <v>5</v>
      </c>
      <c r="B173" s="5">
        <v>178</v>
      </c>
      <c r="C173" s="5">
        <v>2</v>
      </c>
      <c r="D173" s="33">
        <v>13.249012574385084</v>
      </c>
      <c r="E173" s="33">
        <v>-33.34483890483923</v>
      </c>
      <c r="F173" s="33">
        <v>-0.9373097926884841</v>
      </c>
      <c r="G173" s="32">
        <v>-99</v>
      </c>
      <c r="H173" s="31">
        <v>341</v>
      </c>
      <c r="I173" s="32">
        <v>-99</v>
      </c>
      <c r="J173" s="5" t="s">
        <v>26</v>
      </c>
      <c r="K173" s="31">
        <v>17</v>
      </c>
      <c r="L173" s="32">
        <v>-99</v>
      </c>
      <c r="M173" s="31">
        <v>24.9</v>
      </c>
      <c r="N173" s="31">
        <v>3.8</v>
      </c>
      <c r="O173" s="32">
        <v>-99</v>
      </c>
      <c r="P173" s="32">
        <v>-99</v>
      </c>
      <c r="Q173" s="5">
        <v>11</v>
      </c>
      <c r="R173" s="5" t="s">
        <v>86</v>
      </c>
      <c r="S173" s="31">
        <f t="shared" si="4"/>
        <v>24.9</v>
      </c>
      <c r="T173" s="31">
        <f t="shared" si="5"/>
        <v>3.8</v>
      </c>
      <c r="U173" s="31">
        <v>-99</v>
      </c>
      <c r="V173" s="31">
        <v>-99</v>
      </c>
    </row>
    <row r="174" spans="1:22" ht="21.75" customHeight="1">
      <c r="A174" s="5">
        <v>5</v>
      </c>
      <c r="B174" s="5">
        <v>176</v>
      </c>
      <c r="C174" s="5">
        <v>2</v>
      </c>
      <c r="D174" s="33">
        <v>16.89529140010029</v>
      </c>
      <c r="E174" s="33">
        <v>-33.12401949469614</v>
      </c>
      <c r="F174" s="33">
        <v>-0.7182125532412036</v>
      </c>
      <c r="G174" s="32">
        <v>-99</v>
      </c>
      <c r="H174" s="31">
        <v>271</v>
      </c>
      <c r="I174" s="32">
        <v>-99</v>
      </c>
      <c r="J174" s="5" t="s">
        <v>26</v>
      </c>
      <c r="K174" s="31">
        <v>14.3</v>
      </c>
      <c r="L174" s="32">
        <v>-99</v>
      </c>
      <c r="M174" s="31">
        <v>24.8</v>
      </c>
      <c r="N174" s="31">
        <v>2.6</v>
      </c>
      <c r="O174" s="32">
        <v>-99</v>
      </c>
      <c r="P174" s="32">
        <v>-99</v>
      </c>
      <c r="Q174" s="5">
        <v>11</v>
      </c>
      <c r="R174" s="5" t="s">
        <v>86</v>
      </c>
      <c r="S174" s="31">
        <f t="shared" si="4"/>
        <v>24.8</v>
      </c>
      <c r="T174" s="31">
        <f t="shared" si="5"/>
        <v>2.6</v>
      </c>
      <c r="U174" s="31">
        <v>-99</v>
      </c>
      <c r="V174" s="31">
        <v>-99</v>
      </c>
    </row>
    <row r="175" spans="1:22" ht="21.75" customHeight="1">
      <c r="A175" s="5">
        <v>5</v>
      </c>
      <c r="B175" s="5">
        <v>177</v>
      </c>
      <c r="C175" s="5">
        <v>2</v>
      </c>
      <c r="D175" s="33">
        <v>18.996566075715695</v>
      </c>
      <c r="E175" s="33">
        <v>-33.09627508597131</v>
      </c>
      <c r="F175" s="33">
        <v>-0.5632794351805368</v>
      </c>
      <c r="G175" s="32">
        <v>-99</v>
      </c>
      <c r="H175" s="31">
        <v>385</v>
      </c>
      <c r="I175" s="32">
        <v>-99</v>
      </c>
      <c r="J175" s="5" t="s">
        <v>26</v>
      </c>
      <c r="K175" s="31">
        <v>13.5</v>
      </c>
      <c r="L175" s="32">
        <v>-99</v>
      </c>
      <c r="M175" s="31">
        <v>25.9</v>
      </c>
      <c r="N175" s="31">
        <v>2.2</v>
      </c>
      <c r="O175" s="32">
        <v>-99</v>
      </c>
      <c r="P175" s="32">
        <v>-99</v>
      </c>
      <c r="Q175" s="5">
        <v>11</v>
      </c>
      <c r="R175" s="5" t="s">
        <v>86</v>
      </c>
      <c r="S175" s="31">
        <f t="shared" si="4"/>
        <v>25.9</v>
      </c>
      <c r="T175" s="31">
        <f t="shared" si="5"/>
        <v>2.2</v>
      </c>
      <c r="U175" s="31">
        <v>-99</v>
      </c>
      <c r="V175" s="31">
        <v>-99</v>
      </c>
    </row>
    <row r="176" spans="1:22" ht="21.75" customHeight="1">
      <c r="A176" s="5">
        <v>5</v>
      </c>
      <c r="B176" s="5">
        <v>112</v>
      </c>
      <c r="C176" s="5">
        <v>2</v>
      </c>
      <c r="D176" s="33">
        <v>10.740434439446643</v>
      </c>
      <c r="E176" s="33">
        <v>-30.32604818201726</v>
      </c>
      <c r="F176" s="33">
        <v>-0.7811038940613114</v>
      </c>
      <c r="G176" s="32">
        <v>-99</v>
      </c>
      <c r="H176" s="31">
        <v>315</v>
      </c>
      <c r="I176" s="32">
        <v>-99</v>
      </c>
      <c r="J176" s="5" t="s">
        <v>26</v>
      </c>
      <c r="K176" s="31">
        <v>19.7</v>
      </c>
      <c r="L176" s="32">
        <v>-99</v>
      </c>
      <c r="M176" s="31">
        <v>26.9</v>
      </c>
      <c r="N176" s="31">
        <v>13.1</v>
      </c>
      <c r="O176" s="32">
        <v>-99</v>
      </c>
      <c r="P176" s="32">
        <v>-99</v>
      </c>
      <c r="Q176" s="5">
        <v>11</v>
      </c>
      <c r="R176" s="5" t="s">
        <v>86</v>
      </c>
      <c r="S176" s="31">
        <f t="shared" si="4"/>
        <v>26.9</v>
      </c>
      <c r="T176" s="31">
        <f t="shared" si="5"/>
        <v>13.1</v>
      </c>
      <c r="U176" s="31">
        <v>-99</v>
      </c>
      <c r="V176" s="31">
        <v>-99</v>
      </c>
    </row>
    <row r="177" spans="1:22" ht="21.75" customHeight="1">
      <c r="A177" s="5">
        <v>5</v>
      </c>
      <c r="B177" s="5">
        <v>179</v>
      </c>
      <c r="C177" s="5">
        <v>2</v>
      </c>
      <c r="D177" s="33">
        <v>14.534434295752192</v>
      </c>
      <c r="E177" s="33">
        <v>-30.181513577820397</v>
      </c>
      <c r="F177" s="33">
        <v>-0.5124912400795034</v>
      </c>
      <c r="G177" s="32">
        <v>-99</v>
      </c>
      <c r="H177" s="31">
        <v>276</v>
      </c>
      <c r="I177" s="32">
        <v>-99</v>
      </c>
      <c r="J177" s="5" t="s">
        <v>26</v>
      </c>
      <c r="K177" s="31">
        <v>15.2</v>
      </c>
      <c r="L177" s="32">
        <v>-99</v>
      </c>
      <c r="M177" s="31">
        <v>25.9</v>
      </c>
      <c r="N177" s="31">
        <v>14.6</v>
      </c>
      <c r="O177" s="32">
        <v>-99</v>
      </c>
      <c r="P177" s="32">
        <v>-99</v>
      </c>
      <c r="Q177" s="5">
        <v>11</v>
      </c>
      <c r="R177" s="5" t="s">
        <v>86</v>
      </c>
      <c r="S177" s="31">
        <f t="shared" si="4"/>
        <v>25.9</v>
      </c>
      <c r="T177" s="31">
        <f t="shared" si="5"/>
        <v>14.6</v>
      </c>
      <c r="U177" s="31">
        <v>-99</v>
      </c>
      <c r="V177" s="31">
        <v>-99</v>
      </c>
    </row>
    <row r="178" spans="1:22" ht="21.75" customHeight="1">
      <c r="A178" s="5">
        <v>5</v>
      </c>
      <c r="B178" s="5">
        <v>101</v>
      </c>
      <c r="C178" s="5">
        <v>2</v>
      </c>
      <c r="D178" s="33">
        <v>10.45152388780493</v>
      </c>
      <c r="E178" s="33">
        <v>-26.759450290865612</v>
      </c>
      <c r="F178" s="33">
        <v>-0.3702975038667374</v>
      </c>
      <c r="G178" s="32">
        <v>-99</v>
      </c>
      <c r="H178" s="31">
        <v>253</v>
      </c>
      <c r="I178" s="32">
        <v>-99</v>
      </c>
      <c r="J178" s="5" t="s">
        <v>26</v>
      </c>
      <c r="K178" s="31">
        <v>21</v>
      </c>
      <c r="L178" s="32">
        <v>-99</v>
      </c>
      <c r="M178" s="31">
        <v>25.8</v>
      </c>
      <c r="N178" s="31">
        <v>12.3</v>
      </c>
      <c r="O178" s="32">
        <v>-99</v>
      </c>
      <c r="P178" s="32">
        <v>-99</v>
      </c>
      <c r="Q178" s="5">
        <v>11</v>
      </c>
      <c r="R178" s="5" t="s">
        <v>86</v>
      </c>
      <c r="S178" s="31">
        <f t="shared" si="4"/>
        <v>25.8</v>
      </c>
      <c r="T178" s="31">
        <f t="shared" si="5"/>
        <v>12.3</v>
      </c>
      <c r="U178" s="31">
        <v>-99</v>
      </c>
      <c r="V178" s="31">
        <v>-99</v>
      </c>
    </row>
    <row r="179" spans="1:22" ht="21.75" customHeight="1">
      <c r="A179" s="5">
        <v>5</v>
      </c>
      <c r="B179" s="5">
        <v>180</v>
      </c>
      <c r="C179" s="5">
        <v>2</v>
      </c>
      <c r="D179" s="33">
        <v>14.524157424506773</v>
      </c>
      <c r="E179" s="33">
        <v>-26.59960303617382</v>
      </c>
      <c r="F179" s="33">
        <v>-0.1199082159595608</v>
      </c>
      <c r="G179" s="32">
        <v>-99</v>
      </c>
      <c r="H179" s="31">
        <v>333</v>
      </c>
      <c r="I179" s="32">
        <v>-99</v>
      </c>
      <c r="J179" s="5" t="s">
        <v>26</v>
      </c>
      <c r="K179" s="31">
        <v>19.9</v>
      </c>
      <c r="L179" s="32">
        <v>-99</v>
      </c>
      <c r="M179" s="31">
        <v>27.8</v>
      </c>
      <c r="N179" s="31">
        <v>13.8</v>
      </c>
      <c r="O179" s="32">
        <v>-99</v>
      </c>
      <c r="P179" s="32">
        <v>-99</v>
      </c>
      <c r="Q179" s="5">
        <v>11</v>
      </c>
      <c r="R179" s="5" t="s">
        <v>86</v>
      </c>
      <c r="S179" s="31">
        <f t="shared" si="4"/>
        <v>27.8</v>
      </c>
      <c r="T179" s="31">
        <f t="shared" si="5"/>
        <v>13.8</v>
      </c>
      <c r="U179" s="31">
        <v>-99</v>
      </c>
      <c r="V179" s="31">
        <v>-99</v>
      </c>
    </row>
    <row r="180" spans="1:22" ht="21.75" customHeight="1">
      <c r="A180" s="5">
        <v>5</v>
      </c>
      <c r="B180" s="5">
        <v>183</v>
      </c>
      <c r="C180" s="5">
        <v>2</v>
      </c>
      <c r="D180" s="33">
        <v>18.21219152740609</v>
      </c>
      <c r="E180" s="33">
        <v>-24.90139330579911</v>
      </c>
      <c r="F180" s="33">
        <v>0.161853991257535</v>
      </c>
      <c r="G180" s="32">
        <v>-99</v>
      </c>
      <c r="H180" s="31">
        <v>243</v>
      </c>
      <c r="I180" s="32">
        <v>-99</v>
      </c>
      <c r="J180" s="5" t="s">
        <v>26</v>
      </c>
      <c r="K180" s="31">
        <v>19</v>
      </c>
      <c r="L180" s="32">
        <v>-99</v>
      </c>
      <c r="M180" s="31">
        <v>25.1</v>
      </c>
      <c r="N180" s="31">
        <v>12.2</v>
      </c>
      <c r="O180" s="32">
        <v>-99</v>
      </c>
      <c r="P180" s="32">
        <v>-99</v>
      </c>
      <c r="Q180" s="5">
        <v>11</v>
      </c>
      <c r="R180" s="5" t="s">
        <v>86</v>
      </c>
      <c r="S180" s="31">
        <f t="shared" si="4"/>
        <v>25.1</v>
      </c>
      <c r="T180" s="31">
        <f t="shared" si="5"/>
        <v>12.2</v>
      </c>
      <c r="U180" s="31">
        <v>-99</v>
      </c>
      <c r="V180" s="31">
        <v>-99</v>
      </c>
    </row>
    <row r="181" spans="1:22" ht="21.75" customHeight="1">
      <c r="A181" s="5">
        <v>5</v>
      </c>
      <c r="B181" s="5">
        <v>186</v>
      </c>
      <c r="C181" s="5">
        <v>2</v>
      </c>
      <c r="D181" s="33">
        <v>13.478316438048648</v>
      </c>
      <c r="E181" s="33">
        <v>-23.218566147970893</v>
      </c>
      <c r="F181" s="33">
        <v>-0.18813568386920082</v>
      </c>
      <c r="G181" s="32">
        <v>-99</v>
      </c>
      <c r="H181" s="31">
        <v>258</v>
      </c>
      <c r="I181" s="32">
        <v>-99</v>
      </c>
      <c r="J181" s="5" t="s">
        <v>26</v>
      </c>
      <c r="K181" s="31">
        <v>16.6</v>
      </c>
      <c r="L181" s="32">
        <v>-99</v>
      </c>
      <c r="M181" s="31">
        <v>24.5</v>
      </c>
      <c r="N181" s="31">
        <v>12.5</v>
      </c>
      <c r="O181" s="32">
        <v>-99</v>
      </c>
      <c r="P181" s="32">
        <v>-99</v>
      </c>
      <c r="Q181" s="5">
        <v>11</v>
      </c>
      <c r="R181" s="5" t="s">
        <v>86</v>
      </c>
      <c r="S181" s="31">
        <f t="shared" si="4"/>
        <v>24.5</v>
      </c>
      <c r="T181" s="31">
        <f t="shared" si="5"/>
        <v>12.5</v>
      </c>
      <c r="U181" s="31">
        <v>3.185</v>
      </c>
      <c r="V181" s="31">
        <v>2.95</v>
      </c>
    </row>
    <row r="182" spans="1:22" ht="21.75" customHeight="1">
      <c r="A182" s="5">
        <v>5</v>
      </c>
      <c r="B182" s="5">
        <v>185</v>
      </c>
      <c r="C182" s="5">
        <v>2</v>
      </c>
      <c r="D182" s="33">
        <v>15.511644261197457</v>
      </c>
      <c r="E182" s="33">
        <v>-23.115224138709994</v>
      </c>
      <c r="F182" s="33">
        <v>-0.045569768828987195</v>
      </c>
      <c r="G182" s="32">
        <v>-99</v>
      </c>
      <c r="H182" s="31">
        <v>238</v>
      </c>
      <c r="I182" s="32">
        <v>-99</v>
      </c>
      <c r="J182" s="5" t="s">
        <v>26</v>
      </c>
      <c r="K182" s="31">
        <v>17.7</v>
      </c>
      <c r="L182" s="32">
        <v>-99</v>
      </c>
      <c r="M182" s="31">
        <v>24.6</v>
      </c>
      <c r="N182" s="31">
        <v>9.8</v>
      </c>
      <c r="O182" s="32">
        <v>-99</v>
      </c>
      <c r="P182" s="32">
        <v>-99</v>
      </c>
      <c r="Q182" s="5">
        <v>11</v>
      </c>
      <c r="R182" s="5" t="s">
        <v>86</v>
      </c>
      <c r="S182" s="31">
        <f t="shared" si="4"/>
        <v>24.6</v>
      </c>
      <c r="T182" s="31">
        <f t="shared" si="5"/>
        <v>9.8</v>
      </c>
      <c r="U182" s="31">
        <v>-99</v>
      </c>
      <c r="V182" s="31">
        <v>-99</v>
      </c>
    </row>
    <row r="183" spans="1:22" ht="21.75" customHeight="1">
      <c r="A183" s="5">
        <v>5</v>
      </c>
      <c r="B183" s="5">
        <v>184</v>
      </c>
      <c r="C183" s="5">
        <v>2</v>
      </c>
      <c r="D183" s="33">
        <v>19.916059008165345</v>
      </c>
      <c r="E183" s="33">
        <v>-22.88324786911361</v>
      </c>
      <c r="F183" s="33">
        <v>0.2113695291527599</v>
      </c>
      <c r="G183" s="32">
        <v>-99</v>
      </c>
      <c r="H183" s="31">
        <v>264</v>
      </c>
      <c r="I183" s="32">
        <v>-99</v>
      </c>
      <c r="J183" s="5" t="s">
        <v>26</v>
      </c>
      <c r="K183" s="31">
        <v>17</v>
      </c>
      <c r="L183" s="32">
        <v>-99</v>
      </c>
      <c r="M183" s="31">
        <v>23.2</v>
      </c>
      <c r="N183" s="31">
        <v>3.9</v>
      </c>
      <c r="O183" s="32">
        <v>-99</v>
      </c>
      <c r="P183" s="32">
        <v>-99</v>
      </c>
      <c r="Q183" s="5">
        <v>11</v>
      </c>
      <c r="R183" s="5" t="s">
        <v>86</v>
      </c>
      <c r="S183" s="31">
        <f t="shared" si="4"/>
        <v>23.2</v>
      </c>
      <c r="T183" s="31">
        <f t="shared" si="5"/>
        <v>3.9</v>
      </c>
      <c r="U183" s="31">
        <v>-99</v>
      </c>
      <c r="V183" s="31">
        <v>-99</v>
      </c>
    </row>
    <row r="184" spans="1:22" ht="21.75" customHeight="1">
      <c r="A184" s="5">
        <v>5</v>
      </c>
      <c r="B184" s="5">
        <v>73</v>
      </c>
      <c r="C184" s="5">
        <v>2</v>
      </c>
      <c r="D184" s="33">
        <v>15.98014563904159</v>
      </c>
      <c r="E184" s="33">
        <v>-19.57931563514221</v>
      </c>
      <c r="F184" s="33">
        <v>0.3884047522464127</v>
      </c>
      <c r="G184" s="32">
        <v>-99</v>
      </c>
      <c r="H184" s="31">
        <v>246</v>
      </c>
      <c r="I184" s="32">
        <v>-99</v>
      </c>
      <c r="J184" s="5" t="s">
        <v>26</v>
      </c>
      <c r="K184" s="31">
        <v>16.7</v>
      </c>
      <c r="L184" s="32">
        <v>-99</v>
      </c>
      <c r="M184" s="31">
        <v>24.1</v>
      </c>
      <c r="N184" s="31">
        <v>10.8</v>
      </c>
      <c r="O184" s="32">
        <v>-99</v>
      </c>
      <c r="P184" s="32">
        <v>-99</v>
      </c>
      <c r="Q184" s="5">
        <v>11</v>
      </c>
      <c r="R184" s="5" t="s">
        <v>86</v>
      </c>
      <c r="S184" s="31">
        <f t="shared" si="4"/>
        <v>24.1</v>
      </c>
      <c r="T184" s="31">
        <f t="shared" si="5"/>
        <v>10.8</v>
      </c>
      <c r="U184" s="31">
        <v>-99</v>
      </c>
      <c r="V184" s="31">
        <v>-99</v>
      </c>
    </row>
    <row r="185" spans="1:22" ht="21.75" customHeight="1">
      <c r="A185" s="5">
        <v>5</v>
      </c>
      <c r="B185" s="5">
        <v>187</v>
      </c>
      <c r="C185" s="5">
        <v>2</v>
      </c>
      <c r="D185" s="33">
        <v>18.517078539476234</v>
      </c>
      <c r="E185" s="33">
        <v>-19.35590031106787</v>
      </c>
      <c r="F185" s="33">
        <v>0.4257575800357133</v>
      </c>
      <c r="G185" s="32">
        <v>-99</v>
      </c>
      <c r="H185" s="31">
        <v>240</v>
      </c>
      <c r="I185" s="32">
        <v>-99</v>
      </c>
      <c r="J185" s="5" t="s">
        <v>26</v>
      </c>
      <c r="K185" s="31">
        <v>16.3</v>
      </c>
      <c r="L185" s="32">
        <v>-99</v>
      </c>
      <c r="M185" s="31">
        <v>22.7</v>
      </c>
      <c r="N185" s="31">
        <v>1.3</v>
      </c>
      <c r="O185" s="32">
        <v>-99</v>
      </c>
      <c r="P185" s="32">
        <v>-99</v>
      </c>
      <c r="Q185" s="5">
        <v>11</v>
      </c>
      <c r="R185" s="5" t="s">
        <v>86</v>
      </c>
      <c r="S185" s="31">
        <f t="shared" si="4"/>
        <v>22.7</v>
      </c>
      <c r="T185" s="31">
        <f t="shared" si="5"/>
        <v>1.3</v>
      </c>
      <c r="U185" s="31">
        <v>-99</v>
      </c>
      <c r="V185" s="31">
        <v>-99</v>
      </c>
    </row>
    <row r="186" spans="1:22" ht="21.75" customHeight="1">
      <c r="A186" s="5">
        <v>5</v>
      </c>
      <c r="B186" s="5">
        <v>74</v>
      </c>
      <c r="C186" s="5">
        <v>2</v>
      </c>
      <c r="D186" s="33">
        <v>16.13826531114857</v>
      </c>
      <c r="E186" s="33">
        <v>-17.839674147225786</v>
      </c>
      <c r="F186" s="33">
        <v>0.5040318709875301</v>
      </c>
      <c r="G186" s="32">
        <v>-99</v>
      </c>
      <c r="H186" s="31">
        <v>325</v>
      </c>
      <c r="I186" s="32">
        <v>-99</v>
      </c>
      <c r="J186" s="5" t="s">
        <v>26</v>
      </c>
      <c r="K186" s="31">
        <v>16.4</v>
      </c>
      <c r="L186" s="32">
        <v>-99</v>
      </c>
      <c r="M186" s="31">
        <v>24.4</v>
      </c>
      <c r="N186" s="31">
        <v>13.3</v>
      </c>
      <c r="O186" s="32">
        <v>-99</v>
      </c>
      <c r="P186" s="32">
        <v>-99</v>
      </c>
      <c r="Q186" s="5">
        <v>11</v>
      </c>
      <c r="R186" s="5" t="s">
        <v>87</v>
      </c>
      <c r="S186" s="31">
        <f t="shared" si="4"/>
        <v>24.4</v>
      </c>
      <c r="T186" s="31">
        <f t="shared" si="5"/>
        <v>13.3</v>
      </c>
      <c r="U186" s="31">
        <v>-99</v>
      </c>
      <c r="V186" s="31">
        <v>-99</v>
      </c>
    </row>
    <row r="187" spans="1:22" ht="21.75" customHeight="1">
      <c r="A187" s="5">
        <v>5</v>
      </c>
      <c r="B187" s="5">
        <v>75</v>
      </c>
      <c r="C187" s="5">
        <v>2</v>
      </c>
      <c r="D187" s="33">
        <v>13.819901184900123</v>
      </c>
      <c r="E187" s="33">
        <v>-14.5014599833997</v>
      </c>
      <c r="F187" s="33">
        <v>0.8111342188095162</v>
      </c>
      <c r="G187" s="32">
        <v>-99</v>
      </c>
      <c r="H187" s="31">
        <v>323</v>
      </c>
      <c r="I187" s="32">
        <v>-99</v>
      </c>
      <c r="J187" s="5" t="s">
        <v>26</v>
      </c>
      <c r="K187" s="31">
        <v>17.5</v>
      </c>
      <c r="L187" s="32">
        <v>-99</v>
      </c>
      <c r="M187" s="31">
        <v>25.6</v>
      </c>
      <c r="N187" s="31">
        <v>14.1</v>
      </c>
      <c r="O187" s="32">
        <v>-99</v>
      </c>
      <c r="P187" s="32">
        <v>-99</v>
      </c>
      <c r="Q187" s="5">
        <v>11</v>
      </c>
      <c r="R187" s="5" t="s">
        <v>86</v>
      </c>
      <c r="S187" s="31">
        <f t="shared" si="4"/>
        <v>25.6</v>
      </c>
      <c r="T187" s="31">
        <f t="shared" si="5"/>
        <v>14.1</v>
      </c>
      <c r="U187" s="31">
        <v>-99</v>
      </c>
      <c r="V187" s="31">
        <v>-99</v>
      </c>
    </row>
    <row r="188" spans="1:22" ht="21.75" customHeight="1">
      <c r="A188" s="5">
        <v>5</v>
      </c>
      <c r="B188" s="5">
        <v>189</v>
      </c>
      <c r="C188" s="5">
        <v>2</v>
      </c>
      <c r="D188" s="33">
        <v>19.829087900310235</v>
      </c>
      <c r="E188" s="33">
        <v>-14.251339259319053</v>
      </c>
      <c r="F188" s="33">
        <v>0.809503395556072</v>
      </c>
      <c r="G188" s="32">
        <v>-99</v>
      </c>
      <c r="H188" s="31">
        <v>284</v>
      </c>
      <c r="I188" s="32">
        <v>-99</v>
      </c>
      <c r="J188" s="5" t="s">
        <v>26</v>
      </c>
      <c r="K188" s="31">
        <v>16.9</v>
      </c>
      <c r="L188" s="32">
        <v>-99</v>
      </c>
      <c r="M188" s="31">
        <v>25.8</v>
      </c>
      <c r="N188" s="31">
        <v>2.4</v>
      </c>
      <c r="O188" s="32">
        <v>-99</v>
      </c>
      <c r="P188" s="32">
        <v>-99</v>
      </c>
      <c r="Q188" s="5">
        <v>11</v>
      </c>
      <c r="R188" s="5" t="s">
        <v>86</v>
      </c>
      <c r="S188" s="31">
        <f t="shared" si="4"/>
        <v>25.8</v>
      </c>
      <c r="T188" s="31">
        <f t="shared" si="5"/>
        <v>2.4</v>
      </c>
      <c r="U188" s="31">
        <v>-99</v>
      </c>
      <c r="V188" s="31">
        <v>-99</v>
      </c>
    </row>
    <row r="189" spans="1:22" ht="21.75" customHeight="1">
      <c r="A189" s="5">
        <v>5</v>
      </c>
      <c r="B189" s="5">
        <v>76</v>
      </c>
      <c r="C189" s="5">
        <v>2</v>
      </c>
      <c r="D189" s="33">
        <v>13.907258754939456</v>
      </c>
      <c r="E189" s="33">
        <v>-12.676540042917631</v>
      </c>
      <c r="F189" s="33">
        <v>0.8854252181710149</v>
      </c>
      <c r="G189" s="32">
        <v>-99</v>
      </c>
      <c r="H189" s="31">
        <v>302</v>
      </c>
      <c r="I189" s="32">
        <v>-99</v>
      </c>
      <c r="J189" s="5" t="s">
        <v>26</v>
      </c>
      <c r="K189" s="31">
        <v>20.4</v>
      </c>
      <c r="L189" s="32">
        <v>-99</v>
      </c>
      <c r="M189" s="31">
        <v>26.2</v>
      </c>
      <c r="N189" s="31">
        <v>10.1</v>
      </c>
      <c r="O189" s="32">
        <v>-99</v>
      </c>
      <c r="P189" s="32">
        <v>-99</v>
      </c>
      <c r="Q189" s="5">
        <v>11</v>
      </c>
      <c r="R189" s="5" t="s">
        <v>86</v>
      </c>
      <c r="S189" s="31">
        <f t="shared" si="4"/>
        <v>26.2</v>
      </c>
      <c r="T189" s="31">
        <f t="shared" si="5"/>
        <v>10.1</v>
      </c>
      <c r="U189" s="31">
        <v>-99</v>
      </c>
      <c r="V189" s="31">
        <v>-99</v>
      </c>
    </row>
    <row r="190" spans="1:22" ht="21.75" customHeight="1">
      <c r="A190" s="5">
        <v>5</v>
      </c>
      <c r="B190" s="5">
        <v>190</v>
      </c>
      <c r="C190" s="5">
        <v>2</v>
      </c>
      <c r="D190" s="33">
        <v>19.934774632969177</v>
      </c>
      <c r="E190" s="33">
        <v>-12.209277833825201</v>
      </c>
      <c r="F190" s="33">
        <v>0.787588220886182</v>
      </c>
      <c r="G190" s="32">
        <v>-99</v>
      </c>
      <c r="H190" s="31">
        <v>377</v>
      </c>
      <c r="I190" s="32">
        <v>-99</v>
      </c>
      <c r="J190" s="5" t="s">
        <v>26</v>
      </c>
      <c r="K190" s="31">
        <v>18.3</v>
      </c>
      <c r="L190" s="32">
        <v>-99</v>
      </c>
      <c r="M190" s="31">
        <v>27.1</v>
      </c>
      <c r="N190" s="31">
        <v>4.4</v>
      </c>
      <c r="O190" s="32">
        <v>-99</v>
      </c>
      <c r="P190" s="32">
        <v>-99</v>
      </c>
      <c r="Q190" s="5">
        <v>11</v>
      </c>
      <c r="R190" s="5" t="s">
        <v>47</v>
      </c>
      <c r="S190" s="31">
        <f t="shared" si="4"/>
        <v>27.1</v>
      </c>
      <c r="T190" s="31">
        <f t="shared" si="5"/>
        <v>4.4</v>
      </c>
      <c r="U190" s="31">
        <v>-99</v>
      </c>
      <c r="V190" s="31">
        <v>-99</v>
      </c>
    </row>
    <row r="191" spans="1:22" ht="21.75" customHeight="1">
      <c r="A191" s="5">
        <v>5</v>
      </c>
      <c r="B191" s="5">
        <v>77</v>
      </c>
      <c r="C191" s="5">
        <v>2</v>
      </c>
      <c r="D191" s="33">
        <v>16.22139644663844</v>
      </c>
      <c r="E191" s="33">
        <v>-9.114481993601562</v>
      </c>
      <c r="F191" s="33">
        <v>0.786824039390005</v>
      </c>
      <c r="G191" s="32">
        <v>-99</v>
      </c>
      <c r="H191" s="31">
        <v>289</v>
      </c>
      <c r="I191" s="32">
        <v>-99</v>
      </c>
      <c r="J191" s="5" t="s">
        <v>26</v>
      </c>
      <c r="K191" s="31">
        <v>20.4</v>
      </c>
      <c r="L191" s="32">
        <v>-99</v>
      </c>
      <c r="M191" s="31">
        <v>25.4</v>
      </c>
      <c r="N191" s="31">
        <v>15.6</v>
      </c>
      <c r="O191" s="32">
        <v>-99</v>
      </c>
      <c r="P191" s="32">
        <v>-99</v>
      </c>
      <c r="Q191" s="5">
        <v>11</v>
      </c>
      <c r="R191" s="5" t="s">
        <v>48</v>
      </c>
      <c r="S191" s="31">
        <f t="shared" si="4"/>
        <v>25.4</v>
      </c>
      <c r="T191" s="31">
        <f t="shared" si="5"/>
        <v>15.6</v>
      </c>
      <c r="U191" s="31">
        <v>3.515</v>
      </c>
      <c r="V191" s="31">
        <v>3.035</v>
      </c>
    </row>
    <row r="192" spans="1:22" ht="21.75" customHeight="1">
      <c r="A192" s="5">
        <v>5</v>
      </c>
      <c r="B192" s="5">
        <v>78</v>
      </c>
      <c r="C192" s="5">
        <v>2</v>
      </c>
      <c r="D192" s="33">
        <v>14.10535777257693</v>
      </c>
      <c r="E192" s="33">
        <v>-7.734064030941322</v>
      </c>
      <c r="F192" s="33">
        <v>0.7316211867506404</v>
      </c>
      <c r="G192" s="32">
        <v>-99</v>
      </c>
      <c r="H192" s="31">
        <v>296</v>
      </c>
      <c r="I192" s="32">
        <v>-99</v>
      </c>
      <c r="J192" s="5" t="s">
        <v>26</v>
      </c>
      <c r="K192" s="31">
        <v>22.4</v>
      </c>
      <c r="L192" s="32">
        <v>-99</v>
      </c>
      <c r="M192" s="31">
        <v>25.3</v>
      </c>
      <c r="N192" s="31">
        <v>12.9</v>
      </c>
      <c r="O192" s="32">
        <v>-99</v>
      </c>
      <c r="P192" s="32">
        <v>-99</v>
      </c>
      <c r="Q192" s="5">
        <v>11</v>
      </c>
      <c r="R192" s="5" t="s">
        <v>86</v>
      </c>
      <c r="S192" s="31">
        <f t="shared" si="4"/>
        <v>25.3</v>
      </c>
      <c r="T192" s="31">
        <f t="shared" si="5"/>
        <v>12.9</v>
      </c>
      <c r="U192" s="31">
        <v>-99</v>
      </c>
      <c r="V192" s="31">
        <v>-99</v>
      </c>
    </row>
    <row r="193" spans="1:22" ht="21.75" customHeight="1">
      <c r="A193" s="5">
        <v>5</v>
      </c>
      <c r="B193" s="5">
        <v>192</v>
      </c>
      <c r="C193" s="5">
        <v>2</v>
      </c>
      <c r="D193" s="33">
        <v>18.93698423977122</v>
      </c>
      <c r="E193" s="33">
        <v>-6.797531732894978</v>
      </c>
      <c r="F193" s="33">
        <v>0.4047782351365161</v>
      </c>
      <c r="G193" s="32">
        <v>-99</v>
      </c>
      <c r="H193" s="31">
        <v>251</v>
      </c>
      <c r="I193" s="32">
        <v>-99</v>
      </c>
      <c r="J193" s="5" t="s">
        <v>26</v>
      </c>
      <c r="K193" s="31">
        <v>20.2</v>
      </c>
      <c r="L193" s="32">
        <v>-99</v>
      </c>
      <c r="M193" s="31">
        <v>23</v>
      </c>
      <c r="N193" s="31">
        <v>5.3</v>
      </c>
      <c r="O193" s="32">
        <v>-99</v>
      </c>
      <c r="P193" s="32">
        <v>-99</v>
      </c>
      <c r="Q193" s="5">
        <v>11</v>
      </c>
      <c r="R193" s="5" t="s">
        <v>86</v>
      </c>
      <c r="S193" s="31">
        <f t="shared" si="4"/>
        <v>23</v>
      </c>
      <c r="T193" s="31">
        <f t="shared" si="5"/>
        <v>5.3</v>
      </c>
      <c r="U193" s="31">
        <v>-99</v>
      </c>
      <c r="V193" s="31">
        <v>-99</v>
      </c>
    </row>
    <row r="194" spans="1:22" ht="21.75" customHeight="1">
      <c r="A194" s="5">
        <v>5</v>
      </c>
      <c r="B194" s="5">
        <v>193</v>
      </c>
      <c r="C194" s="5">
        <v>2</v>
      </c>
      <c r="D194" s="33">
        <v>17.287200198564395</v>
      </c>
      <c r="E194" s="33">
        <v>-5.53611362777273</v>
      </c>
      <c r="F194" s="33">
        <v>0.6294397392469626</v>
      </c>
      <c r="G194" s="32">
        <v>-99</v>
      </c>
      <c r="H194" s="31">
        <v>266</v>
      </c>
      <c r="I194" s="32">
        <v>-99</v>
      </c>
      <c r="J194" s="5" t="s">
        <v>26</v>
      </c>
      <c r="K194" s="31">
        <v>21.3</v>
      </c>
      <c r="L194" s="32">
        <v>-99</v>
      </c>
      <c r="M194" s="31">
        <v>24.1</v>
      </c>
      <c r="N194" s="31">
        <v>8.3</v>
      </c>
      <c r="O194" s="32">
        <v>-99</v>
      </c>
      <c r="P194" s="32">
        <v>-99</v>
      </c>
      <c r="Q194" s="5">
        <v>11</v>
      </c>
      <c r="R194" s="5" t="s">
        <v>86</v>
      </c>
      <c r="S194" s="31">
        <f t="shared" si="4"/>
        <v>24.1</v>
      </c>
      <c r="T194" s="31">
        <f t="shared" si="5"/>
        <v>8.3</v>
      </c>
      <c r="U194" s="31">
        <v>-99</v>
      </c>
      <c r="V194" s="31">
        <v>-99</v>
      </c>
    </row>
    <row r="195" spans="1:22" ht="21.75" customHeight="1">
      <c r="A195" s="5">
        <v>5</v>
      </c>
      <c r="B195" s="5">
        <v>79</v>
      </c>
      <c r="C195" s="5">
        <v>2</v>
      </c>
      <c r="D195" s="33">
        <v>13.505414534078085</v>
      </c>
      <c r="E195" s="33">
        <v>-3.8843507548033553</v>
      </c>
      <c r="F195" s="33">
        <v>0.7392052469997357</v>
      </c>
      <c r="G195" s="32">
        <v>-99</v>
      </c>
      <c r="H195" s="31">
        <v>328</v>
      </c>
      <c r="I195" s="32">
        <v>-99</v>
      </c>
      <c r="J195" s="5" t="s">
        <v>26</v>
      </c>
      <c r="K195" s="31">
        <v>22.5</v>
      </c>
      <c r="L195" s="32">
        <v>-99</v>
      </c>
      <c r="M195" s="31">
        <v>25.6</v>
      </c>
      <c r="N195" s="31">
        <v>10.9</v>
      </c>
      <c r="O195" s="32">
        <v>-99</v>
      </c>
      <c r="P195" s="32">
        <v>-99</v>
      </c>
      <c r="Q195" s="5">
        <v>11</v>
      </c>
      <c r="R195" s="5" t="s">
        <v>86</v>
      </c>
      <c r="S195" s="31">
        <f aca="true" t="shared" si="6" ref="S195:S258">M195</f>
        <v>25.6</v>
      </c>
      <c r="T195" s="31">
        <f aca="true" t="shared" si="7" ref="T195:T258">N195</f>
        <v>10.9</v>
      </c>
      <c r="U195" s="31">
        <v>-99</v>
      </c>
      <c r="V195" s="31">
        <v>-99</v>
      </c>
    </row>
    <row r="196" spans="1:22" ht="21.75" customHeight="1">
      <c r="A196" s="5">
        <v>5</v>
      </c>
      <c r="B196" s="5">
        <v>195</v>
      </c>
      <c r="C196" s="5">
        <v>2</v>
      </c>
      <c r="D196" s="33">
        <v>19.19297594112326</v>
      </c>
      <c r="E196" s="33">
        <v>-3.7401552435552485</v>
      </c>
      <c r="F196" s="33">
        <v>0.7030037594808956</v>
      </c>
      <c r="G196" s="32">
        <v>-99</v>
      </c>
      <c r="H196" s="31">
        <v>302</v>
      </c>
      <c r="I196" s="32">
        <v>-99</v>
      </c>
      <c r="J196" s="5" t="s">
        <v>26</v>
      </c>
      <c r="K196" s="31">
        <v>19.3</v>
      </c>
      <c r="L196" s="32">
        <v>-99</v>
      </c>
      <c r="M196" s="31">
        <v>24.3</v>
      </c>
      <c r="N196" s="31">
        <v>2.8</v>
      </c>
      <c r="O196" s="32">
        <v>-99</v>
      </c>
      <c r="P196" s="32">
        <v>-99</v>
      </c>
      <c r="Q196" s="5">
        <v>11</v>
      </c>
      <c r="R196" s="5" t="s">
        <v>86</v>
      </c>
      <c r="S196" s="31">
        <f t="shared" si="6"/>
        <v>24.3</v>
      </c>
      <c r="T196" s="31">
        <f t="shared" si="7"/>
        <v>2.8</v>
      </c>
      <c r="U196" s="31">
        <v>-99</v>
      </c>
      <c r="V196" s="31">
        <v>-99</v>
      </c>
    </row>
    <row r="197" spans="1:22" ht="21.75" customHeight="1">
      <c r="A197" s="5">
        <v>5</v>
      </c>
      <c r="B197" s="5">
        <v>80</v>
      </c>
      <c r="C197" s="5">
        <v>2</v>
      </c>
      <c r="D197" s="33">
        <v>15.261670258690097</v>
      </c>
      <c r="E197" s="33">
        <v>-0.39797320908036227</v>
      </c>
      <c r="F197" s="33">
        <v>0.7667007859774926</v>
      </c>
      <c r="G197" s="32">
        <v>-99</v>
      </c>
      <c r="H197" s="31">
        <v>304</v>
      </c>
      <c r="I197" s="32">
        <v>-99</v>
      </c>
      <c r="J197" s="5" t="s">
        <v>26</v>
      </c>
      <c r="K197" s="31">
        <v>19.5</v>
      </c>
      <c r="L197" s="32">
        <v>-99</v>
      </c>
      <c r="M197" s="31">
        <v>24.4</v>
      </c>
      <c r="N197" s="31">
        <v>11.2</v>
      </c>
      <c r="O197" s="32">
        <v>-99</v>
      </c>
      <c r="P197" s="32">
        <v>-99</v>
      </c>
      <c r="Q197" s="5">
        <v>11</v>
      </c>
      <c r="R197" s="5" t="s">
        <v>86</v>
      </c>
      <c r="S197" s="31">
        <f t="shared" si="6"/>
        <v>24.4</v>
      </c>
      <c r="T197" s="31">
        <f t="shared" si="7"/>
        <v>11.2</v>
      </c>
      <c r="U197" s="31">
        <v>-99</v>
      </c>
      <c r="V197" s="31">
        <v>-99</v>
      </c>
    </row>
    <row r="198" spans="1:22" ht="21.75" customHeight="1">
      <c r="A198" s="5">
        <v>5</v>
      </c>
      <c r="B198" s="5">
        <v>196</v>
      </c>
      <c r="C198" s="5">
        <v>2</v>
      </c>
      <c r="D198" s="33">
        <v>17.19870561935745</v>
      </c>
      <c r="E198" s="33">
        <v>1.6952495936915941</v>
      </c>
      <c r="F198" s="33">
        <v>0.6722960703381768</v>
      </c>
      <c r="G198" s="32">
        <v>-99</v>
      </c>
      <c r="H198" s="31">
        <v>285</v>
      </c>
      <c r="I198" s="32">
        <v>-99</v>
      </c>
      <c r="J198" s="5" t="s">
        <v>26</v>
      </c>
      <c r="K198" s="31">
        <v>18.3</v>
      </c>
      <c r="L198" s="32">
        <v>-99</v>
      </c>
      <c r="M198" s="31">
        <v>25.2</v>
      </c>
      <c r="N198" s="31">
        <v>9.4</v>
      </c>
      <c r="O198" s="32">
        <v>-99</v>
      </c>
      <c r="P198" s="32">
        <v>-99</v>
      </c>
      <c r="Q198" s="5">
        <v>11</v>
      </c>
      <c r="R198" s="5" t="s">
        <v>86</v>
      </c>
      <c r="S198" s="31">
        <f t="shared" si="6"/>
        <v>25.2</v>
      </c>
      <c r="T198" s="31">
        <f t="shared" si="7"/>
        <v>9.4</v>
      </c>
      <c r="U198" s="31">
        <v>-99</v>
      </c>
      <c r="V198" s="31">
        <v>-99</v>
      </c>
    </row>
    <row r="199" spans="1:22" ht="21.75" customHeight="1">
      <c r="A199" s="5">
        <v>5</v>
      </c>
      <c r="B199" s="5">
        <v>197</v>
      </c>
      <c r="C199" s="5">
        <v>2</v>
      </c>
      <c r="D199" s="33">
        <v>19.255457941592507</v>
      </c>
      <c r="E199" s="33">
        <v>1.9374387448679933</v>
      </c>
      <c r="F199" s="33">
        <v>0.7548403300979525</v>
      </c>
      <c r="G199" s="32">
        <v>-99</v>
      </c>
      <c r="H199" s="31">
        <v>309</v>
      </c>
      <c r="I199" s="32">
        <v>-99</v>
      </c>
      <c r="J199" s="5" t="s">
        <v>26</v>
      </c>
      <c r="K199" s="31">
        <v>16.5</v>
      </c>
      <c r="L199" s="32">
        <v>-99</v>
      </c>
      <c r="M199" s="31">
        <v>26.4</v>
      </c>
      <c r="N199" s="31">
        <v>4.4</v>
      </c>
      <c r="O199" s="32">
        <v>-99</v>
      </c>
      <c r="P199" s="32">
        <v>-99</v>
      </c>
      <c r="Q199" s="5">
        <v>11</v>
      </c>
      <c r="R199" s="5" t="s">
        <v>86</v>
      </c>
      <c r="S199" s="31">
        <f t="shared" si="6"/>
        <v>26.4</v>
      </c>
      <c r="T199" s="31">
        <f t="shared" si="7"/>
        <v>4.4</v>
      </c>
      <c r="U199" s="31">
        <v>-99</v>
      </c>
      <c r="V199" s="31">
        <v>-99</v>
      </c>
    </row>
    <row r="200" spans="1:22" ht="21.75" customHeight="1">
      <c r="A200" s="5">
        <v>5</v>
      </c>
      <c r="B200" s="5">
        <v>81</v>
      </c>
      <c r="C200" s="5">
        <v>2</v>
      </c>
      <c r="D200" s="33">
        <v>13.358239680882287</v>
      </c>
      <c r="E200" s="33">
        <v>3.192599984028897</v>
      </c>
      <c r="F200" s="33">
        <v>0.6173305666566009</v>
      </c>
      <c r="G200" s="32">
        <v>-99</v>
      </c>
      <c r="H200" s="31">
        <v>283</v>
      </c>
      <c r="I200" s="32">
        <v>-99</v>
      </c>
      <c r="J200" s="5" t="s">
        <v>26</v>
      </c>
      <c r="K200" s="31">
        <v>19.4</v>
      </c>
      <c r="L200" s="32">
        <v>-99</v>
      </c>
      <c r="M200" s="31">
        <v>24.3</v>
      </c>
      <c r="N200" s="31">
        <v>10.1</v>
      </c>
      <c r="O200" s="32">
        <v>-99</v>
      </c>
      <c r="P200" s="32">
        <v>-99</v>
      </c>
      <c r="Q200" s="5">
        <v>11</v>
      </c>
      <c r="R200" s="5" t="s">
        <v>86</v>
      </c>
      <c r="S200" s="31">
        <f t="shared" si="6"/>
        <v>24.3</v>
      </c>
      <c r="T200" s="31">
        <f t="shared" si="7"/>
        <v>10.1</v>
      </c>
      <c r="U200" s="31">
        <v>-99</v>
      </c>
      <c r="V200" s="31">
        <v>-99</v>
      </c>
    </row>
    <row r="201" spans="1:22" ht="21.75" customHeight="1">
      <c r="A201" s="5">
        <v>5</v>
      </c>
      <c r="B201" s="5">
        <v>82</v>
      </c>
      <c r="C201" s="5">
        <v>2</v>
      </c>
      <c r="D201" s="33">
        <v>14.928952069372851</v>
      </c>
      <c r="E201" s="33">
        <v>5.136004248343692</v>
      </c>
      <c r="F201" s="33">
        <v>0.5046153486126521</v>
      </c>
      <c r="G201" s="32">
        <v>-99</v>
      </c>
      <c r="H201" s="31">
        <v>343</v>
      </c>
      <c r="I201" s="32">
        <v>-99</v>
      </c>
      <c r="J201" s="5" t="s">
        <v>26</v>
      </c>
      <c r="K201" s="31">
        <v>18.4</v>
      </c>
      <c r="L201" s="32">
        <v>-99</v>
      </c>
      <c r="M201" s="31">
        <v>25.8</v>
      </c>
      <c r="N201" s="31">
        <v>11</v>
      </c>
      <c r="O201" s="32">
        <v>-99</v>
      </c>
      <c r="P201" s="32">
        <v>-99</v>
      </c>
      <c r="Q201" s="5">
        <v>11</v>
      </c>
      <c r="R201" s="5" t="s">
        <v>49</v>
      </c>
      <c r="S201" s="31">
        <f t="shared" si="6"/>
        <v>25.8</v>
      </c>
      <c r="T201" s="31">
        <f t="shared" si="7"/>
        <v>11</v>
      </c>
      <c r="U201" s="31">
        <v>3.77</v>
      </c>
      <c r="V201" s="31">
        <v>2.96</v>
      </c>
    </row>
    <row r="202" spans="1:22" ht="21.75" customHeight="1">
      <c r="A202" s="5">
        <v>5</v>
      </c>
      <c r="B202" s="5">
        <v>83</v>
      </c>
      <c r="C202" s="5">
        <v>2</v>
      </c>
      <c r="D202" s="33">
        <v>13.12331896229704</v>
      </c>
      <c r="E202" s="33">
        <v>8.475903960975348</v>
      </c>
      <c r="F202" s="33">
        <v>1.0129238767713789</v>
      </c>
      <c r="G202" s="32">
        <v>-99</v>
      </c>
      <c r="H202" s="31">
        <v>290</v>
      </c>
      <c r="I202" s="32">
        <v>-99</v>
      </c>
      <c r="J202" s="5" t="s">
        <v>26</v>
      </c>
      <c r="K202" s="31">
        <v>20.6</v>
      </c>
      <c r="L202" s="32">
        <v>-99</v>
      </c>
      <c r="M202" s="31">
        <v>25.9</v>
      </c>
      <c r="N202" s="31">
        <v>8.7</v>
      </c>
      <c r="O202" s="32">
        <v>-99</v>
      </c>
      <c r="P202" s="32">
        <v>-99</v>
      </c>
      <c r="Q202" s="5">
        <v>11</v>
      </c>
      <c r="R202" s="5" t="s">
        <v>86</v>
      </c>
      <c r="S202" s="31">
        <f t="shared" si="6"/>
        <v>25.9</v>
      </c>
      <c r="T202" s="31">
        <f t="shared" si="7"/>
        <v>8.7</v>
      </c>
      <c r="U202" s="31">
        <v>-99</v>
      </c>
      <c r="V202" s="31">
        <v>-99</v>
      </c>
    </row>
    <row r="203" spans="1:22" ht="21.75" customHeight="1">
      <c r="A203" s="5">
        <v>5</v>
      </c>
      <c r="B203" s="5">
        <v>84</v>
      </c>
      <c r="C203" s="5">
        <v>2</v>
      </c>
      <c r="D203" s="33">
        <v>14.761121234114427</v>
      </c>
      <c r="E203" s="33">
        <v>8.901086798130844</v>
      </c>
      <c r="F203" s="33">
        <v>0.8989086893940985</v>
      </c>
      <c r="G203" s="32">
        <v>-99</v>
      </c>
      <c r="H203" s="31">
        <v>268</v>
      </c>
      <c r="I203" s="32">
        <v>-99</v>
      </c>
      <c r="J203" s="5" t="s">
        <v>26</v>
      </c>
      <c r="K203" s="31">
        <v>18.1</v>
      </c>
      <c r="L203" s="32">
        <v>-99</v>
      </c>
      <c r="M203" s="31">
        <v>26</v>
      </c>
      <c r="N203" s="31">
        <v>11.2</v>
      </c>
      <c r="O203" s="32">
        <v>-99</v>
      </c>
      <c r="P203" s="32">
        <v>-99</v>
      </c>
      <c r="Q203" s="5">
        <v>11</v>
      </c>
      <c r="R203" s="5" t="s">
        <v>86</v>
      </c>
      <c r="S203" s="31">
        <f t="shared" si="6"/>
        <v>26</v>
      </c>
      <c r="T203" s="31">
        <f t="shared" si="7"/>
        <v>11.2</v>
      </c>
      <c r="U203" s="31">
        <v>-99</v>
      </c>
      <c r="V203" s="31">
        <v>-99</v>
      </c>
    </row>
    <row r="204" spans="1:22" ht="21.75" customHeight="1">
      <c r="A204" s="5">
        <v>5</v>
      </c>
      <c r="B204" s="5">
        <v>199</v>
      </c>
      <c r="C204" s="5">
        <v>2</v>
      </c>
      <c r="D204" s="33">
        <v>17.015682906890476</v>
      </c>
      <c r="E204" s="33">
        <v>12.062432513109474</v>
      </c>
      <c r="F204" s="33">
        <v>0.937262882835551</v>
      </c>
      <c r="G204" s="32">
        <v>-99</v>
      </c>
      <c r="H204" s="31">
        <v>254</v>
      </c>
      <c r="I204" s="32">
        <v>-99</v>
      </c>
      <c r="J204" s="5" t="s">
        <v>26</v>
      </c>
      <c r="K204" s="31">
        <v>17</v>
      </c>
      <c r="L204" s="32">
        <v>-99</v>
      </c>
      <c r="M204" s="31">
        <v>27.2</v>
      </c>
      <c r="N204" s="31">
        <v>13.8</v>
      </c>
      <c r="O204" s="32">
        <v>-99</v>
      </c>
      <c r="P204" s="32">
        <v>-99</v>
      </c>
      <c r="Q204" s="5">
        <v>11</v>
      </c>
      <c r="R204" s="5" t="s">
        <v>86</v>
      </c>
      <c r="S204" s="31">
        <f t="shared" si="6"/>
        <v>27.2</v>
      </c>
      <c r="T204" s="31">
        <f t="shared" si="7"/>
        <v>13.8</v>
      </c>
      <c r="U204" s="31">
        <v>-99</v>
      </c>
      <c r="V204" s="31">
        <v>-99</v>
      </c>
    </row>
    <row r="205" spans="1:22" ht="21.75" customHeight="1">
      <c r="A205" s="5">
        <v>5</v>
      </c>
      <c r="B205" s="5">
        <v>85</v>
      </c>
      <c r="C205" s="5">
        <v>2</v>
      </c>
      <c r="D205" s="33">
        <v>14.759268122553367</v>
      </c>
      <c r="E205" s="33">
        <v>12.169850726460325</v>
      </c>
      <c r="F205" s="33">
        <v>0.8139976304487009</v>
      </c>
      <c r="G205" s="32">
        <v>-99</v>
      </c>
      <c r="H205" s="31">
        <v>295</v>
      </c>
      <c r="I205" s="32">
        <v>-99</v>
      </c>
      <c r="J205" s="5" t="s">
        <v>26</v>
      </c>
      <c r="K205" s="31">
        <v>21</v>
      </c>
      <c r="L205" s="32">
        <v>-99</v>
      </c>
      <c r="M205" s="31">
        <v>24.6</v>
      </c>
      <c r="N205" s="31">
        <v>16</v>
      </c>
      <c r="O205" s="32">
        <v>-99</v>
      </c>
      <c r="P205" s="32">
        <v>-99</v>
      </c>
      <c r="Q205" s="5">
        <v>11</v>
      </c>
      <c r="R205" s="5" t="s">
        <v>86</v>
      </c>
      <c r="S205" s="31">
        <f t="shared" si="6"/>
        <v>24.6</v>
      </c>
      <c r="T205" s="31">
        <f t="shared" si="7"/>
        <v>16</v>
      </c>
      <c r="U205" s="31">
        <v>-99</v>
      </c>
      <c r="V205" s="31">
        <v>-99</v>
      </c>
    </row>
    <row r="206" spans="1:22" ht="21.75" customHeight="1">
      <c r="A206" s="5">
        <v>5</v>
      </c>
      <c r="B206" s="5">
        <v>218</v>
      </c>
      <c r="C206" s="5">
        <v>2</v>
      </c>
      <c r="D206" s="33">
        <v>18.751206767366753</v>
      </c>
      <c r="E206" s="33">
        <v>14.346773946524934</v>
      </c>
      <c r="F206" s="33">
        <v>0.9413515862800104</v>
      </c>
      <c r="G206" s="32">
        <v>-99</v>
      </c>
      <c r="H206" s="31">
        <v>302</v>
      </c>
      <c r="I206" s="32">
        <v>-99</v>
      </c>
      <c r="J206" s="5" t="s">
        <v>26</v>
      </c>
      <c r="K206" s="31">
        <v>19.5</v>
      </c>
      <c r="L206" s="32">
        <v>-99</v>
      </c>
      <c r="M206" s="31">
        <v>28.2</v>
      </c>
      <c r="N206" s="31">
        <v>14</v>
      </c>
      <c r="O206" s="32">
        <v>-99</v>
      </c>
      <c r="P206" s="32">
        <v>-99</v>
      </c>
      <c r="Q206" s="5">
        <v>11</v>
      </c>
      <c r="R206" s="5" t="s">
        <v>86</v>
      </c>
      <c r="S206" s="31">
        <f t="shared" si="6"/>
        <v>28.2</v>
      </c>
      <c r="T206" s="31">
        <f t="shared" si="7"/>
        <v>14</v>
      </c>
      <c r="U206" s="31">
        <v>-99</v>
      </c>
      <c r="V206" s="31">
        <v>-99</v>
      </c>
    </row>
    <row r="207" spans="1:22" ht="21.75" customHeight="1">
      <c r="A207" s="5">
        <v>5</v>
      </c>
      <c r="B207" s="5">
        <v>219</v>
      </c>
      <c r="C207" s="5">
        <v>2</v>
      </c>
      <c r="D207" s="33">
        <v>18.911387275442436</v>
      </c>
      <c r="E207" s="33">
        <v>15.74656192261007</v>
      </c>
      <c r="F207" s="33">
        <v>0.982934685290888</v>
      </c>
      <c r="G207" s="32">
        <v>-99</v>
      </c>
      <c r="H207" s="31">
        <v>239</v>
      </c>
      <c r="I207" s="32">
        <v>-99</v>
      </c>
      <c r="J207" s="5" t="s">
        <v>26</v>
      </c>
      <c r="K207" s="31">
        <v>18.8</v>
      </c>
      <c r="L207" s="32">
        <v>-99</v>
      </c>
      <c r="M207" s="31">
        <v>25.8</v>
      </c>
      <c r="N207" s="31">
        <v>13.8</v>
      </c>
      <c r="O207" s="32">
        <v>-99</v>
      </c>
      <c r="P207" s="32">
        <v>-99</v>
      </c>
      <c r="Q207" s="5">
        <v>11</v>
      </c>
      <c r="R207" s="5" t="s">
        <v>86</v>
      </c>
      <c r="S207" s="31">
        <f t="shared" si="6"/>
        <v>25.8</v>
      </c>
      <c r="T207" s="31">
        <f t="shared" si="7"/>
        <v>13.8</v>
      </c>
      <c r="U207" s="31">
        <v>-99</v>
      </c>
      <c r="V207" s="31">
        <v>-99</v>
      </c>
    </row>
    <row r="208" spans="1:22" ht="21.75" customHeight="1">
      <c r="A208" s="5">
        <v>5</v>
      </c>
      <c r="B208" s="5">
        <v>86</v>
      </c>
      <c r="C208" s="5">
        <v>2</v>
      </c>
      <c r="D208" s="33">
        <v>12.373419454339112</v>
      </c>
      <c r="E208" s="33">
        <v>17.106197356205804</v>
      </c>
      <c r="F208" s="33">
        <v>1.242972385149078</v>
      </c>
      <c r="G208" s="32">
        <v>-99</v>
      </c>
      <c r="H208" s="31">
        <v>229</v>
      </c>
      <c r="I208" s="32">
        <v>-99</v>
      </c>
      <c r="J208" s="5" t="s">
        <v>26</v>
      </c>
      <c r="K208" s="31">
        <v>14.4</v>
      </c>
      <c r="L208" s="32">
        <v>-99</v>
      </c>
      <c r="M208" s="31">
        <v>22.2</v>
      </c>
      <c r="N208" s="31">
        <v>12.8</v>
      </c>
      <c r="O208" s="32">
        <v>-99</v>
      </c>
      <c r="P208" s="32">
        <v>-99</v>
      </c>
      <c r="Q208" s="5">
        <v>11</v>
      </c>
      <c r="R208" s="5" t="s">
        <v>86</v>
      </c>
      <c r="S208" s="31">
        <f t="shared" si="6"/>
        <v>22.2</v>
      </c>
      <c r="T208" s="31">
        <f t="shared" si="7"/>
        <v>12.8</v>
      </c>
      <c r="U208" s="31">
        <v>-99</v>
      </c>
      <c r="V208" s="31">
        <v>-99</v>
      </c>
    </row>
    <row r="209" spans="1:22" ht="21.75" customHeight="1">
      <c r="A209" s="5">
        <v>5</v>
      </c>
      <c r="B209" s="5">
        <v>226</v>
      </c>
      <c r="C209" s="5">
        <v>2</v>
      </c>
      <c r="D209" s="33">
        <v>12.207707664446186</v>
      </c>
      <c r="E209" s="33">
        <v>18.87802485553224</v>
      </c>
      <c r="F209" s="33">
        <v>1.6990817963229001</v>
      </c>
      <c r="G209" s="32">
        <v>-99</v>
      </c>
      <c r="H209" s="31">
        <v>265</v>
      </c>
      <c r="I209" s="32">
        <v>-99</v>
      </c>
      <c r="J209" s="5" t="s">
        <v>26</v>
      </c>
      <c r="K209" s="31">
        <v>21.7</v>
      </c>
      <c r="L209" s="32">
        <v>-99</v>
      </c>
      <c r="M209" s="31">
        <v>25.5</v>
      </c>
      <c r="N209" s="31">
        <v>12.2</v>
      </c>
      <c r="O209" s="32">
        <v>-99</v>
      </c>
      <c r="P209" s="32">
        <v>-99</v>
      </c>
      <c r="Q209" s="5">
        <v>11</v>
      </c>
      <c r="R209" s="5" t="s">
        <v>86</v>
      </c>
      <c r="S209" s="31">
        <f t="shared" si="6"/>
        <v>25.5</v>
      </c>
      <c r="T209" s="31">
        <f t="shared" si="7"/>
        <v>12.2</v>
      </c>
      <c r="U209" s="31">
        <v>-99</v>
      </c>
      <c r="V209" s="31">
        <v>-99</v>
      </c>
    </row>
    <row r="210" spans="1:22" ht="21.75" customHeight="1">
      <c r="A210" s="5">
        <v>5</v>
      </c>
      <c r="B210" s="5">
        <v>227</v>
      </c>
      <c r="C210" s="5">
        <v>2</v>
      </c>
      <c r="D210" s="33">
        <v>16.093161338476104</v>
      </c>
      <c r="E210" s="33">
        <v>20.60720221766784</v>
      </c>
      <c r="F210" s="33">
        <v>1.6348455544832674</v>
      </c>
      <c r="G210" s="32">
        <v>-99</v>
      </c>
      <c r="H210" s="31">
        <v>295</v>
      </c>
      <c r="I210" s="32">
        <v>-99</v>
      </c>
      <c r="J210" s="5" t="s">
        <v>26</v>
      </c>
      <c r="K210" s="31">
        <v>23.7</v>
      </c>
      <c r="L210" s="32">
        <v>-99</v>
      </c>
      <c r="M210" s="31">
        <v>27.5</v>
      </c>
      <c r="N210" s="31">
        <v>11</v>
      </c>
      <c r="O210" s="32">
        <v>-99</v>
      </c>
      <c r="P210" s="32">
        <v>-99</v>
      </c>
      <c r="Q210" s="5">
        <v>11</v>
      </c>
      <c r="R210" s="5" t="s">
        <v>86</v>
      </c>
      <c r="S210" s="31">
        <f t="shared" si="6"/>
        <v>27.5</v>
      </c>
      <c r="T210" s="31">
        <f t="shared" si="7"/>
        <v>11</v>
      </c>
      <c r="U210" s="31">
        <v>-99</v>
      </c>
      <c r="V210" s="31">
        <v>-99</v>
      </c>
    </row>
    <row r="211" spans="1:22" ht="21.75" customHeight="1">
      <c r="A211" s="5">
        <v>5</v>
      </c>
      <c r="B211" s="5">
        <v>225</v>
      </c>
      <c r="C211" s="5">
        <v>2</v>
      </c>
      <c r="D211" s="33">
        <v>17.985896826839618</v>
      </c>
      <c r="E211" s="33">
        <v>20.938532271157456</v>
      </c>
      <c r="F211" s="33">
        <v>1.8935838398920455</v>
      </c>
      <c r="G211" s="32">
        <v>-99</v>
      </c>
      <c r="H211" s="31">
        <v>252</v>
      </c>
      <c r="I211" s="32">
        <v>-99</v>
      </c>
      <c r="J211" s="5" t="s">
        <v>26</v>
      </c>
      <c r="K211" s="31">
        <v>20.3</v>
      </c>
      <c r="L211" s="32">
        <v>-99</v>
      </c>
      <c r="M211" s="31">
        <v>23.3</v>
      </c>
      <c r="N211" s="31">
        <v>11.9</v>
      </c>
      <c r="O211" s="32">
        <v>-99</v>
      </c>
      <c r="P211" s="32">
        <v>-99</v>
      </c>
      <c r="Q211" s="5">
        <v>11</v>
      </c>
      <c r="R211" s="5" t="s">
        <v>86</v>
      </c>
      <c r="S211" s="31">
        <f t="shared" si="6"/>
        <v>23.3</v>
      </c>
      <c r="T211" s="31">
        <f t="shared" si="7"/>
        <v>11.9</v>
      </c>
      <c r="U211" s="31">
        <v>3.68</v>
      </c>
      <c r="V211" s="31">
        <v>3.435</v>
      </c>
    </row>
    <row r="212" spans="1:22" ht="21.75" customHeight="1">
      <c r="A212" s="5">
        <v>5</v>
      </c>
      <c r="B212" s="5">
        <v>231</v>
      </c>
      <c r="C212" s="5">
        <v>2</v>
      </c>
      <c r="D212" s="33">
        <v>11.9940478100088</v>
      </c>
      <c r="E212" s="33">
        <v>22.47346103865069</v>
      </c>
      <c r="F212" s="33">
        <v>1.6072023133591575</v>
      </c>
      <c r="G212" s="32">
        <v>-99</v>
      </c>
      <c r="H212" s="31">
        <v>249</v>
      </c>
      <c r="I212" s="32">
        <v>-99</v>
      </c>
      <c r="J212" s="5" t="s">
        <v>26</v>
      </c>
      <c r="K212" s="31">
        <v>16.3</v>
      </c>
      <c r="L212" s="32">
        <v>-99</v>
      </c>
      <c r="M212" s="31">
        <v>24</v>
      </c>
      <c r="N212" s="31">
        <v>14.3</v>
      </c>
      <c r="O212" s="32">
        <v>-99</v>
      </c>
      <c r="P212" s="32">
        <v>-99</v>
      </c>
      <c r="Q212" s="5">
        <v>11</v>
      </c>
      <c r="R212" s="5" t="s">
        <v>86</v>
      </c>
      <c r="S212" s="31">
        <f t="shared" si="6"/>
        <v>24</v>
      </c>
      <c r="T212" s="31">
        <f t="shared" si="7"/>
        <v>14.3</v>
      </c>
      <c r="U212" s="31">
        <v>-99</v>
      </c>
      <c r="V212" s="31">
        <v>-99</v>
      </c>
    </row>
    <row r="213" spans="1:22" ht="21.75" customHeight="1">
      <c r="A213" s="5">
        <v>5</v>
      </c>
      <c r="B213" s="5">
        <v>224</v>
      </c>
      <c r="C213" s="5">
        <v>2</v>
      </c>
      <c r="D213" s="33">
        <v>17.629872607716237</v>
      </c>
      <c r="E213" s="33">
        <v>24.154385765364907</v>
      </c>
      <c r="F213" s="33">
        <v>1.8659043322588953</v>
      </c>
      <c r="G213" s="32">
        <v>-99</v>
      </c>
      <c r="H213" s="31">
        <v>232</v>
      </c>
      <c r="I213" s="32">
        <v>-99</v>
      </c>
      <c r="J213" s="5" t="s">
        <v>26</v>
      </c>
      <c r="K213" s="31">
        <v>16.5</v>
      </c>
      <c r="L213" s="32">
        <v>-99</v>
      </c>
      <c r="M213" s="31">
        <v>25.1</v>
      </c>
      <c r="N213" s="31">
        <v>12.4</v>
      </c>
      <c r="O213" s="32">
        <v>-99</v>
      </c>
      <c r="P213" s="32">
        <v>-99</v>
      </c>
      <c r="Q213" s="5">
        <v>11</v>
      </c>
      <c r="R213" s="5" t="s">
        <v>86</v>
      </c>
      <c r="S213" s="31">
        <f t="shared" si="6"/>
        <v>25.1</v>
      </c>
      <c r="T213" s="31">
        <f t="shared" si="7"/>
        <v>12.4</v>
      </c>
      <c r="U213" s="31">
        <v>-99</v>
      </c>
      <c r="V213" s="31">
        <v>-99</v>
      </c>
    </row>
    <row r="214" spans="1:22" ht="21.75" customHeight="1">
      <c r="A214" s="5">
        <v>5</v>
      </c>
      <c r="B214" s="5">
        <v>232</v>
      </c>
      <c r="C214" s="5">
        <v>2</v>
      </c>
      <c r="D214" s="33">
        <v>12.123978951665142</v>
      </c>
      <c r="E214" s="33">
        <v>25.723829610799385</v>
      </c>
      <c r="F214" s="33">
        <v>2.0175481142286094</v>
      </c>
      <c r="G214" s="32">
        <v>-99</v>
      </c>
      <c r="H214" s="31">
        <v>300</v>
      </c>
      <c r="I214" s="32">
        <v>-99</v>
      </c>
      <c r="J214" s="5" t="s">
        <v>26</v>
      </c>
      <c r="K214" s="31">
        <v>20</v>
      </c>
      <c r="L214" s="32">
        <v>-99</v>
      </c>
      <c r="M214" s="31">
        <v>25.2</v>
      </c>
      <c r="N214" s="31">
        <v>10.7</v>
      </c>
      <c r="O214" s="32">
        <v>-99</v>
      </c>
      <c r="P214" s="32">
        <v>-99</v>
      </c>
      <c r="Q214" s="5">
        <v>11</v>
      </c>
      <c r="R214" s="5" t="s">
        <v>86</v>
      </c>
      <c r="S214" s="31">
        <f t="shared" si="6"/>
        <v>25.2</v>
      </c>
      <c r="T214" s="31">
        <f t="shared" si="7"/>
        <v>10.7</v>
      </c>
      <c r="U214" s="31">
        <v>-99</v>
      </c>
      <c r="V214" s="31">
        <v>-99</v>
      </c>
    </row>
    <row r="215" spans="1:22" ht="21.75" customHeight="1">
      <c r="A215" s="5">
        <v>5</v>
      </c>
      <c r="B215" s="5">
        <v>230</v>
      </c>
      <c r="C215" s="5">
        <v>2</v>
      </c>
      <c r="D215" s="33">
        <v>15.81617077327785</v>
      </c>
      <c r="E215" s="33">
        <v>25.83045124159483</v>
      </c>
      <c r="F215" s="33">
        <v>2.058792093982837</v>
      </c>
      <c r="G215" s="32">
        <v>-99</v>
      </c>
      <c r="H215" s="31">
        <v>238</v>
      </c>
      <c r="I215" s="32">
        <v>-99</v>
      </c>
      <c r="J215" s="5" t="s">
        <v>26</v>
      </c>
      <c r="K215" s="31">
        <v>21.6</v>
      </c>
      <c r="L215" s="32">
        <v>-99</v>
      </c>
      <c r="M215" s="31">
        <v>25.3</v>
      </c>
      <c r="N215" s="31">
        <v>15.5</v>
      </c>
      <c r="O215" s="32">
        <v>-99</v>
      </c>
      <c r="P215" s="32">
        <v>-99</v>
      </c>
      <c r="Q215" s="5">
        <v>11</v>
      </c>
      <c r="R215" s="5" t="s">
        <v>86</v>
      </c>
      <c r="S215" s="31">
        <f t="shared" si="6"/>
        <v>25.3</v>
      </c>
      <c r="T215" s="31">
        <f t="shared" si="7"/>
        <v>15.5</v>
      </c>
      <c r="U215" s="31">
        <v>-99</v>
      </c>
      <c r="V215" s="31">
        <v>-99</v>
      </c>
    </row>
    <row r="216" spans="1:22" ht="21.75" customHeight="1">
      <c r="A216" s="5">
        <v>5</v>
      </c>
      <c r="B216" s="5">
        <v>223</v>
      </c>
      <c r="C216" s="5">
        <v>2</v>
      </c>
      <c r="D216" s="33">
        <v>17.93730898423062</v>
      </c>
      <c r="E216" s="33">
        <v>26.359430873502973</v>
      </c>
      <c r="F216" s="33">
        <v>2.4745375671026637</v>
      </c>
      <c r="G216" s="32">
        <v>-99</v>
      </c>
      <c r="H216" s="31">
        <v>224</v>
      </c>
      <c r="I216" s="32">
        <v>-99</v>
      </c>
      <c r="J216" s="5" t="s">
        <v>26</v>
      </c>
      <c r="K216" s="31">
        <v>21.5</v>
      </c>
      <c r="L216" s="32">
        <v>-99</v>
      </c>
      <c r="M216" s="31">
        <v>24.7</v>
      </c>
      <c r="N216" s="31">
        <v>9.8</v>
      </c>
      <c r="O216" s="32">
        <v>-99</v>
      </c>
      <c r="P216" s="32">
        <v>-99</v>
      </c>
      <c r="Q216" s="5">
        <v>11</v>
      </c>
      <c r="R216" s="5" t="s">
        <v>86</v>
      </c>
      <c r="S216" s="31">
        <f t="shared" si="6"/>
        <v>24.7</v>
      </c>
      <c r="T216" s="31">
        <f t="shared" si="7"/>
        <v>9.8</v>
      </c>
      <c r="U216" s="31">
        <v>-99</v>
      </c>
      <c r="V216" s="31">
        <v>-99</v>
      </c>
    </row>
    <row r="217" spans="1:22" ht="21.75" customHeight="1">
      <c r="A217" s="5">
        <v>5</v>
      </c>
      <c r="B217" s="5">
        <v>233</v>
      </c>
      <c r="C217" s="5">
        <v>2</v>
      </c>
      <c r="D217" s="33">
        <v>14.058737841130691</v>
      </c>
      <c r="E217" s="33">
        <v>29.470553132041914</v>
      </c>
      <c r="F217" s="33">
        <v>2.3408517907167385</v>
      </c>
      <c r="G217" s="32">
        <v>-99</v>
      </c>
      <c r="H217" s="31">
        <v>225</v>
      </c>
      <c r="I217" s="32">
        <v>-99</v>
      </c>
      <c r="J217" s="5" t="s">
        <v>26</v>
      </c>
      <c r="K217" s="31">
        <v>20.7</v>
      </c>
      <c r="L217" s="32">
        <v>-99</v>
      </c>
      <c r="M217" s="31">
        <v>22.5</v>
      </c>
      <c r="N217" s="31">
        <v>9.5</v>
      </c>
      <c r="O217" s="32">
        <v>-99</v>
      </c>
      <c r="P217" s="32">
        <v>-99</v>
      </c>
      <c r="Q217" s="5">
        <v>11</v>
      </c>
      <c r="R217" s="5" t="s">
        <v>86</v>
      </c>
      <c r="S217" s="31">
        <f t="shared" si="6"/>
        <v>22.5</v>
      </c>
      <c r="T217" s="31">
        <f t="shared" si="7"/>
        <v>9.5</v>
      </c>
      <c r="U217" s="31">
        <v>-99</v>
      </c>
      <c r="V217" s="31">
        <v>-99</v>
      </c>
    </row>
    <row r="218" spans="1:22" ht="21.75" customHeight="1">
      <c r="A218" s="5">
        <v>5</v>
      </c>
      <c r="B218" s="5">
        <v>234</v>
      </c>
      <c r="C218" s="5">
        <v>2</v>
      </c>
      <c r="D218" s="33">
        <v>13.959330852261655</v>
      </c>
      <c r="E218" s="33">
        <v>31.275755170832085</v>
      </c>
      <c r="F218" s="33">
        <v>2.9262995961627998</v>
      </c>
      <c r="G218" s="32">
        <v>-99</v>
      </c>
      <c r="H218" s="31">
        <v>251</v>
      </c>
      <c r="I218" s="32">
        <v>-99</v>
      </c>
      <c r="J218" s="5" t="s">
        <v>26</v>
      </c>
      <c r="K218" s="31">
        <v>20.6</v>
      </c>
      <c r="L218" s="32">
        <v>-99</v>
      </c>
      <c r="M218" s="31">
        <v>24.1</v>
      </c>
      <c r="N218" s="31">
        <v>11.8</v>
      </c>
      <c r="O218" s="32">
        <v>-99</v>
      </c>
      <c r="P218" s="32">
        <v>-99</v>
      </c>
      <c r="Q218" s="5">
        <v>11</v>
      </c>
      <c r="R218" s="5" t="s">
        <v>86</v>
      </c>
      <c r="S218" s="31">
        <f t="shared" si="6"/>
        <v>24.1</v>
      </c>
      <c r="T218" s="31">
        <f t="shared" si="7"/>
        <v>11.8</v>
      </c>
      <c r="U218" s="31">
        <v>-99</v>
      </c>
      <c r="V218" s="31">
        <v>-99</v>
      </c>
    </row>
    <row r="219" spans="1:22" ht="21.75" customHeight="1">
      <c r="A219" s="5">
        <v>5</v>
      </c>
      <c r="B219" s="5">
        <v>236</v>
      </c>
      <c r="C219" s="5">
        <v>2</v>
      </c>
      <c r="D219" s="33">
        <v>12.003041963768739</v>
      </c>
      <c r="E219" s="33">
        <v>34.43021098872873</v>
      </c>
      <c r="F219" s="33">
        <v>3.185698756829287</v>
      </c>
      <c r="G219" s="32">
        <v>-99</v>
      </c>
      <c r="H219" s="31">
        <v>214</v>
      </c>
      <c r="I219" s="32">
        <v>-99</v>
      </c>
      <c r="J219" s="5" t="s">
        <v>26</v>
      </c>
      <c r="K219" s="31">
        <v>18.8</v>
      </c>
      <c r="L219" s="32">
        <v>-99</v>
      </c>
      <c r="M219" s="31">
        <v>23.5</v>
      </c>
      <c r="N219" s="31">
        <v>10.4</v>
      </c>
      <c r="O219" s="32">
        <v>-99</v>
      </c>
      <c r="P219" s="32">
        <v>-99</v>
      </c>
      <c r="Q219" s="5">
        <v>11</v>
      </c>
      <c r="R219" s="5" t="s">
        <v>86</v>
      </c>
      <c r="S219" s="31">
        <f t="shared" si="6"/>
        <v>23.5</v>
      </c>
      <c r="T219" s="31">
        <f t="shared" si="7"/>
        <v>10.4</v>
      </c>
      <c r="U219" s="31">
        <v>-99</v>
      </c>
      <c r="V219" s="31">
        <v>-99</v>
      </c>
    </row>
    <row r="220" spans="1:22" ht="21.75" customHeight="1">
      <c r="A220" s="5">
        <v>5</v>
      </c>
      <c r="B220" s="5">
        <v>235</v>
      </c>
      <c r="C220" s="5">
        <v>2</v>
      </c>
      <c r="D220" s="33">
        <v>15.274341000908247</v>
      </c>
      <c r="E220" s="33">
        <v>34.48620138635094</v>
      </c>
      <c r="F220" s="33">
        <v>3.1591819148667843</v>
      </c>
      <c r="G220" s="32">
        <v>-99</v>
      </c>
      <c r="H220" s="31">
        <v>201</v>
      </c>
      <c r="I220" s="32">
        <v>-99</v>
      </c>
      <c r="J220" s="5" t="s">
        <v>26</v>
      </c>
      <c r="K220" s="31">
        <v>16.1</v>
      </c>
      <c r="L220" s="32">
        <v>-99</v>
      </c>
      <c r="M220" s="31">
        <v>21.4</v>
      </c>
      <c r="N220" s="31">
        <v>6.6</v>
      </c>
      <c r="O220" s="32">
        <v>-99</v>
      </c>
      <c r="P220" s="32">
        <v>-99</v>
      </c>
      <c r="Q220" s="5">
        <v>11</v>
      </c>
      <c r="R220" s="5" t="s">
        <v>86</v>
      </c>
      <c r="S220" s="31">
        <f t="shared" si="6"/>
        <v>21.4</v>
      </c>
      <c r="T220" s="31">
        <f t="shared" si="7"/>
        <v>6.6</v>
      </c>
      <c r="U220" s="31">
        <v>-99</v>
      </c>
      <c r="V220" s="31">
        <v>-99</v>
      </c>
    </row>
    <row r="221" spans="1:22" ht="21.75" customHeight="1">
      <c r="A221" s="5">
        <v>5</v>
      </c>
      <c r="B221" s="5">
        <v>237</v>
      </c>
      <c r="C221" s="5">
        <v>2</v>
      </c>
      <c r="D221" s="33">
        <v>11.244952250712716</v>
      </c>
      <c r="E221" s="33">
        <v>36.42644861311485</v>
      </c>
      <c r="F221" s="33">
        <v>3.6959825305052307</v>
      </c>
      <c r="G221" s="32">
        <v>-99</v>
      </c>
      <c r="H221" s="31">
        <v>284</v>
      </c>
      <c r="I221" s="32">
        <v>-99</v>
      </c>
      <c r="J221" s="5" t="s">
        <v>26</v>
      </c>
      <c r="K221" s="31">
        <v>21.4</v>
      </c>
      <c r="L221" s="32">
        <v>-99</v>
      </c>
      <c r="M221" s="31">
        <v>24.2</v>
      </c>
      <c r="N221" s="31">
        <v>9.4</v>
      </c>
      <c r="O221" s="32">
        <v>-99</v>
      </c>
      <c r="P221" s="32">
        <v>-99</v>
      </c>
      <c r="Q221" s="5">
        <v>11</v>
      </c>
      <c r="R221" s="5" t="s">
        <v>86</v>
      </c>
      <c r="S221" s="31">
        <f t="shared" si="6"/>
        <v>24.2</v>
      </c>
      <c r="T221" s="31">
        <f t="shared" si="7"/>
        <v>9.4</v>
      </c>
      <c r="U221" s="31">
        <v>4.15</v>
      </c>
      <c r="V221" s="31">
        <v>3.29</v>
      </c>
    </row>
    <row r="222" spans="1:22" ht="21.75" customHeight="1">
      <c r="A222" s="5">
        <v>5</v>
      </c>
      <c r="B222" s="5">
        <v>240</v>
      </c>
      <c r="C222" s="5">
        <v>2</v>
      </c>
      <c r="D222" s="33">
        <v>16.97347099736896</v>
      </c>
      <c r="E222" s="33">
        <v>36.536593379393324</v>
      </c>
      <c r="F222" s="33">
        <v>3.530470561835538</v>
      </c>
      <c r="G222" s="32">
        <v>-99</v>
      </c>
      <c r="H222" s="31">
        <v>258</v>
      </c>
      <c r="I222" s="32">
        <v>-99</v>
      </c>
      <c r="J222" s="5" t="s">
        <v>26</v>
      </c>
      <c r="K222" s="31">
        <v>23.2</v>
      </c>
      <c r="L222" s="32">
        <v>-99</v>
      </c>
      <c r="M222" s="31">
        <v>23.5</v>
      </c>
      <c r="N222" s="31">
        <v>5.6</v>
      </c>
      <c r="O222" s="32">
        <v>-99</v>
      </c>
      <c r="P222" s="32">
        <v>-99</v>
      </c>
      <c r="Q222" s="5">
        <v>11</v>
      </c>
      <c r="R222" s="5" t="s">
        <v>86</v>
      </c>
      <c r="S222" s="31">
        <f t="shared" si="6"/>
        <v>23.5</v>
      </c>
      <c r="T222" s="31">
        <f t="shared" si="7"/>
        <v>5.6</v>
      </c>
      <c r="U222" s="31">
        <v>-99</v>
      </c>
      <c r="V222" s="31">
        <v>-99</v>
      </c>
    </row>
    <row r="223" spans="1:22" ht="21.75" customHeight="1">
      <c r="A223" s="5">
        <v>5</v>
      </c>
      <c r="B223" s="5">
        <v>238</v>
      </c>
      <c r="C223" s="5">
        <v>2</v>
      </c>
      <c r="D223" s="33">
        <v>13.25703948396987</v>
      </c>
      <c r="E223" s="33">
        <v>38.05746959804962</v>
      </c>
      <c r="F223" s="33">
        <v>3.9281053786907103</v>
      </c>
      <c r="G223" s="32">
        <v>-99</v>
      </c>
      <c r="H223" s="31">
        <v>248</v>
      </c>
      <c r="I223" s="32">
        <v>-99</v>
      </c>
      <c r="J223" s="5" t="s">
        <v>26</v>
      </c>
      <c r="K223" s="31">
        <v>22.4</v>
      </c>
      <c r="L223" s="32">
        <v>-99</v>
      </c>
      <c r="M223" s="31">
        <v>24.1</v>
      </c>
      <c r="N223" s="31">
        <v>11</v>
      </c>
      <c r="O223" s="32">
        <v>-99</v>
      </c>
      <c r="P223" s="32">
        <v>-99</v>
      </c>
      <c r="Q223" s="5">
        <v>11</v>
      </c>
      <c r="R223" s="5" t="s">
        <v>86</v>
      </c>
      <c r="S223" s="31">
        <f t="shared" si="6"/>
        <v>24.1</v>
      </c>
      <c r="T223" s="31">
        <f t="shared" si="7"/>
        <v>11</v>
      </c>
      <c r="U223" s="31">
        <v>-99</v>
      </c>
      <c r="V223" s="31">
        <v>-99</v>
      </c>
    </row>
    <row r="224" spans="1:22" ht="21.75" customHeight="1">
      <c r="A224" s="5">
        <v>5</v>
      </c>
      <c r="B224" s="5">
        <v>251</v>
      </c>
      <c r="C224" s="5">
        <v>2</v>
      </c>
      <c r="D224" s="33">
        <v>11.316438013428915</v>
      </c>
      <c r="E224" s="33">
        <v>43.55106252328856</v>
      </c>
      <c r="F224" s="33">
        <v>4.13800571946374</v>
      </c>
      <c r="G224" s="32">
        <v>-99</v>
      </c>
      <c r="H224" s="31">
        <v>304</v>
      </c>
      <c r="I224" s="32">
        <v>-99</v>
      </c>
      <c r="J224" s="5" t="s">
        <v>26</v>
      </c>
      <c r="K224" s="31">
        <v>21.9</v>
      </c>
      <c r="L224" s="32">
        <v>-99</v>
      </c>
      <c r="M224" s="31">
        <v>25.3</v>
      </c>
      <c r="N224" s="31">
        <v>8.6</v>
      </c>
      <c r="O224" s="32">
        <v>-99</v>
      </c>
      <c r="P224" s="32">
        <v>-99</v>
      </c>
      <c r="Q224" s="5">
        <v>11</v>
      </c>
      <c r="R224" s="5" t="s">
        <v>86</v>
      </c>
      <c r="S224" s="31">
        <f t="shared" si="6"/>
        <v>25.3</v>
      </c>
      <c r="T224" s="31">
        <f t="shared" si="7"/>
        <v>8.6</v>
      </c>
      <c r="U224" s="31">
        <v>-99</v>
      </c>
      <c r="V224" s="31">
        <v>-99</v>
      </c>
    </row>
    <row r="225" spans="1:22" ht="21.75" customHeight="1">
      <c r="A225" s="5">
        <v>5</v>
      </c>
      <c r="B225" s="5">
        <v>250</v>
      </c>
      <c r="C225" s="5">
        <v>2</v>
      </c>
      <c r="D225" s="33">
        <v>15.595485679026758</v>
      </c>
      <c r="E225" s="33">
        <v>43.81004160230469</v>
      </c>
      <c r="F225" s="33">
        <v>4.383385083852071</v>
      </c>
      <c r="G225" s="32">
        <v>-99</v>
      </c>
      <c r="H225" s="31">
        <v>297</v>
      </c>
      <c r="I225" s="32">
        <v>-99</v>
      </c>
      <c r="J225" s="5" t="s">
        <v>26</v>
      </c>
      <c r="K225" s="31">
        <v>20.8</v>
      </c>
      <c r="L225" s="32">
        <v>-99</v>
      </c>
      <c r="M225" s="31">
        <v>23.1</v>
      </c>
      <c r="N225" s="31">
        <v>8.3</v>
      </c>
      <c r="O225" s="32">
        <v>-99</v>
      </c>
      <c r="P225" s="32">
        <v>-99</v>
      </c>
      <c r="Q225" s="5">
        <v>11</v>
      </c>
      <c r="R225" s="5" t="s">
        <v>86</v>
      </c>
      <c r="S225" s="31">
        <f t="shared" si="6"/>
        <v>23.1</v>
      </c>
      <c r="T225" s="31">
        <f t="shared" si="7"/>
        <v>8.3</v>
      </c>
      <c r="U225" s="31">
        <v>-99</v>
      </c>
      <c r="V225" s="31">
        <v>-99</v>
      </c>
    </row>
    <row r="226" spans="1:22" ht="21.75" customHeight="1">
      <c r="A226" s="5">
        <v>5</v>
      </c>
      <c r="B226" s="5">
        <v>245</v>
      </c>
      <c r="C226" s="5">
        <v>6</v>
      </c>
      <c r="D226" s="33">
        <v>19.377825318827124</v>
      </c>
      <c r="E226" s="33">
        <v>45.16739424213456</v>
      </c>
      <c r="F226" s="33">
        <v>4.7685229133201315</v>
      </c>
      <c r="G226" s="32">
        <v>-99</v>
      </c>
      <c r="H226" s="31">
        <v>188</v>
      </c>
      <c r="I226" s="32">
        <v>-99</v>
      </c>
      <c r="J226" s="5" t="s">
        <v>26</v>
      </c>
      <c r="K226" s="31">
        <v>22.3</v>
      </c>
      <c r="L226" s="32">
        <v>-99</v>
      </c>
      <c r="M226" s="31">
        <v>23.5</v>
      </c>
      <c r="N226" s="31">
        <v>7.2</v>
      </c>
      <c r="O226" s="32">
        <v>-99</v>
      </c>
      <c r="P226" s="32">
        <v>-99</v>
      </c>
      <c r="Q226" s="5">
        <v>11</v>
      </c>
      <c r="R226" s="5" t="s">
        <v>86</v>
      </c>
      <c r="S226" s="31">
        <f t="shared" si="6"/>
        <v>23.5</v>
      </c>
      <c r="T226" s="31">
        <f t="shared" si="7"/>
        <v>7.2</v>
      </c>
      <c r="U226" s="31">
        <v>-99</v>
      </c>
      <c r="V226" s="31">
        <v>-99</v>
      </c>
    </row>
    <row r="227" spans="1:22" ht="21.75" customHeight="1">
      <c r="A227" s="5">
        <v>5</v>
      </c>
      <c r="B227" s="5">
        <v>247</v>
      </c>
      <c r="C227" s="5">
        <v>2</v>
      </c>
      <c r="D227" s="33">
        <v>18.585207233118552</v>
      </c>
      <c r="E227" s="33">
        <v>47.3329187556699</v>
      </c>
      <c r="F227" s="33">
        <v>4.942761748638766</v>
      </c>
      <c r="G227" s="32">
        <v>-99</v>
      </c>
      <c r="H227" s="31">
        <v>249</v>
      </c>
      <c r="I227" s="32">
        <v>-99</v>
      </c>
      <c r="J227" s="5" t="s">
        <v>26</v>
      </c>
      <c r="K227" s="31">
        <v>21.3</v>
      </c>
      <c r="L227" s="32">
        <v>-99</v>
      </c>
      <c r="M227" s="31">
        <v>24.9</v>
      </c>
      <c r="N227" s="31">
        <v>12.2</v>
      </c>
      <c r="O227" s="32">
        <v>-99</v>
      </c>
      <c r="P227" s="32">
        <v>-99</v>
      </c>
      <c r="Q227" s="5">
        <v>11</v>
      </c>
      <c r="R227" s="5" t="s">
        <v>86</v>
      </c>
      <c r="S227" s="31">
        <f t="shared" si="6"/>
        <v>24.9</v>
      </c>
      <c r="T227" s="31">
        <f t="shared" si="7"/>
        <v>12.2</v>
      </c>
      <c r="U227" s="31">
        <v>-99</v>
      </c>
      <c r="V227" s="31">
        <v>-99</v>
      </c>
    </row>
    <row r="228" spans="1:22" ht="21.75" customHeight="1">
      <c r="A228" s="5">
        <v>5</v>
      </c>
      <c r="B228" s="5">
        <v>252</v>
      </c>
      <c r="C228" s="5">
        <v>2</v>
      </c>
      <c r="D228" s="33">
        <v>10.341525015136643</v>
      </c>
      <c r="E228" s="33">
        <v>48.05620913609712</v>
      </c>
      <c r="F228" s="33">
        <v>3.806459508746169</v>
      </c>
      <c r="G228" s="32">
        <v>-99</v>
      </c>
      <c r="H228" s="31">
        <v>325</v>
      </c>
      <c r="I228" s="32">
        <v>-99</v>
      </c>
      <c r="J228" s="5" t="s">
        <v>26</v>
      </c>
      <c r="K228" s="31">
        <v>22</v>
      </c>
      <c r="L228" s="32">
        <v>-99</v>
      </c>
      <c r="M228" s="31">
        <v>26.4</v>
      </c>
      <c r="N228" s="31">
        <v>9.8</v>
      </c>
      <c r="O228" s="32">
        <v>-99</v>
      </c>
      <c r="P228" s="32">
        <v>-99</v>
      </c>
      <c r="Q228" s="5">
        <v>11</v>
      </c>
      <c r="R228" s="5" t="s">
        <v>86</v>
      </c>
      <c r="S228" s="31">
        <f t="shared" si="6"/>
        <v>26.4</v>
      </c>
      <c r="T228" s="31">
        <f t="shared" si="7"/>
        <v>9.8</v>
      </c>
      <c r="U228" s="31">
        <v>-99</v>
      </c>
      <c r="V228" s="31">
        <v>-99</v>
      </c>
    </row>
    <row r="229" spans="1:22" ht="21.75" customHeight="1">
      <c r="A229" s="5">
        <v>5</v>
      </c>
      <c r="B229" s="5">
        <v>246</v>
      </c>
      <c r="C229" s="5">
        <v>4</v>
      </c>
      <c r="D229" s="33">
        <v>19.891800815285677</v>
      </c>
      <c r="E229" s="33">
        <v>48.905217446234786</v>
      </c>
      <c r="F229" s="33">
        <v>5.124054161810111</v>
      </c>
      <c r="G229" s="32">
        <v>-99</v>
      </c>
      <c r="H229" s="31">
        <v>117</v>
      </c>
      <c r="I229" s="32">
        <v>-99</v>
      </c>
      <c r="J229" s="5" t="s">
        <v>26</v>
      </c>
      <c r="K229" s="31">
        <v>8.6</v>
      </c>
      <c r="L229" s="32">
        <v>-99</v>
      </c>
      <c r="M229" s="31">
        <v>11.3</v>
      </c>
      <c r="N229" s="31">
        <v>7.6</v>
      </c>
      <c r="O229" s="32">
        <v>-99</v>
      </c>
      <c r="P229" s="32">
        <v>-99</v>
      </c>
      <c r="Q229" s="5">
        <v>11</v>
      </c>
      <c r="R229" s="5" t="s">
        <v>20</v>
      </c>
      <c r="S229" s="31">
        <f t="shared" si="6"/>
        <v>11.3</v>
      </c>
      <c r="T229" s="31">
        <f t="shared" si="7"/>
        <v>7.6</v>
      </c>
      <c r="U229" s="31">
        <v>-99</v>
      </c>
      <c r="V229" s="31">
        <v>-99</v>
      </c>
    </row>
    <row r="230" spans="1:22" ht="21.75" customHeight="1">
      <c r="A230" s="5">
        <v>5</v>
      </c>
      <c r="B230" s="5">
        <v>248</v>
      </c>
      <c r="C230" s="5">
        <v>2</v>
      </c>
      <c r="D230" s="33">
        <v>17.82802721915826</v>
      </c>
      <c r="E230" s="33">
        <v>50.243759973972395</v>
      </c>
      <c r="F230" s="33">
        <v>4.890248095734376</v>
      </c>
      <c r="G230" s="32">
        <v>-99</v>
      </c>
      <c r="H230" s="31">
        <v>267</v>
      </c>
      <c r="I230" s="32">
        <v>-99</v>
      </c>
      <c r="J230" s="5" t="s">
        <v>26</v>
      </c>
      <c r="K230" s="31">
        <v>23.2</v>
      </c>
      <c r="L230" s="32">
        <v>-99</v>
      </c>
      <c r="M230" s="31">
        <v>25.4</v>
      </c>
      <c r="N230" s="31">
        <v>9.6</v>
      </c>
      <c r="O230" s="32">
        <v>-99</v>
      </c>
      <c r="P230" s="32">
        <v>-99</v>
      </c>
      <c r="Q230" s="5">
        <v>11</v>
      </c>
      <c r="R230" s="5" t="s">
        <v>86</v>
      </c>
      <c r="S230" s="31">
        <f t="shared" si="6"/>
        <v>25.4</v>
      </c>
      <c r="T230" s="31">
        <f t="shared" si="7"/>
        <v>9.6</v>
      </c>
      <c r="U230" s="31">
        <v>-99</v>
      </c>
      <c r="V230" s="31">
        <v>-99</v>
      </c>
    </row>
    <row r="231" spans="1:22" ht="21.75" customHeight="1">
      <c r="A231" s="5">
        <v>5</v>
      </c>
      <c r="B231" s="5">
        <v>249</v>
      </c>
      <c r="C231" s="5">
        <v>2</v>
      </c>
      <c r="D231" s="33">
        <v>15.18672599075753</v>
      </c>
      <c r="E231" s="33">
        <v>53.89731205456159</v>
      </c>
      <c r="F231" s="33">
        <v>4.815131515346115</v>
      </c>
      <c r="G231" s="32">
        <v>-99</v>
      </c>
      <c r="H231" s="31">
        <v>246</v>
      </c>
      <c r="I231" s="32">
        <v>-99</v>
      </c>
      <c r="J231" s="5" t="s">
        <v>26</v>
      </c>
      <c r="K231" s="31">
        <v>24.3</v>
      </c>
      <c r="L231" s="32">
        <v>-99</v>
      </c>
      <c r="M231" s="31">
        <v>23.4</v>
      </c>
      <c r="N231" s="31">
        <v>9.5</v>
      </c>
      <c r="O231" s="32">
        <v>-99</v>
      </c>
      <c r="P231" s="32">
        <v>-99</v>
      </c>
      <c r="Q231" s="5">
        <v>11</v>
      </c>
      <c r="R231" s="5" t="s">
        <v>86</v>
      </c>
      <c r="S231" s="31">
        <f t="shared" si="6"/>
        <v>23.4</v>
      </c>
      <c r="T231" s="31">
        <f t="shared" si="7"/>
        <v>9.5</v>
      </c>
      <c r="U231" s="31">
        <v>3.715</v>
      </c>
      <c r="V231" s="31">
        <v>2.71</v>
      </c>
    </row>
    <row r="232" spans="1:22" ht="21.75" customHeight="1">
      <c r="A232" s="5">
        <v>6</v>
      </c>
      <c r="B232" s="5">
        <v>171</v>
      </c>
      <c r="C232" s="5">
        <v>2</v>
      </c>
      <c r="D232" s="33">
        <v>20.183630749027188</v>
      </c>
      <c r="E232" s="33">
        <v>-42.057298218321264</v>
      </c>
      <c r="F232" s="33">
        <v>-1.714708281666561</v>
      </c>
      <c r="G232" s="32">
        <v>-99</v>
      </c>
      <c r="H232" s="31">
        <v>318</v>
      </c>
      <c r="I232" s="32">
        <v>-99</v>
      </c>
      <c r="J232" s="5" t="s">
        <v>26</v>
      </c>
      <c r="K232" s="31">
        <v>15.9</v>
      </c>
      <c r="L232" s="32">
        <v>-99</v>
      </c>
      <c r="M232" s="31">
        <v>23.8</v>
      </c>
      <c r="N232" s="31">
        <v>1.1</v>
      </c>
      <c r="O232" s="32">
        <v>-99</v>
      </c>
      <c r="P232" s="32">
        <v>-99</v>
      </c>
      <c r="Q232" s="5">
        <v>11</v>
      </c>
      <c r="R232" s="5" t="s">
        <v>86</v>
      </c>
      <c r="S232" s="31">
        <f t="shared" si="6"/>
        <v>23.8</v>
      </c>
      <c r="T232" s="31">
        <f t="shared" si="7"/>
        <v>1.1</v>
      </c>
      <c r="U232" s="31">
        <v>-99</v>
      </c>
      <c r="V232" s="31">
        <v>-99</v>
      </c>
    </row>
    <row r="233" spans="1:22" ht="21.75" customHeight="1">
      <c r="A233" s="5">
        <v>6</v>
      </c>
      <c r="B233" s="5">
        <v>173</v>
      </c>
      <c r="C233" s="5">
        <v>11</v>
      </c>
      <c r="D233" s="33">
        <v>22.692943179542375</v>
      </c>
      <c r="E233" s="33">
        <v>-36.85288944552491</v>
      </c>
      <c r="F233" s="33">
        <v>-1.031385134772387</v>
      </c>
      <c r="G233" s="32">
        <v>-99</v>
      </c>
      <c r="H233" s="31">
        <v>113</v>
      </c>
      <c r="I233" s="32">
        <v>-99</v>
      </c>
      <c r="J233" s="5" t="s">
        <v>26</v>
      </c>
      <c r="K233" s="31">
        <v>9.3</v>
      </c>
      <c r="L233" s="32">
        <v>-99</v>
      </c>
      <c r="M233" s="31">
        <v>12.8</v>
      </c>
      <c r="N233" s="31">
        <v>4</v>
      </c>
      <c r="O233" s="32">
        <v>-99</v>
      </c>
      <c r="P233" s="32">
        <v>-99</v>
      </c>
      <c r="Q233" s="5">
        <v>11</v>
      </c>
      <c r="R233" s="5" t="s">
        <v>86</v>
      </c>
      <c r="S233" s="31">
        <f t="shared" si="6"/>
        <v>12.8</v>
      </c>
      <c r="T233" s="31">
        <f t="shared" si="7"/>
        <v>4</v>
      </c>
      <c r="U233" s="31">
        <v>-99</v>
      </c>
      <c r="V233" s="31">
        <v>-99</v>
      </c>
    </row>
    <row r="234" spans="1:22" ht="21.75" customHeight="1">
      <c r="A234" s="5">
        <v>6</v>
      </c>
      <c r="B234" s="5">
        <v>174</v>
      </c>
      <c r="C234" s="5">
        <v>11</v>
      </c>
      <c r="D234" s="33">
        <v>20.16820056381409</v>
      </c>
      <c r="E234" s="33">
        <v>-36.72481454241133</v>
      </c>
      <c r="F234" s="33">
        <v>-1.2628106209489462</v>
      </c>
      <c r="G234" s="32">
        <v>-99</v>
      </c>
      <c r="H234" s="31">
        <v>57</v>
      </c>
      <c r="I234" s="32">
        <v>-99</v>
      </c>
      <c r="J234" s="5" t="s">
        <v>26</v>
      </c>
      <c r="K234" s="31">
        <v>7.2</v>
      </c>
      <c r="L234" s="32">
        <v>-99</v>
      </c>
      <c r="M234" s="31">
        <v>10.1</v>
      </c>
      <c r="N234" s="31">
        <v>3.6</v>
      </c>
      <c r="O234" s="32">
        <v>-99</v>
      </c>
      <c r="P234" s="32">
        <v>-99</v>
      </c>
      <c r="Q234" s="5">
        <v>11</v>
      </c>
      <c r="R234" s="5" t="s">
        <v>86</v>
      </c>
      <c r="S234" s="31">
        <f t="shared" si="6"/>
        <v>10.1</v>
      </c>
      <c r="T234" s="31">
        <f t="shared" si="7"/>
        <v>3.6</v>
      </c>
      <c r="U234" s="31">
        <v>-99</v>
      </c>
      <c r="V234" s="31">
        <v>-99</v>
      </c>
    </row>
    <row r="235" spans="1:22" ht="21.75" customHeight="1">
      <c r="A235" s="5">
        <v>6</v>
      </c>
      <c r="B235" s="5">
        <v>181</v>
      </c>
      <c r="C235" s="5">
        <v>2</v>
      </c>
      <c r="D235" s="33">
        <v>20.953444387564524</v>
      </c>
      <c r="E235" s="33">
        <v>-27.252855352462852</v>
      </c>
      <c r="F235" s="33">
        <v>0.23331406389745507</v>
      </c>
      <c r="G235" s="32">
        <v>-99</v>
      </c>
      <c r="H235" s="31">
        <v>339</v>
      </c>
      <c r="I235" s="32">
        <v>-99</v>
      </c>
      <c r="J235" s="5" t="s">
        <v>26</v>
      </c>
      <c r="K235" s="31">
        <v>14.9</v>
      </c>
      <c r="L235" s="32">
        <v>-99</v>
      </c>
      <c r="M235" s="31">
        <v>24.7</v>
      </c>
      <c r="N235" s="31">
        <v>3.3</v>
      </c>
      <c r="O235" s="32">
        <v>-99</v>
      </c>
      <c r="P235" s="32">
        <v>-99</v>
      </c>
      <c r="Q235" s="5">
        <v>11</v>
      </c>
      <c r="R235" s="5" t="s">
        <v>86</v>
      </c>
      <c r="S235" s="31">
        <f t="shared" si="6"/>
        <v>24.7</v>
      </c>
      <c r="T235" s="31">
        <f t="shared" si="7"/>
        <v>3.3</v>
      </c>
      <c r="U235" s="31">
        <v>-99</v>
      </c>
      <c r="V235" s="31">
        <v>-99</v>
      </c>
    </row>
    <row r="236" spans="1:22" ht="21.75" customHeight="1">
      <c r="A236" s="5">
        <v>6</v>
      </c>
      <c r="B236" s="5">
        <v>182</v>
      </c>
      <c r="C236" s="5">
        <v>2</v>
      </c>
      <c r="D236" s="33">
        <v>21.068306267723663</v>
      </c>
      <c r="E236" s="33">
        <v>-25.043922135341447</v>
      </c>
      <c r="F236" s="33">
        <v>0.13376435340453433</v>
      </c>
      <c r="G236" s="32">
        <v>-99</v>
      </c>
      <c r="H236" s="31">
        <v>303</v>
      </c>
      <c r="I236" s="32">
        <v>-99</v>
      </c>
      <c r="J236" s="5" t="s">
        <v>26</v>
      </c>
      <c r="K236" s="31">
        <v>16.2</v>
      </c>
      <c r="L236" s="32">
        <v>-99</v>
      </c>
      <c r="M236" s="31">
        <v>22.7</v>
      </c>
      <c r="N236" s="31">
        <v>4.6</v>
      </c>
      <c r="O236" s="32">
        <v>-99</v>
      </c>
      <c r="P236" s="32">
        <v>-99</v>
      </c>
      <c r="Q236" s="5">
        <v>11</v>
      </c>
      <c r="R236" s="5" t="s">
        <v>86</v>
      </c>
      <c r="S236" s="31">
        <f t="shared" si="6"/>
        <v>22.7</v>
      </c>
      <c r="T236" s="31">
        <f t="shared" si="7"/>
        <v>4.6</v>
      </c>
      <c r="U236" s="31">
        <v>-99</v>
      </c>
      <c r="V236" s="31">
        <v>-99</v>
      </c>
    </row>
    <row r="237" spans="1:22" ht="21.75" customHeight="1">
      <c r="A237" s="5">
        <v>6</v>
      </c>
      <c r="B237" s="5">
        <v>188</v>
      </c>
      <c r="C237" s="5">
        <v>2</v>
      </c>
      <c r="D237" s="33">
        <v>20.07027923821642</v>
      </c>
      <c r="E237" s="33">
        <v>-15.952172459266597</v>
      </c>
      <c r="F237" s="33">
        <v>0.37472488088429956</v>
      </c>
      <c r="G237" s="32">
        <v>-99</v>
      </c>
      <c r="H237" s="31">
        <v>334</v>
      </c>
      <c r="I237" s="32">
        <v>-99</v>
      </c>
      <c r="J237" s="5" t="s">
        <v>26</v>
      </c>
      <c r="K237" s="31">
        <v>16.5</v>
      </c>
      <c r="L237" s="32">
        <v>-99</v>
      </c>
      <c r="M237" s="31">
        <v>25.9</v>
      </c>
      <c r="N237" s="31">
        <v>2.5</v>
      </c>
      <c r="O237" s="32">
        <v>-99</v>
      </c>
      <c r="P237" s="32">
        <v>-99</v>
      </c>
      <c r="Q237" s="5">
        <v>11</v>
      </c>
      <c r="R237" s="5" t="s">
        <v>86</v>
      </c>
      <c r="S237" s="31">
        <f t="shared" si="6"/>
        <v>25.9</v>
      </c>
      <c r="T237" s="31">
        <f t="shared" si="7"/>
        <v>2.5</v>
      </c>
      <c r="U237" s="31">
        <v>-99</v>
      </c>
      <c r="V237" s="31">
        <v>-99</v>
      </c>
    </row>
    <row r="238" spans="1:22" ht="21.75" customHeight="1">
      <c r="A238" s="5">
        <v>6</v>
      </c>
      <c r="B238" s="5">
        <v>191</v>
      </c>
      <c r="C238" s="5">
        <v>2</v>
      </c>
      <c r="D238" s="33">
        <v>20.285446206777365</v>
      </c>
      <c r="E238" s="33">
        <v>-10.5208528238979</v>
      </c>
      <c r="F238" s="33">
        <v>0.7698623303493399</v>
      </c>
      <c r="G238" s="32">
        <v>-99</v>
      </c>
      <c r="H238" s="31">
        <v>272</v>
      </c>
      <c r="I238" s="32">
        <v>-99</v>
      </c>
      <c r="J238" s="5" t="s">
        <v>26</v>
      </c>
      <c r="K238" s="31">
        <v>18</v>
      </c>
      <c r="L238" s="32">
        <v>-99</v>
      </c>
      <c r="M238" s="31">
        <v>25.3</v>
      </c>
      <c r="N238" s="31">
        <v>3.7</v>
      </c>
      <c r="O238" s="32">
        <v>-99</v>
      </c>
      <c r="P238" s="32">
        <v>-99</v>
      </c>
      <c r="Q238" s="5">
        <v>11</v>
      </c>
      <c r="R238" s="5" t="s">
        <v>86</v>
      </c>
      <c r="S238" s="31">
        <f t="shared" si="6"/>
        <v>25.3</v>
      </c>
      <c r="T238" s="31">
        <f t="shared" si="7"/>
        <v>3.7</v>
      </c>
      <c r="U238" s="31">
        <v>-99</v>
      </c>
      <c r="V238" s="31">
        <v>-99</v>
      </c>
    </row>
    <row r="239" spans="1:22" ht="21.75" customHeight="1">
      <c r="A239" s="5">
        <v>6</v>
      </c>
      <c r="B239" s="5">
        <v>194</v>
      </c>
      <c r="C239" s="5">
        <v>3</v>
      </c>
      <c r="D239" s="33">
        <v>21.003436672080554</v>
      </c>
      <c r="E239" s="33">
        <v>-5.075188307061717</v>
      </c>
      <c r="F239" s="33">
        <v>0.6444273170917207</v>
      </c>
      <c r="G239" s="32">
        <v>-99</v>
      </c>
      <c r="H239" s="31">
        <v>96</v>
      </c>
      <c r="I239" s="32">
        <v>-99</v>
      </c>
      <c r="J239" s="5" t="s">
        <v>26</v>
      </c>
      <c r="K239" s="31">
        <v>9.9</v>
      </c>
      <c r="L239" s="32">
        <v>-99</v>
      </c>
      <c r="M239" s="31">
        <v>10.8</v>
      </c>
      <c r="N239" s="31">
        <v>3.8</v>
      </c>
      <c r="O239" s="32">
        <v>-99</v>
      </c>
      <c r="P239" s="32">
        <v>-99</v>
      </c>
      <c r="Q239" s="5">
        <v>11</v>
      </c>
      <c r="R239" s="5" t="s">
        <v>50</v>
      </c>
      <c r="S239" s="31">
        <f t="shared" si="6"/>
        <v>10.8</v>
      </c>
      <c r="T239" s="31">
        <f t="shared" si="7"/>
        <v>3.8</v>
      </c>
      <c r="U239" s="31">
        <v>-99</v>
      </c>
      <c r="V239" s="31">
        <v>-99</v>
      </c>
    </row>
    <row r="240" spans="1:22" ht="21.75" customHeight="1">
      <c r="A240" s="5">
        <v>6</v>
      </c>
      <c r="B240" s="5">
        <v>204</v>
      </c>
      <c r="C240" s="5">
        <v>6</v>
      </c>
      <c r="D240" s="33">
        <v>24.36786114976986</v>
      </c>
      <c r="E240" s="33">
        <v>0.4741268080954839</v>
      </c>
      <c r="F240" s="33">
        <v>0.8788442403584683</v>
      </c>
      <c r="G240" s="32">
        <v>-99</v>
      </c>
      <c r="H240" s="31">
        <v>73</v>
      </c>
      <c r="I240" s="32">
        <v>-99</v>
      </c>
      <c r="J240" s="5" t="s">
        <v>26</v>
      </c>
      <c r="K240" s="31">
        <v>8.5</v>
      </c>
      <c r="L240" s="32">
        <v>-99</v>
      </c>
      <c r="M240" s="31">
        <v>8.4</v>
      </c>
      <c r="N240" s="31">
        <v>3.5</v>
      </c>
      <c r="O240" s="32">
        <v>-99</v>
      </c>
      <c r="P240" s="32">
        <v>-99</v>
      </c>
      <c r="Q240" s="5">
        <v>11</v>
      </c>
      <c r="R240" s="5" t="s">
        <v>86</v>
      </c>
      <c r="S240" s="31">
        <f t="shared" si="6"/>
        <v>8.4</v>
      </c>
      <c r="T240" s="31">
        <f t="shared" si="7"/>
        <v>3.5</v>
      </c>
      <c r="U240" s="31">
        <v>-99</v>
      </c>
      <c r="V240" s="31">
        <v>-99</v>
      </c>
    </row>
    <row r="241" spans="1:22" ht="21.75" customHeight="1">
      <c r="A241" s="5">
        <v>6</v>
      </c>
      <c r="B241" s="5">
        <v>205</v>
      </c>
      <c r="C241" s="5">
        <v>4</v>
      </c>
      <c r="D241" s="33">
        <v>28.784766323782474</v>
      </c>
      <c r="E241" s="33">
        <v>0.5645511363152274</v>
      </c>
      <c r="F241" s="33">
        <v>1.051108457128213</v>
      </c>
      <c r="G241" s="32">
        <v>-99</v>
      </c>
      <c r="H241" s="31">
        <v>136</v>
      </c>
      <c r="I241" s="32">
        <v>-99</v>
      </c>
      <c r="J241" s="5" t="s">
        <v>26</v>
      </c>
      <c r="K241" s="31">
        <v>12.8</v>
      </c>
      <c r="L241" s="32">
        <v>-99</v>
      </c>
      <c r="M241" s="31">
        <v>12.9</v>
      </c>
      <c r="N241" s="31">
        <v>2.5</v>
      </c>
      <c r="O241" s="32">
        <v>-99</v>
      </c>
      <c r="P241" s="32">
        <v>-99</v>
      </c>
      <c r="Q241" s="5">
        <v>11</v>
      </c>
      <c r="R241" s="5" t="s">
        <v>86</v>
      </c>
      <c r="S241" s="31">
        <f t="shared" si="6"/>
        <v>12.9</v>
      </c>
      <c r="T241" s="31">
        <f t="shared" si="7"/>
        <v>2.5</v>
      </c>
      <c r="U241" s="31">
        <v>4</v>
      </c>
      <c r="V241" s="31">
        <v>3.6</v>
      </c>
    </row>
    <row r="242" spans="1:22" ht="21.75" customHeight="1">
      <c r="A242" s="5">
        <v>6</v>
      </c>
      <c r="B242" s="5">
        <v>203</v>
      </c>
      <c r="C242" s="5">
        <v>11</v>
      </c>
      <c r="D242" s="33">
        <v>26.87059524246222</v>
      </c>
      <c r="E242" s="33">
        <v>3.278689672043292</v>
      </c>
      <c r="F242" s="33">
        <v>1.1282343836407533</v>
      </c>
      <c r="G242" s="32">
        <v>-99</v>
      </c>
      <c r="H242" s="31">
        <v>125</v>
      </c>
      <c r="I242" s="32">
        <v>-99</v>
      </c>
      <c r="J242" s="5" t="s">
        <v>26</v>
      </c>
      <c r="K242" s="31">
        <v>11.9</v>
      </c>
      <c r="L242" s="32">
        <v>-99</v>
      </c>
      <c r="M242" s="31">
        <v>9.6</v>
      </c>
      <c r="N242" s="31">
        <v>1.7</v>
      </c>
      <c r="O242" s="32">
        <v>-99</v>
      </c>
      <c r="P242" s="32">
        <v>-99</v>
      </c>
      <c r="Q242" s="5">
        <v>11</v>
      </c>
      <c r="R242" s="5" t="s">
        <v>86</v>
      </c>
      <c r="S242" s="31">
        <f t="shared" si="6"/>
        <v>9.6</v>
      </c>
      <c r="T242" s="31">
        <f t="shared" si="7"/>
        <v>1.7</v>
      </c>
      <c r="U242" s="31">
        <v>-99</v>
      </c>
      <c r="V242" s="31">
        <v>-99</v>
      </c>
    </row>
    <row r="243" spans="1:22" ht="21.75" customHeight="1">
      <c r="A243" s="5">
        <v>6</v>
      </c>
      <c r="B243" s="5">
        <v>198</v>
      </c>
      <c r="C243" s="5">
        <v>2</v>
      </c>
      <c r="D243" s="33">
        <v>20.511409075960795</v>
      </c>
      <c r="E243" s="33">
        <v>6.9885329069068085</v>
      </c>
      <c r="F243" s="33">
        <v>0.6326703473863811</v>
      </c>
      <c r="G243" s="32">
        <v>-99</v>
      </c>
      <c r="H243" s="31">
        <v>304</v>
      </c>
      <c r="I243" s="32">
        <v>-99</v>
      </c>
      <c r="J243" s="5" t="s">
        <v>26</v>
      </c>
      <c r="K243" s="31">
        <v>16.8</v>
      </c>
      <c r="L243" s="32">
        <v>-99</v>
      </c>
      <c r="M243" s="31">
        <v>23.9</v>
      </c>
      <c r="N243" s="31">
        <v>5.7</v>
      </c>
      <c r="O243" s="32">
        <v>-99</v>
      </c>
      <c r="P243" s="32">
        <v>-99</v>
      </c>
      <c r="Q243" s="5">
        <v>11</v>
      </c>
      <c r="R243" s="5" t="s">
        <v>86</v>
      </c>
      <c r="S243" s="31">
        <f t="shared" si="6"/>
        <v>23.9</v>
      </c>
      <c r="T243" s="31">
        <f t="shared" si="7"/>
        <v>5.7</v>
      </c>
      <c r="U243" s="31">
        <v>-99</v>
      </c>
      <c r="V243" s="31">
        <v>-99</v>
      </c>
    </row>
    <row r="244" spans="1:22" ht="21.75" customHeight="1">
      <c r="A244" s="5">
        <v>6</v>
      </c>
      <c r="B244" s="5">
        <v>210</v>
      </c>
      <c r="C244" s="5">
        <v>50</v>
      </c>
      <c r="D244" s="33">
        <v>26.486324615688893</v>
      </c>
      <c r="E244" s="33">
        <v>8.15723386591694</v>
      </c>
      <c r="F244" s="33">
        <v>0.9455145985650254</v>
      </c>
      <c r="G244" s="32">
        <v>-99</v>
      </c>
      <c r="H244" s="31">
        <v>84</v>
      </c>
      <c r="I244" s="32">
        <v>-99</v>
      </c>
      <c r="J244" s="5" t="s">
        <v>26</v>
      </c>
      <c r="K244" s="31">
        <v>8.1</v>
      </c>
      <c r="L244" s="32">
        <v>-99</v>
      </c>
      <c r="M244" s="31">
        <v>9.8</v>
      </c>
      <c r="N244" s="31">
        <v>5.8</v>
      </c>
      <c r="O244" s="32">
        <v>-99</v>
      </c>
      <c r="P244" s="32">
        <v>-99</v>
      </c>
      <c r="Q244" s="5">
        <v>11</v>
      </c>
      <c r="R244" s="5" t="s">
        <v>52</v>
      </c>
      <c r="S244" s="31">
        <f t="shared" si="6"/>
        <v>9.8</v>
      </c>
      <c r="T244" s="31">
        <f t="shared" si="7"/>
        <v>5.8</v>
      </c>
      <c r="U244" s="31">
        <v>-99</v>
      </c>
      <c r="V244" s="31">
        <v>-99</v>
      </c>
    </row>
    <row r="245" spans="1:22" ht="21.75" customHeight="1">
      <c r="A245" s="5">
        <v>6</v>
      </c>
      <c r="B245" s="5">
        <v>211</v>
      </c>
      <c r="C245" s="5">
        <v>2</v>
      </c>
      <c r="D245" s="33">
        <v>27.624741984511303</v>
      </c>
      <c r="E245" s="33">
        <v>9.472282432172134</v>
      </c>
      <c r="F245" s="33">
        <v>1.3009536355877374</v>
      </c>
      <c r="G245" s="32">
        <v>-99</v>
      </c>
      <c r="H245" s="31">
        <v>245</v>
      </c>
      <c r="I245" s="32">
        <v>-99</v>
      </c>
      <c r="J245" s="5" t="s">
        <v>26</v>
      </c>
      <c r="K245" s="31">
        <v>16.2</v>
      </c>
      <c r="L245" s="32">
        <v>-99</v>
      </c>
      <c r="M245" s="31">
        <v>23.9</v>
      </c>
      <c r="N245" s="31">
        <v>9.2</v>
      </c>
      <c r="O245" s="32">
        <v>-99</v>
      </c>
      <c r="P245" s="32">
        <v>-99</v>
      </c>
      <c r="Q245" s="5">
        <v>11</v>
      </c>
      <c r="R245" s="5" t="s">
        <v>86</v>
      </c>
      <c r="S245" s="31">
        <f t="shared" si="6"/>
        <v>23.9</v>
      </c>
      <c r="T245" s="31">
        <f t="shared" si="7"/>
        <v>9.2</v>
      </c>
      <c r="U245" s="31">
        <v>-99</v>
      </c>
      <c r="V245" s="31">
        <v>-99</v>
      </c>
    </row>
    <row r="246" spans="1:22" ht="21.75" customHeight="1">
      <c r="A246" s="5">
        <v>6</v>
      </c>
      <c r="B246" s="5">
        <v>217</v>
      </c>
      <c r="C246" s="5">
        <v>2</v>
      </c>
      <c r="D246" s="33">
        <v>21.305179571951086</v>
      </c>
      <c r="E246" s="33">
        <v>14.50421432884329</v>
      </c>
      <c r="F246" s="33">
        <v>0.9843486384907144</v>
      </c>
      <c r="G246" s="32">
        <v>-99</v>
      </c>
      <c r="H246" s="31">
        <v>279</v>
      </c>
      <c r="I246" s="32">
        <v>-99</v>
      </c>
      <c r="J246" s="5" t="s">
        <v>26</v>
      </c>
      <c r="K246" s="31">
        <v>14.3</v>
      </c>
      <c r="L246" s="32">
        <v>-99</v>
      </c>
      <c r="M246" s="31">
        <v>25.6</v>
      </c>
      <c r="N246" s="31">
        <v>11.1</v>
      </c>
      <c r="O246" s="32">
        <v>-99</v>
      </c>
      <c r="P246" s="32">
        <v>-99</v>
      </c>
      <c r="Q246" s="5">
        <v>11</v>
      </c>
      <c r="R246" s="5" t="s">
        <v>86</v>
      </c>
      <c r="S246" s="31">
        <f t="shared" si="6"/>
        <v>25.6</v>
      </c>
      <c r="T246" s="31">
        <f t="shared" si="7"/>
        <v>11.1</v>
      </c>
      <c r="U246" s="31">
        <v>-99</v>
      </c>
      <c r="V246" s="31">
        <v>-99</v>
      </c>
    </row>
    <row r="247" spans="1:22" ht="21.75" customHeight="1">
      <c r="A247" s="5">
        <v>6</v>
      </c>
      <c r="B247" s="5">
        <v>215</v>
      </c>
      <c r="C247" s="5">
        <v>50</v>
      </c>
      <c r="D247" s="33">
        <v>29.0018165918963</v>
      </c>
      <c r="E247" s="33">
        <v>17.469553803322896</v>
      </c>
      <c r="F247" s="33">
        <v>1.970270997514904</v>
      </c>
      <c r="G247" s="32">
        <v>-99</v>
      </c>
      <c r="H247" s="31">
        <v>327</v>
      </c>
      <c r="I247" s="32">
        <v>-99</v>
      </c>
      <c r="J247" s="5" t="s">
        <v>26</v>
      </c>
      <c r="K247" s="31">
        <v>19.1</v>
      </c>
      <c r="L247" s="32">
        <v>-99</v>
      </c>
      <c r="M247" s="31">
        <v>27.1</v>
      </c>
      <c r="N247" s="31">
        <v>12.7</v>
      </c>
      <c r="O247" s="32">
        <v>-99</v>
      </c>
      <c r="P247" s="32">
        <v>-99</v>
      </c>
      <c r="Q247" s="5">
        <v>11</v>
      </c>
      <c r="R247" s="5" t="s">
        <v>86</v>
      </c>
      <c r="S247" s="31">
        <f t="shared" si="6"/>
        <v>27.1</v>
      </c>
      <c r="T247" s="31">
        <f t="shared" si="7"/>
        <v>12.7</v>
      </c>
      <c r="U247" s="31">
        <v>-99</v>
      </c>
      <c r="V247" s="31">
        <v>-99</v>
      </c>
    </row>
    <row r="248" spans="1:22" ht="21.75" customHeight="1">
      <c r="A248" s="5">
        <v>6</v>
      </c>
      <c r="B248" s="5">
        <v>220</v>
      </c>
      <c r="C248" s="5">
        <v>2</v>
      </c>
      <c r="D248" s="33">
        <v>24.065225607532337</v>
      </c>
      <c r="E248" s="33">
        <v>23.26918034265396</v>
      </c>
      <c r="F248" s="33">
        <v>2.354589379972449</v>
      </c>
      <c r="G248" s="32">
        <v>-99</v>
      </c>
      <c r="H248" s="31">
        <v>427</v>
      </c>
      <c r="I248" s="32">
        <v>-99</v>
      </c>
      <c r="J248" s="5" t="s">
        <v>26</v>
      </c>
      <c r="K248" s="31">
        <v>24.5</v>
      </c>
      <c r="L248" s="32">
        <v>-99</v>
      </c>
      <c r="M248" s="31">
        <v>29.3</v>
      </c>
      <c r="N248" s="31">
        <v>5.3</v>
      </c>
      <c r="O248" s="32">
        <v>-99</v>
      </c>
      <c r="P248" s="32">
        <v>-99</v>
      </c>
      <c r="Q248" s="5">
        <v>11</v>
      </c>
      <c r="R248" s="5" t="s">
        <v>86</v>
      </c>
      <c r="S248" s="31">
        <f t="shared" si="6"/>
        <v>29.3</v>
      </c>
      <c r="T248" s="31">
        <f t="shared" si="7"/>
        <v>5.3</v>
      </c>
      <c r="U248" s="31">
        <v>-99</v>
      </c>
      <c r="V248" s="31">
        <v>-99</v>
      </c>
    </row>
    <row r="249" spans="1:22" ht="21.75" customHeight="1">
      <c r="A249" s="5">
        <v>6</v>
      </c>
      <c r="B249" s="5">
        <v>222</v>
      </c>
      <c r="C249" s="5">
        <v>2</v>
      </c>
      <c r="D249" s="33">
        <v>20.00202178464885</v>
      </c>
      <c r="E249" s="33">
        <v>26.194240182147926</v>
      </c>
      <c r="F249" s="33">
        <v>2.546994453316066</v>
      </c>
      <c r="G249" s="32">
        <v>-99</v>
      </c>
      <c r="H249" s="31">
        <v>232</v>
      </c>
      <c r="I249" s="32">
        <v>-99</v>
      </c>
      <c r="J249" s="5" t="s">
        <v>26</v>
      </c>
      <c r="K249" s="31">
        <v>21.2</v>
      </c>
      <c r="L249" s="32">
        <v>-99</v>
      </c>
      <c r="M249" s="31">
        <v>24.6</v>
      </c>
      <c r="N249" s="31">
        <v>10.3</v>
      </c>
      <c r="O249" s="32">
        <v>-99</v>
      </c>
      <c r="P249" s="32">
        <v>-99</v>
      </c>
      <c r="Q249" s="5">
        <v>11</v>
      </c>
      <c r="R249" s="5" t="s">
        <v>86</v>
      </c>
      <c r="S249" s="31">
        <f t="shared" si="6"/>
        <v>24.6</v>
      </c>
      <c r="T249" s="31">
        <f t="shared" si="7"/>
        <v>10.3</v>
      </c>
      <c r="U249" s="31">
        <v>-99</v>
      </c>
      <c r="V249" s="31">
        <v>-99</v>
      </c>
    </row>
    <row r="250" spans="1:22" ht="21.75" customHeight="1">
      <c r="A250" s="5">
        <v>6</v>
      </c>
      <c r="B250" s="5">
        <v>221</v>
      </c>
      <c r="C250" s="5">
        <v>2</v>
      </c>
      <c r="D250" s="33">
        <v>23.249642811989844</v>
      </c>
      <c r="E250" s="33">
        <v>26.36030624942402</v>
      </c>
      <c r="F250" s="33">
        <v>2.4043426443790827</v>
      </c>
      <c r="G250" s="32">
        <v>-99</v>
      </c>
      <c r="H250" s="31">
        <v>292</v>
      </c>
      <c r="I250" s="32">
        <v>-99</v>
      </c>
      <c r="J250" s="5" t="s">
        <v>26</v>
      </c>
      <c r="K250" s="31">
        <v>23.6</v>
      </c>
      <c r="L250" s="32">
        <v>-99</v>
      </c>
      <c r="M250" s="31">
        <v>24.3</v>
      </c>
      <c r="N250" s="31">
        <v>5</v>
      </c>
      <c r="O250" s="32">
        <v>-99</v>
      </c>
      <c r="P250" s="32">
        <v>-99</v>
      </c>
      <c r="Q250" s="5">
        <v>11</v>
      </c>
      <c r="R250" s="5" t="s">
        <v>86</v>
      </c>
      <c r="S250" s="31">
        <f t="shared" si="6"/>
        <v>24.3</v>
      </c>
      <c r="T250" s="31">
        <f t="shared" si="7"/>
        <v>5</v>
      </c>
      <c r="U250" s="31">
        <v>-99</v>
      </c>
      <c r="V250" s="31">
        <v>-99</v>
      </c>
    </row>
    <row r="251" spans="1:22" ht="21.75" customHeight="1">
      <c r="A251" s="5">
        <v>6</v>
      </c>
      <c r="B251" s="5">
        <v>229</v>
      </c>
      <c r="C251" s="5">
        <v>2</v>
      </c>
      <c r="D251" s="33">
        <v>20.311304861515268</v>
      </c>
      <c r="E251" s="33">
        <v>29.804574065790653</v>
      </c>
      <c r="F251" s="33">
        <v>2.7575743697401602</v>
      </c>
      <c r="G251" s="32">
        <v>-99</v>
      </c>
      <c r="H251" s="31">
        <v>226</v>
      </c>
      <c r="I251" s="32">
        <v>-99</v>
      </c>
      <c r="J251" s="5" t="s">
        <v>26</v>
      </c>
      <c r="K251" s="31">
        <v>18.3</v>
      </c>
      <c r="L251" s="32">
        <v>-99</v>
      </c>
      <c r="M251" s="31">
        <v>24.9</v>
      </c>
      <c r="N251" s="31">
        <v>10.2</v>
      </c>
      <c r="O251" s="32">
        <v>-99</v>
      </c>
      <c r="P251" s="32">
        <v>-99</v>
      </c>
      <c r="Q251" s="5">
        <v>11</v>
      </c>
      <c r="R251" s="5" t="s">
        <v>86</v>
      </c>
      <c r="S251" s="31">
        <f t="shared" si="6"/>
        <v>24.9</v>
      </c>
      <c r="T251" s="31">
        <f t="shared" si="7"/>
        <v>10.2</v>
      </c>
      <c r="U251" s="31">
        <v>-99</v>
      </c>
      <c r="V251" s="31">
        <v>-99</v>
      </c>
    </row>
    <row r="252" spans="1:22" ht="21.75" customHeight="1">
      <c r="A252" s="5">
        <v>6</v>
      </c>
      <c r="B252" s="5">
        <v>228</v>
      </c>
      <c r="C252" s="5">
        <v>2</v>
      </c>
      <c r="D252" s="33">
        <v>21.97431930771325</v>
      </c>
      <c r="E252" s="33">
        <v>31.317690045219734</v>
      </c>
      <c r="F252" s="33">
        <v>3.0021742111833793</v>
      </c>
      <c r="G252" s="32">
        <v>-99</v>
      </c>
      <c r="H252" s="31">
        <v>208</v>
      </c>
      <c r="I252" s="32">
        <v>-99</v>
      </c>
      <c r="J252" s="5" t="s">
        <v>26</v>
      </c>
      <c r="K252" s="31">
        <v>17.3</v>
      </c>
      <c r="L252" s="32">
        <v>-99</v>
      </c>
      <c r="M252" s="31">
        <v>22.5</v>
      </c>
      <c r="N252" s="31">
        <v>7.2</v>
      </c>
      <c r="O252" s="32">
        <v>-99</v>
      </c>
      <c r="P252" s="32">
        <v>-99</v>
      </c>
      <c r="Q252" s="5">
        <v>11</v>
      </c>
      <c r="R252" s="5" t="s">
        <v>86</v>
      </c>
      <c r="S252" s="31">
        <f t="shared" si="6"/>
        <v>22.5</v>
      </c>
      <c r="T252" s="31">
        <f t="shared" si="7"/>
        <v>7.2</v>
      </c>
      <c r="U252" s="31">
        <v>-99</v>
      </c>
      <c r="V252" s="31">
        <v>-99</v>
      </c>
    </row>
    <row r="253" spans="1:22" ht="21.75" customHeight="1">
      <c r="A253" s="5">
        <v>6</v>
      </c>
      <c r="B253" s="5">
        <v>241</v>
      </c>
      <c r="C253" s="5">
        <v>2</v>
      </c>
      <c r="D253" s="33">
        <v>23.85011813809936</v>
      </c>
      <c r="E253" s="33">
        <v>38.22462470251295</v>
      </c>
      <c r="F253" s="33">
        <v>4.275524188672501</v>
      </c>
      <c r="G253" s="32">
        <v>-99</v>
      </c>
      <c r="H253" s="31">
        <v>259</v>
      </c>
      <c r="I253" s="32">
        <v>-99</v>
      </c>
      <c r="J253" s="5" t="s">
        <v>26</v>
      </c>
      <c r="K253" s="31">
        <v>29.3</v>
      </c>
      <c r="L253" s="32">
        <v>-99</v>
      </c>
      <c r="M253" s="31">
        <v>23.1</v>
      </c>
      <c r="N253" s="31">
        <v>5.5</v>
      </c>
      <c r="O253" s="32">
        <v>-99</v>
      </c>
      <c r="P253" s="32">
        <v>-99</v>
      </c>
      <c r="Q253" s="5">
        <v>11</v>
      </c>
      <c r="R253" s="5" t="s">
        <v>86</v>
      </c>
      <c r="S253" s="31">
        <f t="shared" si="6"/>
        <v>23.1</v>
      </c>
      <c r="T253" s="31">
        <f t="shared" si="7"/>
        <v>5.5</v>
      </c>
      <c r="U253" s="31">
        <v>4.23</v>
      </c>
      <c r="V253" s="31">
        <v>3.56</v>
      </c>
    </row>
    <row r="254" spans="1:22" ht="21.75" customHeight="1">
      <c r="A254" s="5">
        <v>6</v>
      </c>
      <c r="B254" s="5">
        <v>242</v>
      </c>
      <c r="C254" s="5">
        <v>2</v>
      </c>
      <c r="D254" s="33">
        <v>23.440176907724524</v>
      </c>
      <c r="E254" s="33">
        <v>41.22076313944075</v>
      </c>
      <c r="F254" s="33">
        <v>4.939706331228492</v>
      </c>
      <c r="G254" s="32">
        <v>-99</v>
      </c>
      <c r="H254" s="31">
        <v>211</v>
      </c>
      <c r="I254" s="32">
        <v>-99</v>
      </c>
      <c r="J254" s="5" t="s">
        <v>26</v>
      </c>
      <c r="K254" s="31">
        <v>24.5</v>
      </c>
      <c r="L254" s="32">
        <v>-99</v>
      </c>
      <c r="M254" s="31">
        <v>18.5</v>
      </c>
      <c r="N254" s="31">
        <v>5.8</v>
      </c>
      <c r="O254" s="32">
        <v>-99</v>
      </c>
      <c r="P254" s="32">
        <v>-99</v>
      </c>
      <c r="Q254" s="5">
        <v>11</v>
      </c>
      <c r="R254" s="5" t="s">
        <v>86</v>
      </c>
      <c r="S254" s="31">
        <f t="shared" si="6"/>
        <v>18.5</v>
      </c>
      <c r="T254" s="31">
        <f t="shared" si="7"/>
        <v>5.8</v>
      </c>
      <c r="U254" s="31">
        <v>-99</v>
      </c>
      <c r="V254" s="31">
        <v>-99</v>
      </c>
    </row>
    <row r="255" spans="1:22" ht="21.75" customHeight="1">
      <c r="A255" s="5">
        <v>6</v>
      </c>
      <c r="B255" s="5">
        <v>239</v>
      </c>
      <c r="C255" s="5">
        <v>2</v>
      </c>
      <c r="D255" s="33">
        <v>20.47813500472234</v>
      </c>
      <c r="E255" s="33">
        <v>42.557068316698896</v>
      </c>
      <c r="F255" s="33">
        <v>4.6269598396309615</v>
      </c>
      <c r="G255" s="32">
        <v>-99</v>
      </c>
      <c r="H255" s="31">
        <v>243</v>
      </c>
      <c r="I255" s="32">
        <v>-99</v>
      </c>
      <c r="J255" s="5" t="s">
        <v>26</v>
      </c>
      <c r="K255" s="31">
        <v>22.7</v>
      </c>
      <c r="L255" s="32">
        <v>-99</v>
      </c>
      <c r="M255" s="31">
        <v>23.8</v>
      </c>
      <c r="N255" s="31">
        <v>11.7</v>
      </c>
      <c r="O255" s="32">
        <v>-99</v>
      </c>
      <c r="P255" s="32">
        <v>-99</v>
      </c>
      <c r="Q255" s="5">
        <v>11</v>
      </c>
      <c r="R255" s="5" t="s">
        <v>86</v>
      </c>
      <c r="S255" s="31">
        <f t="shared" si="6"/>
        <v>23.8</v>
      </c>
      <c r="T255" s="31">
        <f t="shared" si="7"/>
        <v>11.7</v>
      </c>
      <c r="U255" s="31">
        <v>-99</v>
      </c>
      <c r="V255" s="31">
        <v>-99</v>
      </c>
    </row>
    <row r="256" spans="1:22" ht="21.75" customHeight="1">
      <c r="A256" s="5">
        <v>6</v>
      </c>
      <c r="B256" s="5">
        <v>243</v>
      </c>
      <c r="C256" s="5">
        <v>2</v>
      </c>
      <c r="D256" s="33">
        <v>22.0238984892908</v>
      </c>
      <c r="E256" s="33">
        <v>45.874350289815496</v>
      </c>
      <c r="F256" s="33">
        <v>4.977408482394489</v>
      </c>
      <c r="G256" s="32">
        <v>-99</v>
      </c>
      <c r="H256" s="31">
        <v>249</v>
      </c>
      <c r="I256" s="32">
        <v>-99</v>
      </c>
      <c r="J256" s="5" t="s">
        <v>26</v>
      </c>
      <c r="K256" s="31">
        <v>21.5</v>
      </c>
      <c r="L256" s="32">
        <v>-99</v>
      </c>
      <c r="M256" s="31">
        <v>23.2</v>
      </c>
      <c r="N256" s="31">
        <v>7</v>
      </c>
      <c r="O256" s="32">
        <v>-99</v>
      </c>
      <c r="P256" s="32">
        <v>-99</v>
      </c>
      <c r="Q256" s="5">
        <v>11</v>
      </c>
      <c r="R256" s="5" t="s">
        <v>86</v>
      </c>
      <c r="S256" s="31">
        <f t="shared" si="6"/>
        <v>23.2</v>
      </c>
      <c r="T256" s="31">
        <f t="shared" si="7"/>
        <v>7</v>
      </c>
      <c r="U256" s="31">
        <v>-99</v>
      </c>
      <c r="V256" s="31">
        <v>-99</v>
      </c>
    </row>
    <row r="257" spans="1:22" ht="21.75" customHeight="1">
      <c r="A257" s="5">
        <v>6</v>
      </c>
      <c r="B257" s="5">
        <v>244</v>
      </c>
      <c r="C257" s="5">
        <v>2</v>
      </c>
      <c r="D257" s="33">
        <v>20.93530471039547</v>
      </c>
      <c r="E257" s="33">
        <v>47.37616510882175</v>
      </c>
      <c r="F257" s="33">
        <v>5.129743575343594</v>
      </c>
      <c r="G257" s="32">
        <v>-99</v>
      </c>
      <c r="H257" s="31">
        <v>203</v>
      </c>
      <c r="I257" s="32">
        <v>-99</v>
      </c>
      <c r="J257" s="5" t="s">
        <v>26</v>
      </c>
      <c r="K257" s="31">
        <v>12</v>
      </c>
      <c r="L257" s="32">
        <v>-99</v>
      </c>
      <c r="M257" s="31">
        <v>23</v>
      </c>
      <c r="N257" s="31">
        <v>11.5</v>
      </c>
      <c r="O257" s="32">
        <v>-99</v>
      </c>
      <c r="P257" s="32">
        <v>-99</v>
      </c>
      <c r="Q257" s="5">
        <v>11</v>
      </c>
      <c r="R257" s="5" t="s">
        <v>86</v>
      </c>
      <c r="S257" s="31">
        <f t="shared" si="6"/>
        <v>23</v>
      </c>
      <c r="T257" s="31">
        <f t="shared" si="7"/>
        <v>11.5</v>
      </c>
      <c r="U257" s="31">
        <v>-99</v>
      </c>
      <c r="V257" s="31">
        <v>-99</v>
      </c>
    </row>
    <row r="258" spans="1:22" ht="21.75" customHeight="1">
      <c r="A258" s="5">
        <v>7</v>
      </c>
      <c r="B258" s="5">
        <v>206</v>
      </c>
      <c r="C258" s="5">
        <v>2</v>
      </c>
      <c r="D258" s="33">
        <v>31.9326565608759</v>
      </c>
      <c r="E258" s="33">
        <v>4.784741602726683</v>
      </c>
      <c r="F258" s="33">
        <v>1.361484218982117</v>
      </c>
      <c r="G258" s="32">
        <v>-99</v>
      </c>
      <c r="H258" s="31">
        <v>254</v>
      </c>
      <c r="I258" s="32">
        <v>-99</v>
      </c>
      <c r="J258" s="5" t="s">
        <v>26</v>
      </c>
      <c r="K258" s="31">
        <v>18.6</v>
      </c>
      <c r="L258" s="32">
        <v>-99</v>
      </c>
      <c r="M258" s="31">
        <v>22.8</v>
      </c>
      <c r="N258" s="31">
        <v>2.4</v>
      </c>
      <c r="O258" s="32">
        <v>-99</v>
      </c>
      <c r="P258" s="32">
        <v>-99</v>
      </c>
      <c r="Q258" s="5">
        <v>11</v>
      </c>
      <c r="R258" s="5" t="s">
        <v>86</v>
      </c>
      <c r="S258" s="31">
        <f t="shared" si="6"/>
        <v>22.8</v>
      </c>
      <c r="T258" s="31">
        <f t="shared" si="7"/>
        <v>2.4</v>
      </c>
      <c r="U258" s="31">
        <v>-99</v>
      </c>
      <c r="V258" s="31">
        <v>-99</v>
      </c>
    </row>
    <row r="259" spans="1:22" ht="21.75" customHeight="1">
      <c r="A259" s="5">
        <v>7</v>
      </c>
      <c r="B259" s="5">
        <v>207</v>
      </c>
      <c r="C259" s="5">
        <v>2</v>
      </c>
      <c r="D259" s="33">
        <v>30.793088915601487</v>
      </c>
      <c r="E259" s="33">
        <v>6.325297013564779</v>
      </c>
      <c r="F259" s="33">
        <v>1.3748242174389402</v>
      </c>
      <c r="G259" s="32">
        <v>-99</v>
      </c>
      <c r="H259" s="31">
        <v>223</v>
      </c>
      <c r="I259" s="32">
        <v>-99</v>
      </c>
      <c r="J259" s="5" t="s">
        <v>26</v>
      </c>
      <c r="K259" s="31">
        <v>18.5</v>
      </c>
      <c r="L259" s="32">
        <v>-99</v>
      </c>
      <c r="M259" s="31">
        <v>22.7</v>
      </c>
      <c r="N259" s="31">
        <v>4</v>
      </c>
      <c r="O259" s="32">
        <v>-99</v>
      </c>
      <c r="P259" s="32">
        <v>-99</v>
      </c>
      <c r="Q259" s="5">
        <v>11</v>
      </c>
      <c r="R259" s="5" t="s">
        <v>86</v>
      </c>
      <c r="S259" s="31">
        <f aca="true" t="shared" si="8" ref="S259:S268">M259</f>
        <v>22.7</v>
      </c>
      <c r="T259" s="31">
        <f aca="true" t="shared" si="9" ref="T259:T268">N259</f>
        <v>4</v>
      </c>
      <c r="U259" s="31">
        <v>-99</v>
      </c>
      <c r="V259" s="31">
        <v>-99</v>
      </c>
    </row>
    <row r="260" spans="1:22" ht="21.75" customHeight="1">
      <c r="A260" s="5">
        <v>7</v>
      </c>
      <c r="B260" s="5">
        <v>208</v>
      </c>
      <c r="C260" s="5">
        <v>50</v>
      </c>
      <c r="D260" s="33">
        <v>30.165141586534588</v>
      </c>
      <c r="E260" s="33">
        <v>8.696339060613997</v>
      </c>
      <c r="F260" s="33">
        <v>1.2085402338519502</v>
      </c>
      <c r="G260" s="32">
        <v>-99</v>
      </c>
      <c r="H260" s="31">
        <v>263</v>
      </c>
      <c r="I260" s="32">
        <v>-99</v>
      </c>
      <c r="J260" s="5" t="s">
        <v>26</v>
      </c>
      <c r="K260" s="31">
        <v>13.9</v>
      </c>
      <c r="L260" s="32">
        <v>-99</v>
      </c>
      <c r="M260" s="31">
        <v>21</v>
      </c>
      <c r="N260" s="31">
        <v>4.4</v>
      </c>
      <c r="O260" s="32">
        <v>-99</v>
      </c>
      <c r="P260" s="32">
        <v>-99</v>
      </c>
      <c r="Q260" s="5">
        <v>14</v>
      </c>
      <c r="R260" s="5" t="s">
        <v>57</v>
      </c>
      <c r="S260" s="31">
        <f t="shared" si="8"/>
        <v>21</v>
      </c>
      <c r="T260" s="31">
        <f t="shared" si="9"/>
        <v>4.4</v>
      </c>
      <c r="U260" s="31">
        <v>-99</v>
      </c>
      <c r="V260" s="31">
        <v>-99</v>
      </c>
    </row>
    <row r="261" spans="1:22" ht="21.75" customHeight="1">
      <c r="A261" s="5">
        <v>6</v>
      </c>
      <c r="B261" s="5">
        <v>202</v>
      </c>
      <c r="C261" s="5">
        <v>50</v>
      </c>
      <c r="D261" s="33">
        <v>26.576948392633863</v>
      </c>
      <c r="E261" s="33">
        <v>6.6630725162825115</v>
      </c>
      <c r="F261" s="33">
        <v>1.0697771298575443</v>
      </c>
      <c r="G261" s="32">
        <v>-99</v>
      </c>
      <c r="H261" s="31">
        <v>396</v>
      </c>
      <c r="I261" s="32">
        <v>-99</v>
      </c>
      <c r="J261" s="5" t="s">
        <v>26</v>
      </c>
      <c r="K261" s="31">
        <v>17.3</v>
      </c>
      <c r="L261" s="32">
        <v>-99</v>
      </c>
      <c r="M261" s="31">
        <v>27.1</v>
      </c>
      <c r="N261" s="31">
        <v>7</v>
      </c>
      <c r="O261" s="32">
        <v>-99</v>
      </c>
      <c r="P261" s="32">
        <v>-99</v>
      </c>
      <c r="Q261" s="5">
        <v>14</v>
      </c>
      <c r="R261" s="5" t="s">
        <v>88</v>
      </c>
      <c r="S261" s="31">
        <f t="shared" si="8"/>
        <v>27.1</v>
      </c>
      <c r="T261" s="31">
        <f t="shared" si="9"/>
        <v>7</v>
      </c>
      <c r="U261" s="31">
        <v>-99</v>
      </c>
      <c r="V261" s="31">
        <v>-99</v>
      </c>
    </row>
    <row r="262" spans="1:22" ht="21.75" customHeight="1">
      <c r="A262" s="5">
        <v>6</v>
      </c>
      <c r="B262" s="5">
        <v>201</v>
      </c>
      <c r="C262" s="5">
        <v>50</v>
      </c>
      <c r="D262" s="33">
        <v>24.649264985712133</v>
      </c>
      <c r="E262" s="33">
        <v>6.916254354970505</v>
      </c>
      <c r="F262" s="33">
        <v>0.788022415057703</v>
      </c>
      <c r="G262" s="32">
        <v>-99</v>
      </c>
      <c r="H262" s="31">
        <v>412</v>
      </c>
      <c r="I262" s="32">
        <v>-99</v>
      </c>
      <c r="J262" s="5" t="s">
        <v>26</v>
      </c>
      <c r="K262" s="31">
        <v>19.5</v>
      </c>
      <c r="L262" s="32">
        <v>-99</v>
      </c>
      <c r="M262" s="31">
        <v>26</v>
      </c>
      <c r="N262" s="31">
        <v>4.8</v>
      </c>
      <c r="O262" s="32">
        <v>-99</v>
      </c>
      <c r="P262" s="32">
        <v>-99</v>
      </c>
      <c r="Q262" s="5">
        <v>14</v>
      </c>
      <c r="R262" s="5" t="s">
        <v>88</v>
      </c>
      <c r="S262" s="31">
        <f t="shared" si="8"/>
        <v>26</v>
      </c>
      <c r="T262" s="31">
        <f t="shared" si="9"/>
        <v>4.8</v>
      </c>
      <c r="U262" s="31">
        <v>-99</v>
      </c>
      <c r="V262" s="31">
        <v>-99</v>
      </c>
    </row>
    <row r="263" spans="1:22" ht="21.75" customHeight="1">
      <c r="A263" s="5">
        <v>6</v>
      </c>
      <c r="B263" s="5">
        <v>209</v>
      </c>
      <c r="C263" s="5">
        <v>50</v>
      </c>
      <c r="D263" s="33">
        <v>28.792265035615078</v>
      </c>
      <c r="E263" s="33">
        <v>8.645220826103174</v>
      </c>
      <c r="F263" s="33">
        <v>1.1354454771482976</v>
      </c>
      <c r="G263" s="32">
        <v>-99</v>
      </c>
      <c r="H263" s="31">
        <v>307</v>
      </c>
      <c r="I263" s="32">
        <v>-99</v>
      </c>
      <c r="J263" s="5" t="s">
        <v>26</v>
      </c>
      <c r="K263" s="31">
        <v>17.5</v>
      </c>
      <c r="L263" s="32">
        <v>-99</v>
      </c>
      <c r="M263" s="31">
        <v>20.1</v>
      </c>
      <c r="N263" s="31">
        <v>12.9</v>
      </c>
      <c r="O263" s="32">
        <v>-99</v>
      </c>
      <c r="P263" s="32">
        <v>-99</v>
      </c>
      <c r="Q263" s="5">
        <v>14</v>
      </c>
      <c r="R263" s="5" t="s">
        <v>88</v>
      </c>
      <c r="S263" s="31">
        <f t="shared" si="8"/>
        <v>20.1</v>
      </c>
      <c r="T263" s="31">
        <f t="shared" si="9"/>
        <v>12.9</v>
      </c>
      <c r="U263" s="31">
        <v>-99</v>
      </c>
      <c r="V263" s="31">
        <v>-99</v>
      </c>
    </row>
    <row r="264" spans="1:22" ht="21.75" customHeight="1">
      <c r="A264" s="5">
        <v>6</v>
      </c>
      <c r="B264" s="5">
        <v>200</v>
      </c>
      <c r="C264" s="5">
        <v>2</v>
      </c>
      <c r="D264" s="33">
        <v>20.92736478454747</v>
      </c>
      <c r="E264" s="33">
        <v>10.817338229275844</v>
      </c>
      <c r="F264" s="33">
        <v>0.7276581663708224</v>
      </c>
      <c r="G264" s="32">
        <v>-99</v>
      </c>
      <c r="H264" s="31">
        <v>335</v>
      </c>
      <c r="I264" s="32">
        <v>-99</v>
      </c>
      <c r="J264" s="5" t="s">
        <v>26</v>
      </c>
      <c r="K264" s="31">
        <v>13.7</v>
      </c>
      <c r="L264" s="32">
        <v>-99</v>
      </c>
      <c r="M264" s="31">
        <v>25.7</v>
      </c>
      <c r="N264" s="31">
        <v>5.6</v>
      </c>
      <c r="O264" s="32">
        <v>-99</v>
      </c>
      <c r="P264" s="32">
        <v>-99</v>
      </c>
      <c r="Q264" s="5">
        <v>14</v>
      </c>
      <c r="R264" s="5" t="s">
        <v>53</v>
      </c>
      <c r="S264" s="31">
        <f t="shared" si="8"/>
        <v>25.7</v>
      </c>
      <c r="T264" s="31">
        <f t="shared" si="9"/>
        <v>5.6</v>
      </c>
      <c r="U264" s="31">
        <v>-99</v>
      </c>
      <c r="V264" s="31">
        <v>-99</v>
      </c>
    </row>
    <row r="265" spans="1:22" ht="21.75" customHeight="1">
      <c r="A265" s="5">
        <v>6</v>
      </c>
      <c r="B265" s="5">
        <v>212</v>
      </c>
      <c r="C265" s="5">
        <v>50</v>
      </c>
      <c r="D265" s="33">
        <v>23.85608948680013</v>
      </c>
      <c r="E265" s="33">
        <v>12.131956111809615</v>
      </c>
      <c r="F265" s="33">
        <v>0.7003857640972692</v>
      </c>
      <c r="G265" s="32">
        <v>-99</v>
      </c>
      <c r="H265" s="31">
        <v>110</v>
      </c>
      <c r="I265" s="32">
        <v>-99</v>
      </c>
      <c r="J265" s="5" t="s">
        <v>26</v>
      </c>
      <c r="K265" s="31">
        <v>6</v>
      </c>
      <c r="L265" s="32">
        <v>-99</v>
      </c>
      <c r="M265" s="31">
        <v>7.2</v>
      </c>
      <c r="N265" s="31">
        <v>1.9</v>
      </c>
      <c r="O265" s="32">
        <v>-99</v>
      </c>
      <c r="P265" s="32">
        <v>-99</v>
      </c>
      <c r="Q265" s="5">
        <v>14</v>
      </c>
      <c r="R265" s="5" t="s">
        <v>97</v>
      </c>
      <c r="S265" s="31">
        <f t="shared" si="8"/>
        <v>7.2</v>
      </c>
      <c r="T265" s="31">
        <f t="shared" si="9"/>
        <v>1.9</v>
      </c>
      <c r="U265" s="31">
        <v>-99</v>
      </c>
      <c r="V265" s="31">
        <v>-99</v>
      </c>
    </row>
    <row r="266" spans="1:22" ht="21.75" customHeight="1">
      <c r="A266" s="5">
        <v>6</v>
      </c>
      <c r="B266" s="5">
        <v>213</v>
      </c>
      <c r="C266" s="5">
        <v>50</v>
      </c>
      <c r="D266" s="33">
        <v>28.194726994524817</v>
      </c>
      <c r="E266" s="33">
        <v>13.350246824367058</v>
      </c>
      <c r="F266" s="33">
        <v>1.3011812478299056</v>
      </c>
      <c r="G266" s="32">
        <v>-99</v>
      </c>
      <c r="H266" s="31">
        <v>264</v>
      </c>
      <c r="I266" s="32">
        <v>-99</v>
      </c>
      <c r="J266" s="5" t="s">
        <v>26</v>
      </c>
      <c r="K266" s="31">
        <v>17.3</v>
      </c>
      <c r="L266" s="32">
        <v>-99</v>
      </c>
      <c r="M266" s="31">
        <v>23.3</v>
      </c>
      <c r="N266" s="31">
        <v>8.3</v>
      </c>
      <c r="O266" s="32">
        <v>-99</v>
      </c>
      <c r="P266" s="32">
        <v>-99</v>
      </c>
      <c r="Q266" s="5">
        <v>14</v>
      </c>
      <c r="R266" s="5" t="s">
        <v>55</v>
      </c>
      <c r="S266" s="31">
        <f t="shared" si="8"/>
        <v>23.3</v>
      </c>
      <c r="T266" s="31">
        <f t="shared" si="9"/>
        <v>8.3</v>
      </c>
      <c r="U266" s="31">
        <v>6.57</v>
      </c>
      <c r="V266" s="31">
        <v>3.34</v>
      </c>
    </row>
    <row r="267" spans="1:22" ht="21.75" customHeight="1">
      <c r="A267" s="5">
        <v>6</v>
      </c>
      <c r="B267" s="5">
        <v>214</v>
      </c>
      <c r="C267" s="5">
        <v>50</v>
      </c>
      <c r="D267" s="33">
        <v>28.878744860323582</v>
      </c>
      <c r="E267" s="33">
        <v>15.71304965299683</v>
      </c>
      <c r="F267" s="33">
        <v>1.5728688178038974</v>
      </c>
      <c r="G267" s="32">
        <v>-99</v>
      </c>
      <c r="H267" s="31">
        <v>368</v>
      </c>
      <c r="I267" s="32">
        <v>-99</v>
      </c>
      <c r="J267" s="5" t="s">
        <v>26</v>
      </c>
      <c r="K267" s="31">
        <v>17.2</v>
      </c>
      <c r="L267" s="32">
        <v>-99</v>
      </c>
      <c r="M267" s="31">
        <v>26.3</v>
      </c>
      <c r="N267" s="31">
        <v>9.7</v>
      </c>
      <c r="O267" s="32">
        <v>-99</v>
      </c>
      <c r="P267" s="32">
        <v>-99</v>
      </c>
      <c r="Q267" s="5">
        <v>14</v>
      </c>
      <c r="R267" s="5" t="s">
        <v>56</v>
      </c>
      <c r="S267" s="31">
        <f t="shared" si="8"/>
        <v>26.3</v>
      </c>
      <c r="T267" s="31">
        <f t="shared" si="9"/>
        <v>9.7</v>
      </c>
      <c r="U267" s="31">
        <v>-99</v>
      </c>
      <c r="V267" s="31">
        <v>-99</v>
      </c>
    </row>
    <row r="268" spans="1:22" ht="21.75" customHeight="1">
      <c r="A268" s="5">
        <v>6</v>
      </c>
      <c r="B268" s="5">
        <v>216</v>
      </c>
      <c r="C268" s="5">
        <v>50</v>
      </c>
      <c r="D268" s="33">
        <v>26.657575912466054</v>
      </c>
      <c r="E268" s="33">
        <v>16.0753885105875</v>
      </c>
      <c r="F268" s="33">
        <v>1.7093394348015658</v>
      </c>
      <c r="G268" s="32">
        <v>-99</v>
      </c>
      <c r="H268" s="31">
        <v>382</v>
      </c>
      <c r="I268" s="32">
        <v>-99</v>
      </c>
      <c r="J268" s="5" t="s">
        <v>26</v>
      </c>
      <c r="K268" s="31">
        <v>19</v>
      </c>
      <c r="L268" s="32">
        <v>-99</v>
      </c>
      <c r="M268" s="31">
        <v>28.3</v>
      </c>
      <c r="N268" s="31">
        <v>13.1</v>
      </c>
      <c r="O268" s="32">
        <v>-99</v>
      </c>
      <c r="P268" s="32">
        <v>-99</v>
      </c>
      <c r="Q268" s="5">
        <v>14</v>
      </c>
      <c r="R268" s="5" t="s">
        <v>56</v>
      </c>
      <c r="S268" s="31">
        <f t="shared" si="8"/>
        <v>28.3</v>
      </c>
      <c r="T268" s="31">
        <f t="shared" si="9"/>
        <v>13.1</v>
      </c>
      <c r="U268" s="31">
        <v>-99</v>
      </c>
      <c r="V268" s="31">
        <v>-99</v>
      </c>
    </row>
    <row r="269" spans="4:9" ht="16.5" customHeight="1">
      <c r="D269" s="5"/>
      <c r="E269" s="5"/>
      <c r="F269" s="5"/>
      <c r="G269" s="5"/>
      <c r="H269" s="31"/>
      <c r="I269" s="31"/>
    </row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 D, H, HC measurements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tabSelected="1" workbookViewId="0" topLeftCell="A1">
      <selection activeCell="F5" sqref="F5"/>
    </sheetView>
  </sheetViews>
  <sheetFormatPr defaultColWidth="9.140625" defaultRowHeight="12.75"/>
  <cols>
    <col min="1" max="1" width="5.140625" style="1" customWidth="1"/>
    <col min="2" max="2" width="6.7109375" style="1" customWidth="1"/>
    <col min="3" max="5" width="6.00390625" style="4" customWidth="1"/>
    <col min="6" max="6" width="5.8515625" style="2" customWidth="1"/>
    <col min="7" max="7" width="4.7109375" style="1" customWidth="1"/>
    <col min="8" max="8" width="8.28125" style="0" customWidth="1"/>
    <col min="9" max="9" width="8.140625" style="0" customWidth="1"/>
    <col min="10" max="10" width="4.57421875" style="0" customWidth="1"/>
    <col min="11" max="11" width="5.7109375" style="0" customWidth="1"/>
    <col min="12" max="12" width="4.8515625" style="0" customWidth="1"/>
    <col min="13" max="13" width="6.8515625" style="0" customWidth="1"/>
    <col min="14" max="14" width="5.28125" style="0" customWidth="1"/>
    <col min="15" max="15" width="5.7109375" style="0" customWidth="1"/>
    <col min="16" max="16" width="5.00390625" style="0" customWidth="1"/>
  </cols>
  <sheetData>
    <row r="1" spans="1:24" ht="18" customHeight="1">
      <c r="A1" s="1" t="s">
        <v>7</v>
      </c>
      <c r="B1" s="2" t="s">
        <v>3</v>
      </c>
      <c r="C1" s="1" t="s">
        <v>4</v>
      </c>
      <c r="D1" s="1" t="s">
        <v>82</v>
      </c>
      <c r="E1" s="3" t="s">
        <v>1</v>
      </c>
      <c r="F1" s="3" t="s">
        <v>0</v>
      </c>
      <c r="G1" s="3" t="s">
        <v>2</v>
      </c>
      <c r="H1" s="9" t="s">
        <v>16</v>
      </c>
      <c r="I1" s="9" t="s">
        <v>17</v>
      </c>
      <c r="J1" s="1" t="s">
        <v>10</v>
      </c>
      <c r="K1" s="1" t="s">
        <v>11</v>
      </c>
      <c r="L1" s="1" t="s">
        <v>8</v>
      </c>
      <c r="M1" s="1" t="s">
        <v>12</v>
      </c>
      <c r="N1" s="1" t="s">
        <v>13</v>
      </c>
      <c r="O1" s="1" t="s">
        <v>9</v>
      </c>
      <c r="P1" s="1" t="s">
        <v>15</v>
      </c>
      <c r="Q1" s="1" t="s">
        <v>6</v>
      </c>
      <c r="R1" t="s">
        <v>84</v>
      </c>
      <c r="S1" t="s">
        <v>85</v>
      </c>
      <c r="T1" t="s">
        <v>9</v>
      </c>
      <c r="U1" t="s">
        <v>68</v>
      </c>
      <c r="V1" t="s">
        <v>69</v>
      </c>
      <c r="W1" t="s">
        <v>100</v>
      </c>
      <c r="X1" t="s">
        <v>101</v>
      </c>
    </row>
    <row r="2" spans="1:24" ht="18" customHeight="1">
      <c r="A2" s="1">
        <v>2</v>
      </c>
      <c r="B2" s="2">
        <v>138</v>
      </c>
      <c r="C2" s="1">
        <v>2</v>
      </c>
      <c r="D2" s="1"/>
      <c r="E2" s="4">
        <v>-13.611007091490617</v>
      </c>
      <c r="F2" s="4">
        <v>-15.453098624189883</v>
      </c>
      <c r="G2" s="4">
        <v>-2.763610715074386</v>
      </c>
      <c r="H2" s="34">
        <v>395.5</v>
      </c>
      <c r="I2" s="34">
        <v>252</v>
      </c>
      <c r="J2" s="21" t="s">
        <v>26</v>
      </c>
      <c r="K2" s="9">
        <v>23</v>
      </c>
      <c r="L2" s="9"/>
      <c r="M2" s="9">
        <v>27.1</v>
      </c>
      <c r="N2" s="9">
        <v>6.5</v>
      </c>
      <c r="O2" s="9">
        <v>33.8</v>
      </c>
      <c r="P2" s="9"/>
      <c r="Q2" s="9" t="s">
        <v>25</v>
      </c>
      <c r="R2">
        <v>27.7</v>
      </c>
      <c r="S2">
        <v>6</v>
      </c>
      <c r="T2">
        <v>34</v>
      </c>
      <c r="U2">
        <f aca="true" t="shared" si="0" ref="U2:U27">R2-M2</f>
        <v>0.5999999999999979</v>
      </c>
      <c r="V2">
        <f aca="true" t="shared" si="1" ref="V2:V27">S2-N2</f>
        <v>-0.5</v>
      </c>
      <c r="W2">
        <f>T2-O2</f>
        <v>0.20000000000000284</v>
      </c>
      <c r="X2" s="36">
        <f aca="true" t="shared" si="2" ref="X2:X27">AVERAGE(H2:I2)/100</f>
        <v>3.2375</v>
      </c>
    </row>
    <row r="3" spans="1:24" ht="18" customHeight="1">
      <c r="A3" s="1">
        <v>2</v>
      </c>
      <c r="B3" s="2">
        <v>91</v>
      </c>
      <c r="C3" s="1">
        <v>2</v>
      </c>
      <c r="D3" s="1"/>
      <c r="E3" s="4">
        <v>-10.765695339178981</v>
      </c>
      <c r="F3" s="4">
        <v>0.10331001335929457</v>
      </c>
      <c r="G3" s="4">
        <v>-1.5437503701076647</v>
      </c>
      <c r="H3" s="34">
        <v>460</v>
      </c>
      <c r="I3" s="34">
        <v>240</v>
      </c>
      <c r="J3" s="21" t="s">
        <v>26</v>
      </c>
      <c r="K3" s="9">
        <v>20.5</v>
      </c>
      <c r="L3" s="9"/>
      <c r="M3" s="9">
        <v>25.1</v>
      </c>
      <c r="N3" s="9">
        <v>12.5</v>
      </c>
      <c r="O3" s="9">
        <v>24.8</v>
      </c>
      <c r="P3" s="9"/>
      <c r="Q3" s="9"/>
      <c r="R3">
        <v>25.1</v>
      </c>
      <c r="S3">
        <v>16.9</v>
      </c>
      <c r="T3">
        <v>25</v>
      </c>
      <c r="U3">
        <f t="shared" si="0"/>
        <v>0</v>
      </c>
      <c r="V3">
        <f t="shared" si="1"/>
        <v>4.399999999999999</v>
      </c>
      <c r="W3">
        <f aca="true" t="shared" si="3" ref="W3:W27">T3-O3</f>
        <v>0.1999999999999993</v>
      </c>
      <c r="X3" s="36">
        <f t="shared" si="2"/>
        <v>3.5</v>
      </c>
    </row>
    <row r="4" spans="1:24" ht="18" customHeight="1">
      <c r="A4" s="1">
        <v>2</v>
      </c>
      <c r="B4" s="2">
        <v>95</v>
      </c>
      <c r="C4" s="1">
        <v>2</v>
      </c>
      <c r="D4" s="1"/>
      <c r="E4" s="4">
        <v>-11.843697613532528</v>
      </c>
      <c r="F4" s="4">
        <v>15.835972692525441</v>
      </c>
      <c r="G4" s="4">
        <v>-0.7586100400864387</v>
      </c>
      <c r="H4" s="34">
        <v>288</v>
      </c>
      <c r="I4" s="34">
        <v>240</v>
      </c>
      <c r="J4" s="21" t="s">
        <v>26</v>
      </c>
      <c r="K4" s="9">
        <v>20.6</v>
      </c>
      <c r="L4" s="9"/>
      <c r="M4" s="9">
        <v>26.8</v>
      </c>
      <c r="N4" s="9">
        <v>12.7</v>
      </c>
      <c r="O4" s="9">
        <v>28.6</v>
      </c>
      <c r="P4" s="9"/>
      <c r="Q4" s="9"/>
      <c r="R4">
        <v>28</v>
      </c>
      <c r="S4">
        <v>12.9</v>
      </c>
      <c r="T4">
        <v>28.7</v>
      </c>
      <c r="U4">
        <f t="shared" si="0"/>
        <v>1.1999999999999993</v>
      </c>
      <c r="V4">
        <f t="shared" si="1"/>
        <v>0.20000000000000107</v>
      </c>
      <c r="W4">
        <f t="shared" si="3"/>
        <v>0.09999999999999787</v>
      </c>
      <c r="X4" s="36">
        <f t="shared" si="2"/>
        <v>2.64</v>
      </c>
    </row>
    <row r="5" spans="1:24" ht="18" customHeight="1">
      <c r="A5" s="1">
        <v>2</v>
      </c>
      <c r="B5" s="2">
        <v>328</v>
      </c>
      <c r="C5" s="1">
        <v>2</v>
      </c>
      <c r="D5" s="1"/>
      <c r="E5" s="4">
        <v>-10.76040138405788</v>
      </c>
      <c r="F5" s="4">
        <v>36.94333155333449</v>
      </c>
      <c r="G5" s="4">
        <v>0.9458062507712204</v>
      </c>
      <c r="H5" s="34">
        <v>426</v>
      </c>
      <c r="I5" s="34">
        <v>357</v>
      </c>
      <c r="J5" s="20"/>
      <c r="K5" s="20"/>
      <c r="L5" s="20"/>
      <c r="M5" s="20"/>
      <c r="N5" s="20"/>
      <c r="O5" s="20"/>
      <c r="P5" s="20"/>
      <c r="Q5" s="20"/>
      <c r="T5">
        <v>37.8</v>
      </c>
      <c r="X5" s="36">
        <f t="shared" si="2"/>
        <v>3.915</v>
      </c>
    </row>
    <row r="6" spans="1:24" ht="18" customHeight="1">
      <c r="A6" s="1">
        <v>3</v>
      </c>
      <c r="B6" s="2">
        <v>115</v>
      </c>
      <c r="C6" s="1">
        <v>2</v>
      </c>
      <c r="D6" s="1"/>
      <c r="E6" s="4">
        <v>-5.018013986176996</v>
      </c>
      <c r="F6" s="4">
        <v>-30.85317914035452</v>
      </c>
      <c r="G6" s="4">
        <v>-1.9716156806691831</v>
      </c>
      <c r="H6" s="34">
        <v>597</v>
      </c>
      <c r="I6" s="34">
        <v>468</v>
      </c>
      <c r="J6" s="21" t="s">
        <v>26</v>
      </c>
      <c r="K6" s="9">
        <v>23.1</v>
      </c>
      <c r="L6" s="9"/>
      <c r="M6" s="9">
        <v>26.7</v>
      </c>
      <c r="N6" s="9">
        <v>6.8</v>
      </c>
      <c r="O6" s="9">
        <v>33.7</v>
      </c>
      <c r="P6" s="9"/>
      <c r="Q6" s="9"/>
      <c r="R6">
        <v>26.1</v>
      </c>
      <c r="S6">
        <v>6.8</v>
      </c>
      <c r="T6">
        <v>34.1</v>
      </c>
      <c r="U6">
        <f t="shared" si="0"/>
        <v>-0.5999999999999979</v>
      </c>
      <c r="V6">
        <f t="shared" si="1"/>
        <v>0</v>
      </c>
      <c r="W6">
        <f t="shared" si="3"/>
        <v>0.3999999999999986</v>
      </c>
      <c r="X6" s="36">
        <f t="shared" si="2"/>
        <v>5.325</v>
      </c>
    </row>
    <row r="7" spans="1:24" ht="18" customHeight="1">
      <c r="A7" s="1">
        <v>3</v>
      </c>
      <c r="B7" s="2">
        <v>4</v>
      </c>
      <c r="C7" s="1">
        <v>2</v>
      </c>
      <c r="D7" s="1"/>
      <c r="E7" s="4">
        <v>-8.093541278155262</v>
      </c>
      <c r="F7" s="4">
        <v>-15.280494168749083</v>
      </c>
      <c r="G7" s="4">
        <v>-1.2452787828667942</v>
      </c>
      <c r="H7" s="34">
        <v>399</v>
      </c>
      <c r="I7" s="34">
        <v>378</v>
      </c>
      <c r="J7" s="30" t="s">
        <v>26</v>
      </c>
      <c r="K7" s="9">
        <v>22.7</v>
      </c>
      <c r="L7" s="9"/>
      <c r="M7" s="9">
        <v>25.6</v>
      </c>
      <c r="N7" s="9">
        <v>12.9</v>
      </c>
      <c r="O7" s="9">
        <v>30.4</v>
      </c>
      <c r="P7" s="9"/>
      <c r="Q7" s="9"/>
      <c r="R7">
        <v>25.8</v>
      </c>
      <c r="S7">
        <v>12.1</v>
      </c>
      <c r="T7">
        <v>30.3</v>
      </c>
      <c r="U7">
        <f t="shared" si="0"/>
        <v>0.1999999999999993</v>
      </c>
      <c r="V7">
        <f t="shared" si="1"/>
        <v>-0.8000000000000007</v>
      </c>
      <c r="W7">
        <f t="shared" si="3"/>
        <v>-0.09999999999999787</v>
      </c>
      <c r="X7" s="36">
        <f t="shared" si="2"/>
        <v>3.885</v>
      </c>
    </row>
    <row r="8" spans="1:24" ht="18" customHeight="1">
      <c r="A8" s="1">
        <v>3</v>
      </c>
      <c r="B8" s="2">
        <v>10</v>
      </c>
      <c r="C8" s="1">
        <v>2</v>
      </c>
      <c r="D8" s="1"/>
      <c r="E8" s="4">
        <v>-6.739670382646498</v>
      </c>
      <c r="F8" s="4">
        <v>0.4154915368005341</v>
      </c>
      <c r="G8" s="4">
        <v>-0.590204381928999</v>
      </c>
      <c r="H8" s="34">
        <v>451.5</v>
      </c>
      <c r="I8" s="34">
        <v>399</v>
      </c>
      <c r="J8" s="21" t="s">
        <v>26</v>
      </c>
      <c r="K8" s="9">
        <v>20.9</v>
      </c>
      <c r="L8" s="9"/>
      <c r="M8" s="9">
        <v>25.4</v>
      </c>
      <c r="N8" s="9">
        <v>15.2</v>
      </c>
      <c r="O8" s="9">
        <v>30.3</v>
      </c>
      <c r="P8" s="9"/>
      <c r="Q8" s="9"/>
      <c r="R8">
        <v>26.2</v>
      </c>
      <c r="S8">
        <v>14.4</v>
      </c>
      <c r="T8">
        <v>30.8</v>
      </c>
      <c r="U8">
        <f t="shared" si="0"/>
        <v>0.8000000000000007</v>
      </c>
      <c r="V8">
        <f t="shared" si="1"/>
        <v>-0.7999999999999989</v>
      </c>
      <c r="W8">
        <f t="shared" si="3"/>
        <v>0.5</v>
      </c>
      <c r="X8" s="36">
        <f t="shared" si="2"/>
        <v>4.2525</v>
      </c>
    </row>
    <row r="9" spans="1:24" ht="18" customHeight="1">
      <c r="A9" s="1">
        <v>3</v>
      </c>
      <c r="B9" s="2">
        <v>20</v>
      </c>
      <c r="C9" s="1">
        <v>2</v>
      </c>
      <c r="D9" s="1"/>
      <c r="E9" s="4">
        <v>-4.105003347812749</v>
      </c>
      <c r="F9" s="4">
        <v>14.506453534272325</v>
      </c>
      <c r="G9" s="4">
        <v>0.029628807651813225</v>
      </c>
      <c r="H9" s="34">
        <v>311</v>
      </c>
      <c r="I9" s="34">
        <v>302.5</v>
      </c>
      <c r="J9" s="21" t="s">
        <v>26</v>
      </c>
      <c r="K9" s="9">
        <v>18</v>
      </c>
      <c r="L9" s="9"/>
      <c r="M9" s="9">
        <v>27</v>
      </c>
      <c r="N9" s="9">
        <v>13</v>
      </c>
      <c r="O9" s="9">
        <v>25.8</v>
      </c>
      <c r="P9" s="9"/>
      <c r="Q9" s="9" t="s">
        <v>23</v>
      </c>
      <c r="R9">
        <v>26.3</v>
      </c>
      <c r="S9">
        <v>12.9</v>
      </c>
      <c r="T9">
        <v>25.8</v>
      </c>
      <c r="U9">
        <f t="shared" si="0"/>
        <v>-0.6999999999999993</v>
      </c>
      <c r="V9">
        <f t="shared" si="1"/>
        <v>-0.09999999999999964</v>
      </c>
      <c r="W9">
        <f t="shared" si="3"/>
        <v>0</v>
      </c>
      <c r="X9" s="36">
        <f t="shared" si="2"/>
        <v>3.0675</v>
      </c>
    </row>
    <row r="10" spans="1:24" ht="18" customHeight="1">
      <c r="A10" s="1">
        <v>3</v>
      </c>
      <c r="B10" s="2">
        <v>168</v>
      </c>
      <c r="C10" s="1">
        <v>2</v>
      </c>
      <c r="D10" s="1"/>
      <c r="E10" s="4">
        <v>-9.45039421475634</v>
      </c>
      <c r="F10" s="4">
        <v>31.6108320411574</v>
      </c>
      <c r="G10" s="4">
        <v>0.6224440908011484</v>
      </c>
      <c r="H10" s="34">
        <v>365</v>
      </c>
      <c r="I10" s="34">
        <v>276</v>
      </c>
      <c r="J10" s="21" t="s">
        <v>26</v>
      </c>
      <c r="K10" s="9">
        <v>18.2</v>
      </c>
      <c r="L10" s="9"/>
      <c r="M10" s="9">
        <v>24.4</v>
      </c>
      <c r="N10" s="9">
        <v>12.5</v>
      </c>
      <c r="O10" s="9">
        <v>26</v>
      </c>
      <c r="P10" s="9"/>
      <c r="Q10" s="9" t="s">
        <v>22</v>
      </c>
      <c r="R10">
        <v>24.8</v>
      </c>
      <c r="S10">
        <v>14.2</v>
      </c>
      <c r="T10">
        <v>26</v>
      </c>
      <c r="U10">
        <f t="shared" si="0"/>
        <v>0.40000000000000213</v>
      </c>
      <c r="V10">
        <f t="shared" si="1"/>
        <v>1.6999999999999993</v>
      </c>
      <c r="W10">
        <f t="shared" si="3"/>
        <v>0</v>
      </c>
      <c r="X10" s="36">
        <f t="shared" si="2"/>
        <v>3.205</v>
      </c>
    </row>
    <row r="11" spans="1:24" ht="18" customHeight="1">
      <c r="A11" s="1">
        <v>3</v>
      </c>
      <c r="B11" s="2">
        <v>261</v>
      </c>
      <c r="C11" s="1">
        <v>2</v>
      </c>
      <c r="D11" s="1"/>
      <c r="E11" s="4">
        <v>-4.9370575766673745</v>
      </c>
      <c r="F11" s="4">
        <v>49.659862467229594</v>
      </c>
      <c r="G11" s="4">
        <v>2.218611758978239</v>
      </c>
      <c r="H11" s="34">
        <v>453</v>
      </c>
      <c r="I11" s="34">
        <v>315</v>
      </c>
      <c r="J11" s="21" t="s">
        <v>26</v>
      </c>
      <c r="K11" s="9">
        <v>19.6</v>
      </c>
      <c r="L11" s="9"/>
      <c r="M11" s="9">
        <v>25.3</v>
      </c>
      <c r="N11" s="9">
        <v>7.2</v>
      </c>
      <c r="O11" s="9">
        <v>26.9</v>
      </c>
      <c r="P11" s="9"/>
      <c r="Q11" s="9"/>
      <c r="R11">
        <v>25.7</v>
      </c>
      <c r="S11">
        <v>7.1</v>
      </c>
      <c r="T11">
        <v>26.9</v>
      </c>
      <c r="U11">
        <f t="shared" si="0"/>
        <v>0.3999999999999986</v>
      </c>
      <c r="V11">
        <f t="shared" si="1"/>
        <v>-0.10000000000000053</v>
      </c>
      <c r="W11">
        <f t="shared" si="3"/>
        <v>0</v>
      </c>
      <c r="X11" s="36">
        <f t="shared" si="2"/>
        <v>3.84</v>
      </c>
    </row>
    <row r="12" spans="1:24" ht="18" customHeight="1">
      <c r="A12" s="1">
        <v>4</v>
      </c>
      <c r="B12" s="2">
        <v>113</v>
      </c>
      <c r="C12" s="1">
        <v>2</v>
      </c>
      <c r="D12" s="1"/>
      <c r="E12" s="4">
        <v>4.864777888387098</v>
      </c>
      <c r="F12" s="4">
        <v>-30.692893742030634</v>
      </c>
      <c r="G12" s="4">
        <v>-1.458398852633639</v>
      </c>
      <c r="H12" s="34">
        <v>409</v>
      </c>
      <c r="I12" s="34">
        <v>336.5</v>
      </c>
      <c r="J12" s="22"/>
      <c r="K12" s="20"/>
      <c r="L12" s="20"/>
      <c r="M12" s="20"/>
      <c r="N12" s="20"/>
      <c r="O12" s="20"/>
      <c r="P12" s="20"/>
      <c r="Q12" s="20"/>
      <c r="T12">
        <v>28.5</v>
      </c>
      <c r="X12" s="36">
        <f t="shared" si="2"/>
        <v>3.7275</v>
      </c>
    </row>
    <row r="13" spans="1:24" ht="18" customHeight="1">
      <c r="A13" s="1">
        <v>4</v>
      </c>
      <c r="B13" s="2">
        <v>69</v>
      </c>
      <c r="C13" s="1">
        <v>2</v>
      </c>
      <c r="D13" s="1"/>
      <c r="E13" s="4">
        <v>9.725836719752177</v>
      </c>
      <c r="F13" s="4">
        <v>-12.817025414012</v>
      </c>
      <c r="G13" s="4">
        <v>0.8247779288978385</v>
      </c>
      <c r="H13" s="34">
        <v>500</v>
      </c>
      <c r="I13" s="34">
        <v>277</v>
      </c>
      <c r="J13" s="21" t="s">
        <v>26</v>
      </c>
      <c r="K13" s="9">
        <v>21.1</v>
      </c>
      <c r="L13" s="9"/>
      <c r="M13" s="9">
        <v>26.1</v>
      </c>
      <c r="N13" s="9">
        <v>9.3</v>
      </c>
      <c r="O13" s="9">
        <v>27.3</v>
      </c>
      <c r="P13" s="9"/>
      <c r="Q13" s="9"/>
      <c r="R13">
        <v>26</v>
      </c>
      <c r="S13">
        <v>9.6</v>
      </c>
      <c r="T13">
        <v>27.2</v>
      </c>
      <c r="U13">
        <f t="shared" si="0"/>
        <v>-0.10000000000000142</v>
      </c>
      <c r="V13">
        <f t="shared" si="1"/>
        <v>0.29999999999999893</v>
      </c>
      <c r="W13">
        <f t="shared" si="3"/>
        <v>-0.10000000000000142</v>
      </c>
      <c r="X13" s="36">
        <f t="shared" si="2"/>
        <v>3.885</v>
      </c>
    </row>
    <row r="14" spans="1:24" ht="18" customHeight="1">
      <c r="A14" s="1">
        <v>4</v>
      </c>
      <c r="B14" s="2">
        <v>61</v>
      </c>
      <c r="C14" s="1">
        <v>2</v>
      </c>
      <c r="D14" s="1"/>
      <c r="E14" s="4">
        <v>5.437427568302006</v>
      </c>
      <c r="F14" s="4">
        <v>0.8319063865732659</v>
      </c>
      <c r="G14" s="4">
        <v>0.1617856991563982</v>
      </c>
      <c r="H14" s="34">
        <v>378</v>
      </c>
      <c r="I14" s="34">
        <v>293</v>
      </c>
      <c r="J14" s="21" t="s">
        <v>26</v>
      </c>
      <c r="K14" s="9">
        <v>17.2</v>
      </c>
      <c r="L14" s="9"/>
      <c r="M14" s="9">
        <v>28.3</v>
      </c>
      <c r="N14" s="9">
        <v>14.1</v>
      </c>
      <c r="O14" s="9">
        <v>24.5</v>
      </c>
      <c r="P14" s="9"/>
      <c r="Q14" s="9" t="s">
        <v>21</v>
      </c>
      <c r="R14">
        <v>27.3</v>
      </c>
      <c r="S14">
        <v>14.8</v>
      </c>
      <c r="T14">
        <v>24.3</v>
      </c>
      <c r="U14">
        <f t="shared" si="0"/>
        <v>-1</v>
      </c>
      <c r="V14">
        <f t="shared" si="1"/>
        <v>0.7000000000000011</v>
      </c>
      <c r="W14">
        <f t="shared" si="3"/>
        <v>-0.1999999999999993</v>
      </c>
      <c r="X14" s="36">
        <f t="shared" si="2"/>
        <v>3.355</v>
      </c>
    </row>
    <row r="15" spans="1:24" ht="18" customHeight="1">
      <c r="A15" s="1">
        <v>4</v>
      </c>
      <c r="B15" s="2">
        <v>51</v>
      </c>
      <c r="C15" s="1">
        <v>2</v>
      </c>
      <c r="D15" s="1"/>
      <c r="E15" s="4">
        <v>2.342762645034518</v>
      </c>
      <c r="F15" s="4">
        <v>14.902853672963246</v>
      </c>
      <c r="G15" s="4">
        <v>0.9947575517244096</v>
      </c>
      <c r="H15" s="34">
        <v>288</v>
      </c>
      <c r="I15" s="34">
        <v>206</v>
      </c>
      <c r="J15" s="21" t="s">
        <v>26</v>
      </c>
      <c r="K15" s="9">
        <v>16.7</v>
      </c>
      <c r="L15" s="9"/>
      <c r="M15" s="9">
        <v>23.2</v>
      </c>
      <c r="N15" s="9">
        <v>12.7</v>
      </c>
      <c r="O15" s="9">
        <v>20.6</v>
      </c>
      <c r="P15" s="9"/>
      <c r="Q15" s="9"/>
      <c r="R15">
        <v>23.1</v>
      </c>
      <c r="S15">
        <v>12.8</v>
      </c>
      <c r="T15">
        <v>20.8</v>
      </c>
      <c r="U15">
        <f t="shared" si="0"/>
        <v>-0.09999999999999787</v>
      </c>
      <c r="V15">
        <f t="shared" si="1"/>
        <v>0.10000000000000142</v>
      </c>
      <c r="W15">
        <f t="shared" si="3"/>
        <v>0.1999999999999993</v>
      </c>
      <c r="X15" s="36">
        <f t="shared" si="2"/>
        <v>2.47</v>
      </c>
    </row>
    <row r="16" spans="1:24" ht="18" customHeight="1">
      <c r="A16" s="1">
        <v>4</v>
      </c>
      <c r="B16" s="2">
        <v>324</v>
      </c>
      <c r="C16" s="1">
        <v>2</v>
      </c>
      <c r="D16" s="1"/>
      <c r="E16" s="4">
        <v>5.6488044897046255</v>
      </c>
      <c r="F16" s="4">
        <v>32.73045385015518</v>
      </c>
      <c r="G16" s="4">
        <v>2.973925267785709</v>
      </c>
      <c r="H16" s="34">
        <v>515</v>
      </c>
      <c r="I16" s="34">
        <v>412</v>
      </c>
      <c r="J16" s="22"/>
      <c r="K16" s="20"/>
      <c r="L16" s="20"/>
      <c r="M16" s="20"/>
      <c r="N16" s="20"/>
      <c r="O16" s="20"/>
      <c r="P16" s="20"/>
      <c r="Q16" s="20"/>
      <c r="T16">
        <v>31.1</v>
      </c>
      <c r="X16" s="36">
        <f t="shared" si="2"/>
        <v>4.635</v>
      </c>
    </row>
    <row r="17" spans="1:24" ht="18" customHeight="1">
      <c r="A17" s="1">
        <v>5</v>
      </c>
      <c r="B17" s="2">
        <v>172</v>
      </c>
      <c r="C17" s="1">
        <v>2</v>
      </c>
      <c r="D17" s="1"/>
      <c r="E17" s="4">
        <v>18.88723162041679</v>
      </c>
      <c r="F17" s="4">
        <v>-39.95393648720549</v>
      </c>
      <c r="G17" s="4">
        <v>-1.329377582371288</v>
      </c>
      <c r="H17" s="34">
        <v>492</v>
      </c>
      <c r="I17" s="34">
        <v>394.5</v>
      </c>
      <c r="J17" s="21" t="s">
        <v>26</v>
      </c>
      <c r="K17" s="9">
        <v>17.7</v>
      </c>
      <c r="L17" s="9"/>
      <c r="M17" s="9">
        <v>25.9</v>
      </c>
      <c r="N17" s="9">
        <v>3</v>
      </c>
      <c r="O17" s="9">
        <v>31.8</v>
      </c>
      <c r="P17" s="9"/>
      <c r="Q17" s="9" t="s">
        <v>21</v>
      </c>
      <c r="R17">
        <v>26.1</v>
      </c>
      <c r="S17">
        <v>3.1</v>
      </c>
      <c r="T17">
        <v>31.8</v>
      </c>
      <c r="U17">
        <f t="shared" si="0"/>
        <v>0.20000000000000284</v>
      </c>
      <c r="V17">
        <f t="shared" si="1"/>
        <v>0.10000000000000009</v>
      </c>
      <c r="W17">
        <f t="shared" si="3"/>
        <v>0</v>
      </c>
      <c r="X17" s="36">
        <f t="shared" si="2"/>
        <v>4.4325</v>
      </c>
    </row>
    <row r="18" spans="1:24" ht="18" customHeight="1">
      <c r="A18" s="1">
        <v>5</v>
      </c>
      <c r="B18" s="2">
        <v>186</v>
      </c>
      <c r="C18" s="1">
        <v>2</v>
      </c>
      <c r="D18" s="1"/>
      <c r="E18" s="4">
        <v>13.475450215200702</v>
      </c>
      <c r="F18" s="4">
        <v>-23.215780384080794</v>
      </c>
      <c r="G18" s="4">
        <v>-0.08797984377638338</v>
      </c>
      <c r="H18" s="34">
        <v>318.5</v>
      </c>
      <c r="I18" s="34">
        <v>295</v>
      </c>
      <c r="J18" s="21" t="s">
        <v>26</v>
      </c>
      <c r="K18" s="9">
        <v>18.8</v>
      </c>
      <c r="L18" s="9"/>
      <c r="M18" s="9">
        <v>24.7</v>
      </c>
      <c r="N18" s="9">
        <v>12.6</v>
      </c>
      <c r="O18" s="9">
        <v>25.8</v>
      </c>
      <c r="P18" s="9"/>
      <c r="Q18" s="9"/>
      <c r="R18">
        <v>24.5</v>
      </c>
      <c r="S18">
        <v>12.5</v>
      </c>
      <c r="T18">
        <v>25.8</v>
      </c>
      <c r="U18">
        <f t="shared" si="0"/>
        <v>-0.1999999999999993</v>
      </c>
      <c r="V18">
        <f t="shared" si="1"/>
        <v>-0.09999999999999964</v>
      </c>
      <c r="W18">
        <f t="shared" si="3"/>
        <v>0</v>
      </c>
      <c r="X18" s="36">
        <f t="shared" si="2"/>
        <v>3.0675</v>
      </c>
    </row>
    <row r="19" spans="1:24" ht="18" customHeight="1">
      <c r="A19" s="1">
        <v>5</v>
      </c>
      <c r="B19" s="2">
        <v>77</v>
      </c>
      <c r="C19" s="1">
        <v>2</v>
      </c>
      <c r="D19" s="1"/>
      <c r="E19" s="4">
        <v>16.2020805035928</v>
      </c>
      <c r="F19" s="4">
        <v>-9.1167447453915</v>
      </c>
      <c r="G19" s="4">
        <v>0.7854012609129744</v>
      </c>
      <c r="H19" s="34">
        <v>351.5</v>
      </c>
      <c r="I19" s="34">
        <v>303.5</v>
      </c>
      <c r="J19" s="21" t="s">
        <v>26</v>
      </c>
      <c r="K19" s="9">
        <v>21.4</v>
      </c>
      <c r="L19" s="9"/>
      <c r="M19" s="9">
        <v>25.1</v>
      </c>
      <c r="N19" s="9">
        <v>15.1</v>
      </c>
      <c r="O19" s="9">
        <v>29.1</v>
      </c>
      <c r="P19" s="9"/>
      <c r="Q19" s="9"/>
      <c r="R19">
        <v>25.4</v>
      </c>
      <c r="S19">
        <v>15.6</v>
      </c>
      <c r="T19">
        <v>28.9</v>
      </c>
      <c r="U19">
        <f t="shared" si="0"/>
        <v>0.29999999999999716</v>
      </c>
      <c r="V19">
        <f t="shared" si="1"/>
        <v>0.5</v>
      </c>
      <c r="W19">
        <f t="shared" si="3"/>
        <v>-0.20000000000000284</v>
      </c>
      <c r="X19" s="36">
        <f t="shared" si="2"/>
        <v>3.275</v>
      </c>
    </row>
    <row r="20" spans="1:24" ht="18" customHeight="1">
      <c r="A20" s="1">
        <v>5</v>
      </c>
      <c r="B20" s="2">
        <v>82</v>
      </c>
      <c r="C20" s="1">
        <v>2</v>
      </c>
      <c r="D20" s="1"/>
      <c r="E20" s="4">
        <v>14.916506924116419</v>
      </c>
      <c r="F20" s="4">
        <v>5.09120769516116</v>
      </c>
      <c r="G20" s="4">
        <v>0.5038171114855124</v>
      </c>
      <c r="H20" s="34">
        <v>377</v>
      </c>
      <c r="I20" s="34">
        <v>296</v>
      </c>
      <c r="J20" s="22"/>
      <c r="K20" s="20"/>
      <c r="L20" s="20"/>
      <c r="M20" s="20"/>
      <c r="N20" s="20"/>
      <c r="O20" s="20"/>
      <c r="P20" s="20"/>
      <c r="Q20" s="20"/>
      <c r="T20">
        <v>34.3</v>
      </c>
      <c r="X20" s="36">
        <f t="shared" si="2"/>
        <v>3.365</v>
      </c>
    </row>
    <row r="21" spans="1:24" ht="18" customHeight="1">
      <c r="A21" s="1">
        <v>5</v>
      </c>
      <c r="B21" s="2">
        <v>225</v>
      </c>
      <c r="C21" s="1">
        <v>2</v>
      </c>
      <c r="D21" s="1"/>
      <c r="E21" s="4">
        <v>17.985185294884374</v>
      </c>
      <c r="F21" s="4">
        <v>20.93783042797717</v>
      </c>
      <c r="G21" s="4">
        <v>1.8935500993089074</v>
      </c>
      <c r="H21" s="34">
        <v>368</v>
      </c>
      <c r="I21" s="34">
        <v>343.5</v>
      </c>
      <c r="J21" s="21" t="s">
        <v>26</v>
      </c>
      <c r="K21" s="9">
        <v>12</v>
      </c>
      <c r="L21" s="9"/>
      <c r="M21" s="9">
        <v>23.4</v>
      </c>
      <c r="N21" s="9">
        <v>12.2</v>
      </c>
      <c r="O21" s="9">
        <v>25.4</v>
      </c>
      <c r="P21" s="9"/>
      <c r="Q21" s="9" t="s">
        <v>20</v>
      </c>
      <c r="R21">
        <v>23.3</v>
      </c>
      <c r="S21">
        <v>11.9</v>
      </c>
      <c r="T21">
        <v>25.2</v>
      </c>
      <c r="U21">
        <f t="shared" si="0"/>
        <v>-0.09999999999999787</v>
      </c>
      <c r="V21">
        <f t="shared" si="1"/>
        <v>-0.29999999999999893</v>
      </c>
      <c r="W21">
        <f t="shared" si="3"/>
        <v>-0.1999999999999993</v>
      </c>
      <c r="X21" s="36">
        <f t="shared" si="2"/>
        <v>3.5575</v>
      </c>
    </row>
    <row r="22" spans="1:24" ht="18" customHeight="1">
      <c r="A22" s="1">
        <v>5</v>
      </c>
      <c r="B22" s="2">
        <v>237</v>
      </c>
      <c r="C22" s="1">
        <v>2</v>
      </c>
      <c r="D22" s="1"/>
      <c r="E22" s="4">
        <v>11.235194214867256</v>
      </c>
      <c r="F22" s="4">
        <v>36.44036623335187</v>
      </c>
      <c r="G22" s="4">
        <v>3.6962664026190706</v>
      </c>
      <c r="H22" s="34">
        <v>415</v>
      </c>
      <c r="I22" s="34">
        <v>329</v>
      </c>
      <c r="J22" s="21" t="s">
        <v>26</v>
      </c>
      <c r="K22" s="9">
        <v>22.1</v>
      </c>
      <c r="L22" s="9"/>
      <c r="M22" s="9">
        <v>23.9</v>
      </c>
      <c r="N22" s="9">
        <v>8.6</v>
      </c>
      <c r="O22" s="9">
        <v>28.1</v>
      </c>
      <c r="P22" s="9"/>
      <c r="Q22" s="9" t="s">
        <v>19</v>
      </c>
      <c r="R22">
        <v>24.2</v>
      </c>
      <c r="S22">
        <v>9.4</v>
      </c>
      <c r="T22">
        <v>28.4</v>
      </c>
      <c r="U22">
        <f t="shared" si="0"/>
        <v>0.3000000000000007</v>
      </c>
      <c r="V22">
        <f t="shared" si="1"/>
        <v>0.8000000000000007</v>
      </c>
      <c r="W22">
        <f t="shared" si="3"/>
        <v>0.29999999999999716</v>
      </c>
      <c r="X22" s="36">
        <f t="shared" si="2"/>
        <v>3.72</v>
      </c>
    </row>
    <row r="23" spans="1:24" ht="18" customHeight="1">
      <c r="A23" s="1">
        <v>5</v>
      </c>
      <c r="B23" s="2">
        <v>249</v>
      </c>
      <c r="C23" s="1">
        <v>2</v>
      </c>
      <c r="D23" s="1"/>
      <c r="E23" s="4">
        <v>15.187717032771934</v>
      </c>
      <c r="F23" s="4">
        <v>53.89904365988056</v>
      </c>
      <c r="G23" s="4">
        <v>4.915270722906938</v>
      </c>
      <c r="H23" s="34">
        <v>371.5</v>
      </c>
      <c r="I23" s="34">
        <v>271</v>
      </c>
      <c r="J23" s="21" t="s">
        <v>26</v>
      </c>
      <c r="K23" s="9">
        <v>22.5</v>
      </c>
      <c r="L23" s="9"/>
      <c r="M23" s="9">
        <v>23.5</v>
      </c>
      <c r="N23" s="9">
        <v>9</v>
      </c>
      <c r="O23" s="9">
        <v>24.7</v>
      </c>
      <c r="P23" s="9"/>
      <c r="Q23" s="9"/>
      <c r="R23">
        <v>23.4</v>
      </c>
      <c r="S23">
        <v>9.5</v>
      </c>
      <c r="T23">
        <v>24.6</v>
      </c>
      <c r="U23">
        <f t="shared" si="0"/>
        <v>-0.10000000000000142</v>
      </c>
      <c r="V23">
        <f t="shared" si="1"/>
        <v>0.5</v>
      </c>
      <c r="W23">
        <f t="shared" si="3"/>
        <v>-0.09999999999999787</v>
      </c>
      <c r="X23" s="36">
        <f t="shared" si="2"/>
        <v>3.2125</v>
      </c>
    </row>
    <row r="24" spans="1:24" ht="18" customHeight="1">
      <c r="A24" s="1">
        <v>6</v>
      </c>
      <c r="B24" s="2">
        <v>241</v>
      </c>
      <c r="C24" s="1">
        <v>2</v>
      </c>
      <c r="D24" s="1"/>
      <c r="E24" s="4">
        <v>23.845695650869708</v>
      </c>
      <c r="F24" s="4">
        <v>38.225445485449455</v>
      </c>
      <c r="G24" s="4">
        <v>4.275390315319497</v>
      </c>
      <c r="H24" s="34">
        <v>423</v>
      </c>
      <c r="I24" s="34">
        <v>356</v>
      </c>
      <c r="J24" s="20"/>
      <c r="K24" s="20"/>
      <c r="L24" s="20"/>
      <c r="M24" s="20"/>
      <c r="N24" s="20"/>
      <c r="O24" s="20"/>
      <c r="P24" s="20"/>
      <c r="Q24" s="20"/>
      <c r="T24">
        <v>25.9</v>
      </c>
      <c r="X24" s="36">
        <f t="shared" si="2"/>
        <v>3.895</v>
      </c>
    </row>
    <row r="25" spans="1:24" ht="18" customHeight="1">
      <c r="A25" s="1">
        <v>6</v>
      </c>
      <c r="B25" s="2">
        <v>205</v>
      </c>
      <c r="C25" s="1">
        <v>4</v>
      </c>
      <c r="D25" s="1"/>
      <c r="E25" s="4">
        <v>28.82655859394071</v>
      </c>
      <c r="F25" s="4">
        <v>0.6032615011640274</v>
      </c>
      <c r="G25" s="4">
        <v>1.0530867918555622</v>
      </c>
      <c r="H25" s="34">
        <v>400</v>
      </c>
      <c r="I25" s="34">
        <v>360</v>
      </c>
      <c r="J25" s="21" t="s">
        <v>26</v>
      </c>
      <c r="K25" s="9">
        <v>13</v>
      </c>
      <c r="L25" s="9"/>
      <c r="M25" s="9">
        <v>13.1</v>
      </c>
      <c r="N25" s="9">
        <v>2.5</v>
      </c>
      <c r="O25" s="9">
        <v>13.8</v>
      </c>
      <c r="P25" s="9"/>
      <c r="Q25" s="9"/>
      <c r="R25">
        <v>12.9</v>
      </c>
      <c r="S25">
        <v>2.5</v>
      </c>
      <c r="T25">
        <v>13.6</v>
      </c>
      <c r="U25">
        <f t="shared" si="0"/>
        <v>-0.1999999999999993</v>
      </c>
      <c r="V25">
        <f t="shared" si="1"/>
        <v>0</v>
      </c>
      <c r="W25">
        <f t="shared" si="3"/>
        <v>-0.20000000000000107</v>
      </c>
      <c r="X25" s="36">
        <f t="shared" si="2"/>
        <v>3.8</v>
      </c>
    </row>
    <row r="26" spans="1:24" ht="18" customHeight="1">
      <c r="A26" s="1">
        <v>1</v>
      </c>
      <c r="B26" s="2">
        <v>163</v>
      </c>
      <c r="C26" s="1">
        <v>16</v>
      </c>
      <c r="D26" s="1"/>
      <c r="E26" s="4">
        <v>-21.096320231492317</v>
      </c>
      <c r="F26" s="4">
        <v>24.37875412537255</v>
      </c>
      <c r="G26" s="4">
        <v>-1.5180905120165824</v>
      </c>
      <c r="H26" s="34">
        <v>601</v>
      </c>
      <c r="I26" s="34">
        <v>438</v>
      </c>
      <c r="J26" s="20"/>
      <c r="K26" s="20"/>
      <c r="L26" s="20"/>
      <c r="M26" s="20"/>
      <c r="N26" s="20"/>
      <c r="O26" s="20"/>
      <c r="P26" s="20"/>
      <c r="Q26" s="20" t="s">
        <v>24</v>
      </c>
      <c r="T26">
        <v>30.6</v>
      </c>
      <c r="X26" s="36">
        <f>AVERAGE(H26:I26)/100</f>
        <v>5.195</v>
      </c>
    </row>
    <row r="27" spans="1:24" ht="18.75" customHeight="1">
      <c r="A27" s="10">
        <v>6</v>
      </c>
      <c r="B27" s="12">
        <v>213</v>
      </c>
      <c r="C27" s="10">
        <v>50</v>
      </c>
      <c r="D27" s="10"/>
      <c r="E27" s="11">
        <v>28.191019619549277</v>
      </c>
      <c r="F27" s="11">
        <v>13.344313565274625</v>
      </c>
      <c r="G27" s="11">
        <v>1.3009536355877374</v>
      </c>
      <c r="H27" s="35">
        <v>657</v>
      </c>
      <c r="I27" s="34">
        <v>334</v>
      </c>
      <c r="J27" s="21" t="s">
        <v>26</v>
      </c>
      <c r="K27" s="9">
        <v>17.3</v>
      </c>
      <c r="L27" s="9"/>
      <c r="M27" s="9">
        <v>23.2</v>
      </c>
      <c r="N27" s="9">
        <v>7.3</v>
      </c>
      <c r="O27" s="9">
        <v>26.3</v>
      </c>
      <c r="P27" s="9"/>
      <c r="Q27" s="9" t="s">
        <v>18</v>
      </c>
      <c r="R27">
        <v>23.3</v>
      </c>
      <c r="S27">
        <v>8.3</v>
      </c>
      <c r="T27">
        <v>26.4</v>
      </c>
      <c r="U27">
        <f t="shared" si="0"/>
        <v>0.10000000000000142</v>
      </c>
      <c r="V27">
        <f t="shared" si="1"/>
        <v>1.0000000000000009</v>
      </c>
      <c r="W27">
        <f t="shared" si="3"/>
        <v>0.09999999999999787</v>
      </c>
      <c r="X27" s="36">
        <f t="shared" si="2"/>
        <v>4.955</v>
      </c>
    </row>
    <row r="28" spans="1:23" ht="12.75">
      <c r="A28" s="16"/>
      <c r="B28" s="18"/>
      <c r="C28" s="16"/>
      <c r="D28" s="16"/>
      <c r="E28" s="17"/>
      <c r="F28" s="17"/>
      <c r="G28" s="17"/>
      <c r="H28" s="19"/>
      <c r="T28" t="s">
        <v>71</v>
      </c>
      <c r="U28">
        <f>AVERAGE(U2:U27)</f>
        <v>0.07000000000000028</v>
      </c>
      <c r="V28">
        <f>AVERAGE(V2:V27)</f>
        <v>0.3800000000000002</v>
      </c>
      <c r="W28" s="37">
        <f>AVERAGE(W2:W27)</f>
        <v>0.044999999999999665</v>
      </c>
    </row>
    <row r="29" spans="1:23" ht="12.75">
      <c r="A29" s="5"/>
      <c r="B29" s="14"/>
      <c r="C29" s="5"/>
      <c r="D29" s="5"/>
      <c r="E29" s="13"/>
      <c r="F29" s="13"/>
      <c r="G29" s="13"/>
      <c r="H29" s="15"/>
      <c r="T29" t="s">
        <v>72</v>
      </c>
      <c r="U29" s="36">
        <f>MIN(U2:U27)</f>
        <v>-1</v>
      </c>
      <c r="V29">
        <f>MIN(V2:V27)</f>
        <v>-0.8000000000000007</v>
      </c>
      <c r="W29">
        <f>MIN(W2:W27)</f>
        <v>-0.20000000000000284</v>
      </c>
    </row>
    <row r="30" spans="1:23" ht="12.75">
      <c r="A30" s="5"/>
      <c r="B30" s="14"/>
      <c r="C30" s="5"/>
      <c r="D30" s="5"/>
      <c r="E30" s="13"/>
      <c r="F30" s="13"/>
      <c r="G30" s="13"/>
      <c r="H30" s="15"/>
      <c r="T30" t="s">
        <v>73</v>
      </c>
      <c r="U30">
        <f>MAX(U2:U27)</f>
        <v>1.1999999999999993</v>
      </c>
      <c r="V30">
        <f>MAX(V2:V27)</f>
        <v>4.399999999999999</v>
      </c>
      <c r="W30">
        <f>MAX(W2:W27)</f>
        <v>0.5</v>
      </c>
    </row>
    <row r="31" spans="1:23" ht="12.75">
      <c r="A31" s="5"/>
      <c r="B31" s="14"/>
      <c r="C31" s="5"/>
      <c r="D31" s="5"/>
      <c r="E31" s="13"/>
      <c r="F31" s="13"/>
      <c r="G31" s="13"/>
      <c r="H31" s="15"/>
      <c r="T31" t="s">
        <v>74</v>
      </c>
      <c r="U31" s="37">
        <f>STDEV(U2:U27)</f>
        <v>0.5079370039680113</v>
      </c>
      <c r="V31" s="37">
        <f>STDEV(V2:V27)</f>
        <v>1.1190221295022673</v>
      </c>
      <c r="W31" s="37">
        <f>STDEV(W2:W27)</f>
        <v>0.20384462607326015</v>
      </c>
    </row>
    <row r="32" spans="1:7" ht="12.75">
      <c r="A32" s="5"/>
      <c r="B32" s="13"/>
      <c r="C32" s="13"/>
      <c r="D32" s="13"/>
      <c r="E32" s="14"/>
      <c r="F32" s="5"/>
      <c r="G32" s="15"/>
    </row>
    <row r="33" spans="1:24" ht="15">
      <c r="A33" s="5"/>
      <c r="B33" s="5"/>
      <c r="C33" s="13"/>
      <c r="D33" s="28" t="s">
        <v>75</v>
      </c>
      <c r="E33" s="13"/>
      <c r="F33" s="14"/>
      <c r="G33" s="5"/>
      <c r="H33" s="15"/>
      <c r="R33" t="s">
        <v>63</v>
      </c>
      <c r="U33" t="s">
        <v>64</v>
      </c>
      <c r="X33" t="s">
        <v>76</v>
      </c>
    </row>
    <row r="34" spans="1:23" ht="12.75">
      <c r="A34" s="1" t="s">
        <v>5</v>
      </c>
      <c r="B34" s="1" t="s">
        <v>7</v>
      </c>
      <c r="C34" s="2" t="s">
        <v>3</v>
      </c>
      <c r="D34" s="3" t="s">
        <v>1</v>
      </c>
      <c r="E34" s="3" t="s">
        <v>0</v>
      </c>
      <c r="F34" s="3" t="s">
        <v>2</v>
      </c>
      <c r="G34" s="2" t="s">
        <v>3</v>
      </c>
      <c r="H34" s="1" t="s">
        <v>4</v>
      </c>
      <c r="I34" s="23" t="s">
        <v>9</v>
      </c>
      <c r="J34" s="1" t="s">
        <v>10</v>
      </c>
      <c r="K34" s="23" t="s">
        <v>11</v>
      </c>
      <c r="L34" s="1" t="s">
        <v>8</v>
      </c>
      <c r="M34" s="23" t="s">
        <v>12</v>
      </c>
      <c r="N34" s="23" t="s">
        <v>13</v>
      </c>
      <c r="O34" s="1" t="s">
        <v>14</v>
      </c>
      <c r="P34" s="1" t="s">
        <v>15</v>
      </c>
      <c r="Q34" s="1" t="s">
        <v>6</v>
      </c>
      <c r="R34" t="s">
        <v>65</v>
      </c>
      <c r="S34" t="s">
        <v>66</v>
      </c>
      <c r="T34" t="s">
        <v>67</v>
      </c>
      <c r="U34" t="s">
        <v>68</v>
      </c>
      <c r="V34" t="s">
        <v>69</v>
      </c>
      <c r="W34" t="s">
        <v>70</v>
      </c>
    </row>
    <row r="35" spans="1:24" ht="12.75">
      <c r="A35" s="5"/>
      <c r="B35" s="5">
        <v>5</v>
      </c>
      <c r="C35" s="29">
        <v>74</v>
      </c>
      <c r="D35" s="13">
        <v>16.104658579798965</v>
      </c>
      <c r="E35" s="13">
        <v>-17.823136150012257</v>
      </c>
      <c r="F35" s="5">
        <v>0.6022064241488752</v>
      </c>
      <c r="G35" s="14">
        <v>74</v>
      </c>
      <c r="H35" s="15">
        <v>2</v>
      </c>
      <c r="I35">
        <v>32.5</v>
      </c>
      <c r="K35">
        <v>21.3</v>
      </c>
      <c r="M35">
        <v>24.5</v>
      </c>
      <c r="N35">
        <v>13.3</v>
      </c>
      <c r="R35" t="e">
        <f>VLOOKUP($G35,MK_2002_TREEDATA!$C$3:$N$269,7,FALSE)</f>
        <v>#N/A</v>
      </c>
      <c r="S35" t="e">
        <f>VLOOKUP($G35,MK_2002_TREEDATA!$C$3:$N$269,8,FALSE)</f>
        <v>#N/A</v>
      </c>
      <c r="T35">
        <v>14.5</v>
      </c>
      <c r="U35" t="e">
        <f aca="true" t="shared" si="4" ref="U35:V39">R35-M35</f>
        <v>#N/A</v>
      </c>
      <c r="V35" t="e">
        <f t="shared" si="4"/>
        <v>#N/A</v>
      </c>
      <c r="W35">
        <f>T35-I35</f>
        <v>-18</v>
      </c>
      <c r="X35" t="s">
        <v>78</v>
      </c>
    </row>
    <row r="36" spans="1:24" ht="12.75">
      <c r="A36" s="1">
        <f>A35+1</f>
        <v>1</v>
      </c>
      <c r="B36" s="1">
        <v>3</v>
      </c>
      <c r="C36" s="2">
        <v>104</v>
      </c>
      <c r="D36" s="4">
        <v>-0.8059806821744615</v>
      </c>
      <c r="E36" s="4">
        <v>-23.829884289971243</v>
      </c>
      <c r="F36" s="4">
        <v>-1.0681151495635588</v>
      </c>
      <c r="G36" s="2">
        <v>104</v>
      </c>
      <c r="H36" s="1">
        <v>2</v>
      </c>
      <c r="I36" s="23">
        <v>31.7</v>
      </c>
      <c r="J36" s="1"/>
      <c r="K36" s="23">
        <v>18.5</v>
      </c>
      <c r="L36" s="1"/>
      <c r="M36" s="23">
        <v>26.9</v>
      </c>
      <c r="N36" s="23">
        <v>11.4</v>
      </c>
      <c r="O36" s="1"/>
      <c r="P36" s="1"/>
      <c r="Q36" s="1"/>
      <c r="R36">
        <v>21.7</v>
      </c>
      <c r="S36">
        <v>11.4</v>
      </c>
      <c r="T36">
        <v>32</v>
      </c>
      <c r="U36">
        <f t="shared" si="4"/>
        <v>-5.199999999999999</v>
      </c>
      <c r="V36">
        <f t="shared" si="4"/>
        <v>0</v>
      </c>
      <c r="W36">
        <f>T36-I36</f>
        <v>0.3000000000000007</v>
      </c>
      <c r="X36" t="s">
        <v>77</v>
      </c>
    </row>
    <row r="37" spans="1:24" ht="12.75">
      <c r="A37" s="1">
        <f>A36+1</f>
        <v>2</v>
      </c>
      <c r="B37" s="1">
        <v>5</v>
      </c>
      <c r="C37" s="2">
        <v>235</v>
      </c>
      <c r="D37" s="4">
        <v>15.277491508790547</v>
      </c>
      <c r="E37" s="4">
        <v>34.510456931498794</v>
      </c>
      <c r="F37" s="4">
        <v>3.1605935910563665</v>
      </c>
      <c r="G37" s="2">
        <v>235</v>
      </c>
      <c r="H37" s="1">
        <v>2</v>
      </c>
      <c r="I37" s="23">
        <v>20</v>
      </c>
      <c r="J37" s="1" t="s">
        <v>26</v>
      </c>
      <c r="K37" s="23">
        <v>16.1</v>
      </c>
      <c r="L37" s="1"/>
      <c r="M37" s="23">
        <v>21.4</v>
      </c>
      <c r="N37" s="23">
        <v>6.6</v>
      </c>
      <c r="O37" s="1"/>
      <c r="P37" s="1"/>
      <c r="Q37" s="1"/>
      <c r="R37">
        <v>15.3</v>
      </c>
      <c r="S37">
        <v>6.6</v>
      </c>
      <c r="T37">
        <v>20.1</v>
      </c>
      <c r="U37">
        <f t="shared" si="4"/>
        <v>-6.099999999999998</v>
      </c>
      <c r="V37">
        <f t="shared" si="4"/>
        <v>0</v>
      </c>
      <c r="W37">
        <f>T37-I37</f>
        <v>0.10000000000000142</v>
      </c>
      <c r="X37" t="s">
        <v>79</v>
      </c>
    </row>
    <row r="38" spans="1:24" ht="12.75">
      <c r="A38" s="1">
        <f>A37+1</f>
        <v>3</v>
      </c>
      <c r="B38" s="1">
        <v>5</v>
      </c>
      <c r="C38" s="2">
        <v>245</v>
      </c>
      <c r="D38" s="4">
        <v>19.406927892364955</v>
      </c>
      <c r="E38" s="4">
        <v>45.1775501401863</v>
      </c>
      <c r="F38" s="4">
        <v>4.770752750320025</v>
      </c>
      <c r="G38" s="2">
        <v>245</v>
      </c>
      <c r="H38" s="1">
        <v>6</v>
      </c>
      <c r="I38" s="23">
        <v>18.8</v>
      </c>
      <c r="J38" s="1" t="s">
        <v>26</v>
      </c>
      <c r="K38" s="23">
        <v>19.1</v>
      </c>
      <c r="L38" s="1"/>
      <c r="M38" s="23">
        <v>24.9</v>
      </c>
      <c r="N38" s="23">
        <v>7.2</v>
      </c>
      <c r="O38" s="1"/>
      <c r="P38" s="1"/>
      <c r="Q38" s="1"/>
      <c r="R38">
        <v>23.5</v>
      </c>
      <c r="S38">
        <v>7.2</v>
      </c>
      <c r="T38">
        <v>18.8</v>
      </c>
      <c r="U38">
        <f t="shared" si="4"/>
        <v>-1.3999999999999986</v>
      </c>
      <c r="V38">
        <f t="shared" si="4"/>
        <v>0</v>
      </c>
      <c r="W38">
        <f>T38-I38</f>
        <v>0</v>
      </c>
      <c r="X38" t="s">
        <v>80</v>
      </c>
    </row>
    <row r="39" spans="1:24" ht="12.75">
      <c r="A39" s="1">
        <f>A38+1</f>
        <v>4</v>
      </c>
      <c r="B39" s="1">
        <v>5</v>
      </c>
      <c r="C39" s="2">
        <v>85</v>
      </c>
      <c r="D39" s="4">
        <v>14.754685030419758</v>
      </c>
      <c r="E39" s="4">
        <v>12.147828710452572</v>
      </c>
      <c r="F39" s="4">
        <v>0.8134721997214601</v>
      </c>
      <c r="G39" s="2">
        <v>85</v>
      </c>
      <c r="H39" s="1">
        <v>2</v>
      </c>
      <c r="I39" s="23">
        <v>29.2</v>
      </c>
      <c r="J39" s="1"/>
      <c r="K39" s="23">
        <v>21</v>
      </c>
      <c r="L39" s="1"/>
      <c r="M39" s="23">
        <v>24.6</v>
      </c>
      <c r="N39" s="23">
        <v>14.2</v>
      </c>
      <c r="O39" s="1"/>
      <c r="P39" s="1"/>
      <c r="Q39" s="1"/>
      <c r="R39">
        <v>14.7</v>
      </c>
      <c r="S39">
        <v>16</v>
      </c>
      <c r="T39">
        <v>29.5</v>
      </c>
      <c r="U39">
        <f t="shared" si="4"/>
        <v>-9.900000000000002</v>
      </c>
      <c r="V39">
        <f t="shared" si="4"/>
        <v>1.8000000000000007</v>
      </c>
      <c r="W39">
        <f>T39-I39</f>
        <v>0.3000000000000007</v>
      </c>
      <c r="X39" t="s">
        <v>81</v>
      </c>
    </row>
    <row r="40" spans="1:8" ht="12.75">
      <c r="A40" s="5"/>
      <c r="B40" s="5"/>
      <c r="C40" s="13"/>
      <c r="D40" s="13"/>
      <c r="E40" s="13"/>
      <c r="F40" s="14"/>
      <c r="G40" s="5"/>
      <c r="H40" s="15"/>
    </row>
    <row r="41" spans="1:8" ht="12.75">
      <c r="A41" s="5"/>
      <c r="B41" s="5"/>
      <c r="C41" s="13"/>
      <c r="D41" s="13"/>
      <c r="E41" s="13"/>
      <c r="F41" s="14"/>
      <c r="G41" s="5"/>
      <c r="H41" s="15"/>
    </row>
    <row r="42" spans="1:8" ht="12.75">
      <c r="A42" s="5"/>
      <c r="B42" s="5"/>
      <c r="C42" s="13"/>
      <c r="D42" s="13"/>
      <c r="E42" s="13"/>
      <c r="F42" s="14"/>
      <c r="G42" s="5"/>
      <c r="H42" s="15"/>
    </row>
    <row r="43" spans="1:8" ht="12.75">
      <c r="A43" s="5"/>
      <c r="B43" s="5"/>
      <c r="C43" s="13"/>
      <c r="D43" s="13"/>
      <c r="E43" s="13"/>
      <c r="F43" s="14"/>
      <c r="G43" s="5"/>
      <c r="H43" s="15"/>
    </row>
    <row r="44" spans="1:8" ht="12.75">
      <c r="A44" s="5"/>
      <c r="B44" s="5"/>
      <c r="C44" s="13"/>
      <c r="D44" s="13"/>
      <c r="E44" s="13"/>
      <c r="F44" s="14"/>
      <c r="G44" s="5"/>
      <c r="H44" s="15"/>
    </row>
    <row r="45" spans="1:8" ht="12.75">
      <c r="A45" s="5"/>
      <c r="B45" s="5"/>
      <c r="C45" s="13"/>
      <c r="D45" s="13"/>
      <c r="E45" s="13"/>
      <c r="F45" s="14"/>
      <c r="G45" s="5"/>
      <c r="H45" s="15"/>
    </row>
    <row r="46" spans="1:8" ht="12.75">
      <c r="A46" s="5"/>
      <c r="B46" s="5"/>
      <c r="C46" s="13"/>
      <c r="D46" s="13"/>
      <c r="E46" s="13"/>
      <c r="F46" s="14"/>
      <c r="G46" s="5"/>
      <c r="H46" s="15"/>
    </row>
    <row r="47" spans="1:8" ht="12.75">
      <c r="A47" s="5"/>
      <c r="B47" s="5"/>
      <c r="C47" s="13"/>
      <c r="D47" s="13"/>
      <c r="E47" s="13"/>
      <c r="F47" s="14"/>
      <c r="G47" s="5"/>
      <c r="H47" s="15"/>
    </row>
    <row r="48" spans="1:8" ht="12.75">
      <c r="A48" s="5"/>
      <c r="B48" s="5"/>
      <c r="C48" s="13"/>
      <c r="D48" s="13"/>
      <c r="E48" s="13"/>
      <c r="F48" s="14"/>
      <c r="G48" s="5"/>
      <c r="H48" s="15"/>
    </row>
    <row r="49" spans="1:8" ht="12.75">
      <c r="A49" s="5"/>
      <c r="B49" s="5"/>
      <c r="C49" s="13"/>
      <c r="D49" s="13"/>
      <c r="E49" s="13"/>
      <c r="F49" s="14"/>
      <c r="G49" s="5"/>
      <c r="H49" s="15"/>
    </row>
    <row r="50" spans="1:8" ht="12.75">
      <c r="A50" s="5"/>
      <c r="B50" s="5"/>
      <c r="C50" s="13"/>
      <c r="D50" s="13"/>
      <c r="E50" s="13"/>
      <c r="F50" s="14"/>
      <c r="G50" s="5"/>
      <c r="H50" s="15"/>
    </row>
    <row r="51" spans="1:7" ht="12.75">
      <c r="A51" s="6"/>
      <c r="B51" s="6"/>
      <c r="C51" s="8"/>
      <c r="D51" s="8"/>
      <c r="E51" s="8"/>
      <c r="F51" s="7"/>
      <c r="G51" s="6"/>
    </row>
  </sheetData>
  <printOptions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2"/>
  <headerFooter alignWithMargins="0">
    <oddHeader>&amp;C&amp;F Dcrown + error check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5"/>
  <sheetViews>
    <sheetView workbookViewId="0" topLeftCell="A1">
      <selection activeCell="K14" sqref="K14"/>
    </sheetView>
  </sheetViews>
  <sheetFormatPr defaultColWidth="9.140625" defaultRowHeight="12.75"/>
  <cols>
    <col min="1" max="6" width="4.7109375" style="0" customWidth="1"/>
    <col min="7" max="7" width="4.7109375" style="26" customWidth="1"/>
    <col min="8" max="8" width="5.28125" style="0" customWidth="1"/>
    <col min="9" max="9" width="4.00390625" style="0" customWidth="1"/>
    <col min="10" max="13" width="5.28125" style="0" customWidth="1"/>
    <col min="14" max="14" width="5.28125" style="26" customWidth="1"/>
    <col min="15" max="15" width="5.140625" style="0" customWidth="1"/>
    <col min="16" max="16" width="3.421875" style="0" customWidth="1"/>
    <col min="17" max="20" width="5.140625" style="0" customWidth="1"/>
    <col min="21" max="21" width="5.140625" style="26" customWidth="1"/>
    <col min="22" max="27" width="5.00390625" style="0" customWidth="1"/>
    <col min="28" max="28" width="5.00390625" style="26" customWidth="1"/>
    <col min="29" max="35" width="7.00390625" style="0" customWidth="1"/>
  </cols>
  <sheetData>
    <row r="1" spans="1:29" ht="12.75">
      <c r="A1" s="24" t="s">
        <v>58</v>
      </c>
      <c r="H1" s="24" t="s">
        <v>59</v>
      </c>
      <c r="O1" s="24" t="s">
        <v>60</v>
      </c>
      <c r="V1" s="24" t="s">
        <v>61</v>
      </c>
      <c r="AC1" s="24" t="s">
        <v>62</v>
      </c>
    </row>
    <row r="2" spans="1:35" ht="12.75">
      <c r="A2" s="2" t="s">
        <v>3</v>
      </c>
      <c r="B2" s="1" t="s">
        <v>4</v>
      </c>
      <c r="C2" s="23" t="s">
        <v>9</v>
      </c>
      <c r="D2" s="23" t="s">
        <v>11</v>
      </c>
      <c r="E2" s="23" t="s">
        <v>12</v>
      </c>
      <c r="F2" s="23" t="s">
        <v>13</v>
      </c>
      <c r="G2" s="27" t="s">
        <v>6</v>
      </c>
      <c r="H2" s="25" t="s">
        <v>3</v>
      </c>
      <c r="I2" s="1" t="s">
        <v>4</v>
      </c>
      <c r="J2" s="23" t="s">
        <v>9</v>
      </c>
      <c r="K2" s="23" t="s">
        <v>11</v>
      </c>
      <c r="L2" s="23" t="s">
        <v>12</v>
      </c>
      <c r="M2" s="23" t="s">
        <v>13</v>
      </c>
      <c r="N2" s="27" t="s">
        <v>6</v>
      </c>
      <c r="O2" s="2" t="s">
        <v>3</v>
      </c>
      <c r="P2" s="1" t="s">
        <v>4</v>
      </c>
      <c r="Q2" s="23" t="s">
        <v>9</v>
      </c>
      <c r="R2" s="23" t="s">
        <v>11</v>
      </c>
      <c r="S2" s="23" t="s">
        <v>12</v>
      </c>
      <c r="T2" s="23" t="s">
        <v>13</v>
      </c>
      <c r="U2" s="27" t="s">
        <v>6</v>
      </c>
      <c r="V2" s="2" t="s">
        <v>3</v>
      </c>
      <c r="W2" s="1" t="s">
        <v>4</v>
      </c>
      <c r="X2" s="23" t="s">
        <v>9</v>
      </c>
      <c r="Y2" s="23" t="s">
        <v>11</v>
      </c>
      <c r="Z2" s="23" t="s">
        <v>12</v>
      </c>
      <c r="AA2" s="23" t="s">
        <v>13</v>
      </c>
      <c r="AB2" s="27" t="s">
        <v>6</v>
      </c>
      <c r="AC2" s="2" t="s">
        <v>3</v>
      </c>
      <c r="AD2" s="1" t="s">
        <v>4</v>
      </c>
      <c r="AE2" s="23" t="s">
        <v>9</v>
      </c>
      <c r="AF2" s="23" t="s">
        <v>11</v>
      </c>
      <c r="AG2" s="23" t="s">
        <v>12</v>
      </c>
      <c r="AH2" s="23" t="s">
        <v>13</v>
      </c>
      <c r="AI2" s="1" t="s">
        <v>6</v>
      </c>
    </row>
    <row r="3" spans="1:35" ht="12.75">
      <c r="A3" s="2">
        <v>140</v>
      </c>
      <c r="B3" s="1">
        <v>2</v>
      </c>
      <c r="C3" s="23">
        <v>34.2</v>
      </c>
      <c r="D3" s="23">
        <v>18.6</v>
      </c>
      <c r="E3" s="23">
        <v>24.6</v>
      </c>
      <c r="F3" s="23">
        <v>0.5</v>
      </c>
      <c r="G3" s="27" t="s">
        <v>27</v>
      </c>
      <c r="H3" s="25">
        <v>119</v>
      </c>
      <c r="I3" s="1">
        <v>3</v>
      </c>
      <c r="J3" s="23">
        <v>22.2</v>
      </c>
      <c r="K3" s="23">
        <v>18.5</v>
      </c>
      <c r="L3" s="23">
        <v>20.9</v>
      </c>
      <c r="M3" s="23">
        <v>2.2</v>
      </c>
      <c r="N3" s="27"/>
      <c r="O3" s="2">
        <v>163</v>
      </c>
      <c r="P3" s="1">
        <v>16</v>
      </c>
      <c r="Q3" s="23">
        <v>30.6</v>
      </c>
      <c r="R3" s="23">
        <v>16.4</v>
      </c>
      <c r="S3" s="23">
        <v>11.3</v>
      </c>
      <c r="T3" s="23">
        <v>3.6</v>
      </c>
      <c r="U3" s="27" t="s">
        <v>29</v>
      </c>
      <c r="V3" s="2">
        <v>121</v>
      </c>
      <c r="W3" s="1">
        <v>48</v>
      </c>
      <c r="X3" s="23">
        <v>25.9</v>
      </c>
      <c r="Y3" s="23">
        <v>16.4</v>
      </c>
      <c r="Z3" s="23">
        <v>22.3</v>
      </c>
      <c r="AA3" s="23">
        <v>17.3</v>
      </c>
      <c r="AB3" s="27"/>
      <c r="AC3" s="2">
        <v>202</v>
      </c>
      <c r="AD3" s="1">
        <v>50</v>
      </c>
      <c r="AE3" s="23">
        <v>39.6</v>
      </c>
      <c r="AF3" s="23">
        <v>17.3</v>
      </c>
      <c r="AG3" s="23">
        <v>27.1</v>
      </c>
      <c r="AH3" s="23">
        <v>7</v>
      </c>
      <c r="AI3" s="1" t="s">
        <v>51</v>
      </c>
    </row>
    <row r="4" spans="1:35" ht="12.75">
      <c r="A4" s="2">
        <v>147</v>
      </c>
      <c r="B4" s="1">
        <v>2</v>
      </c>
      <c r="C4" s="23">
        <v>58.7</v>
      </c>
      <c r="D4" s="23">
        <v>18.5</v>
      </c>
      <c r="E4" s="23">
        <v>26.9</v>
      </c>
      <c r="F4" s="23">
        <v>1</v>
      </c>
      <c r="G4" s="27"/>
      <c r="H4" s="25">
        <v>107</v>
      </c>
      <c r="I4" s="1">
        <v>3</v>
      </c>
      <c r="J4" s="23">
        <v>30.5</v>
      </c>
      <c r="K4" s="23">
        <v>20.3</v>
      </c>
      <c r="L4" s="23">
        <v>22.1</v>
      </c>
      <c r="M4" s="23">
        <v>3.7</v>
      </c>
      <c r="N4" s="27" t="s">
        <v>30</v>
      </c>
      <c r="O4" s="2">
        <v>132</v>
      </c>
      <c r="P4" s="1">
        <v>5</v>
      </c>
      <c r="Q4" s="23">
        <v>60</v>
      </c>
      <c r="R4" s="23">
        <v>19.8</v>
      </c>
      <c r="S4" s="23">
        <v>28.6</v>
      </c>
      <c r="T4" s="23">
        <v>9.6</v>
      </c>
      <c r="U4" s="27" t="s">
        <v>40</v>
      </c>
      <c r="V4" s="2">
        <v>120</v>
      </c>
      <c r="W4" s="1">
        <v>48</v>
      </c>
      <c r="X4" s="23">
        <v>31</v>
      </c>
      <c r="Y4" s="23">
        <v>18.6</v>
      </c>
      <c r="Z4" s="23">
        <v>23.1</v>
      </c>
      <c r="AA4" s="23">
        <v>2.8</v>
      </c>
      <c r="AB4" s="27"/>
      <c r="AC4" s="2">
        <v>201</v>
      </c>
      <c r="AD4" s="1">
        <v>50</v>
      </c>
      <c r="AE4" s="23">
        <v>41.2</v>
      </c>
      <c r="AF4" s="23">
        <v>19.5</v>
      </c>
      <c r="AG4" s="23">
        <v>26</v>
      </c>
      <c r="AH4" s="23">
        <v>4.8</v>
      </c>
      <c r="AI4" s="1" t="s">
        <v>51</v>
      </c>
    </row>
    <row r="5" spans="1:35" ht="12.75">
      <c r="A5" s="2">
        <v>148</v>
      </c>
      <c r="B5" s="1">
        <v>2</v>
      </c>
      <c r="C5" s="23">
        <v>37</v>
      </c>
      <c r="D5" s="23">
        <v>16.4</v>
      </c>
      <c r="E5" s="23">
        <v>26.2</v>
      </c>
      <c r="F5" s="23">
        <v>3.2</v>
      </c>
      <c r="G5" s="27"/>
      <c r="H5" s="25">
        <v>246</v>
      </c>
      <c r="I5" s="1">
        <v>4</v>
      </c>
      <c r="J5" s="23">
        <v>11.7</v>
      </c>
      <c r="K5" s="23">
        <v>8.6</v>
      </c>
      <c r="L5" s="23">
        <v>11.3</v>
      </c>
      <c r="M5" s="23">
        <v>7.6</v>
      </c>
      <c r="N5" s="27" t="s">
        <v>20</v>
      </c>
      <c r="O5" s="2">
        <v>134</v>
      </c>
      <c r="P5" s="1">
        <v>5</v>
      </c>
      <c r="Q5" s="23">
        <v>51.8</v>
      </c>
      <c r="R5" s="23">
        <v>28.6</v>
      </c>
      <c r="S5" s="23">
        <v>29</v>
      </c>
      <c r="T5" s="23">
        <v>9.2</v>
      </c>
      <c r="U5" s="27"/>
      <c r="V5" s="2">
        <v>131</v>
      </c>
      <c r="W5" s="1">
        <v>48</v>
      </c>
      <c r="X5" s="23">
        <v>25.2</v>
      </c>
      <c r="Y5" s="23">
        <v>17</v>
      </c>
      <c r="Z5" s="23">
        <v>23.4</v>
      </c>
      <c r="AA5" s="23">
        <v>8.4</v>
      </c>
      <c r="AB5" s="27"/>
      <c r="AC5" s="2">
        <v>210</v>
      </c>
      <c r="AD5" s="1">
        <v>50</v>
      </c>
      <c r="AE5" s="23">
        <v>8.4</v>
      </c>
      <c r="AF5" s="23">
        <v>8.1</v>
      </c>
      <c r="AG5" s="23">
        <v>9.8</v>
      </c>
      <c r="AH5" s="23">
        <v>5.8</v>
      </c>
      <c r="AI5" s="1" t="s">
        <v>52</v>
      </c>
    </row>
    <row r="6" spans="1:35" ht="12.75">
      <c r="A6" s="2">
        <v>152</v>
      </c>
      <c r="B6" s="1">
        <v>2</v>
      </c>
      <c r="C6" s="23">
        <v>29.6</v>
      </c>
      <c r="D6" s="23">
        <v>16.7</v>
      </c>
      <c r="E6" s="23">
        <v>26.7</v>
      </c>
      <c r="F6" s="23">
        <v>7.8</v>
      </c>
      <c r="G6" s="27"/>
      <c r="H6" s="25">
        <v>194</v>
      </c>
      <c r="I6" s="1">
        <v>3</v>
      </c>
      <c r="J6" s="23">
        <v>9.6</v>
      </c>
      <c r="K6" s="23">
        <v>9.9</v>
      </c>
      <c r="L6" s="23">
        <v>10.8</v>
      </c>
      <c r="M6" s="23">
        <v>3.8</v>
      </c>
      <c r="N6" s="27" t="s">
        <v>50</v>
      </c>
      <c r="O6" s="2">
        <v>133</v>
      </c>
      <c r="P6" s="1">
        <v>5</v>
      </c>
      <c r="Q6" s="23">
        <v>54.5</v>
      </c>
      <c r="R6" s="23">
        <v>26.9</v>
      </c>
      <c r="S6" s="23">
        <v>29</v>
      </c>
      <c r="T6" s="23">
        <v>9.7</v>
      </c>
      <c r="U6" s="27"/>
      <c r="V6" s="2">
        <v>123</v>
      </c>
      <c r="W6" s="1">
        <v>48</v>
      </c>
      <c r="X6" s="23">
        <v>25.2</v>
      </c>
      <c r="Y6" s="23">
        <v>18.1</v>
      </c>
      <c r="Z6" s="23">
        <v>24</v>
      </c>
      <c r="AA6" s="23">
        <v>15.1</v>
      </c>
      <c r="AB6" s="27"/>
      <c r="AC6" s="2">
        <v>209</v>
      </c>
      <c r="AD6" s="1">
        <v>50</v>
      </c>
      <c r="AE6" s="23">
        <v>30.7</v>
      </c>
      <c r="AF6" s="23">
        <v>17.5</v>
      </c>
      <c r="AG6" s="23">
        <v>20.1</v>
      </c>
      <c r="AH6" s="23">
        <v>12.9</v>
      </c>
      <c r="AI6" s="1" t="s">
        <v>51</v>
      </c>
    </row>
    <row r="7" spans="1:35" ht="12.75">
      <c r="A7" s="2">
        <v>153</v>
      </c>
      <c r="B7" s="1">
        <v>2</v>
      </c>
      <c r="C7" s="23">
        <v>31.9</v>
      </c>
      <c r="D7" s="23">
        <v>17.2</v>
      </c>
      <c r="E7" s="23">
        <v>22.8</v>
      </c>
      <c r="F7" s="23">
        <v>1.4</v>
      </c>
      <c r="G7" s="27" t="s">
        <v>28</v>
      </c>
      <c r="H7" s="25">
        <v>205</v>
      </c>
      <c r="I7" s="1">
        <v>4</v>
      </c>
      <c r="J7" s="23">
        <v>13.6</v>
      </c>
      <c r="K7" s="23">
        <v>12.8</v>
      </c>
      <c r="L7" s="23">
        <v>12.9</v>
      </c>
      <c r="M7" s="23">
        <v>2.5</v>
      </c>
      <c r="N7" s="27"/>
      <c r="O7" s="2">
        <v>135</v>
      </c>
      <c r="P7" s="1">
        <v>5</v>
      </c>
      <c r="Q7" s="23">
        <v>47.1</v>
      </c>
      <c r="R7" s="23">
        <v>24.5</v>
      </c>
      <c r="S7" s="23">
        <v>26.7</v>
      </c>
      <c r="T7" s="23">
        <v>9.6</v>
      </c>
      <c r="U7" s="27"/>
      <c r="V7" s="2">
        <v>124</v>
      </c>
      <c r="W7" s="1">
        <v>48</v>
      </c>
      <c r="X7" s="23">
        <v>24.2</v>
      </c>
      <c r="Y7" s="23">
        <v>18.9</v>
      </c>
      <c r="Z7" s="23">
        <v>22.3</v>
      </c>
      <c r="AA7" s="23">
        <v>9.7</v>
      </c>
      <c r="AB7" s="27"/>
      <c r="AC7" s="2">
        <v>212</v>
      </c>
      <c r="AD7" s="1">
        <v>50</v>
      </c>
      <c r="AE7" s="23">
        <v>11</v>
      </c>
      <c r="AF7" s="23">
        <v>6</v>
      </c>
      <c r="AG7" s="23">
        <v>7.2</v>
      </c>
      <c r="AH7" s="23">
        <v>1.9</v>
      </c>
      <c r="AI7" s="1" t="s">
        <v>54</v>
      </c>
    </row>
    <row r="8" spans="1:35" ht="12.75">
      <c r="A8" s="2">
        <v>141</v>
      </c>
      <c r="B8" s="1">
        <v>2</v>
      </c>
      <c r="C8" s="23">
        <v>24.2</v>
      </c>
      <c r="D8" s="23">
        <v>16.9</v>
      </c>
      <c r="E8" s="23">
        <v>22</v>
      </c>
      <c r="F8" s="23">
        <v>1.7</v>
      </c>
      <c r="G8" s="27" t="s">
        <v>28</v>
      </c>
      <c r="O8" s="2">
        <v>175</v>
      </c>
      <c r="P8" s="1">
        <v>16</v>
      </c>
      <c r="Q8" s="23">
        <v>7.3</v>
      </c>
      <c r="R8" s="23">
        <v>5.1</v>
      </c>
      <c r="S8" s="23">
        <v>7.3</v>
      </c>
      <c r="T8" s="23">
        <v>3.2</v>
      </c>
      <c r="U8" s="27"/>
      <c r="V8" s="2">
        <v>122</v>
      </c>
      <c r="W8" s="1">
        <v>48</v>
      </c>
      <c r="X8" s="23">
        <v>28</v>
      </c>
      <c r="Y8" s="23">
        <v>18</v>
      </c>
      <c r="Z8" s="23">
        <v>24.5</v>
      </c>
      <c r="AA8" s="23">
        <v>2.5</v>
      </c>
      <c r="AB8" s="27"/>
      <c r="AC8" s="2">
        <v>213</v>
      </c>
      <c r="AD8" s="1">
        <v>50</v>
      </c>
      <c r="AE8" s="23">
        <v>26.4</v>
      </c>
      <c r="AF8" s="23">
        <v>17.3</v>
      </c>
      <c r="AG8" s="23">
        <v>23.3</v>
      </c>
      <c r="AH8" s="23">
        <v>8.3</v>
      </c>
      <c r="AI8" s="1" t="s">
        <v>55</v>
      </c>
    </row>
    <row r="9" spans="1:35" ht="12.75">
      <c r="A9" s="2">
        <v>154</v>
      </c>
      <c r="B9" s="1">
        <v>2</v>
      </c>
      <c r="C9" s="23">
        <v>43.2</v>
      </c>
      <c r="D9" s="23">
        <v>21.5</v>
      </c>
      <c r="E9" s="23">
        <v>30.8</v>
      </c>
      <c r="F9" s="23">
        <v>2.5</v>
      </c>
      <c r="G9" s="27"/>
      <c r="O9" s="2">
        <v>245</v>
      </c>
      <c r="P9" s="1">
        <v>6</v>
      </c>
      <c r="Q9" s="23">
        <v>18.8</v>
      </c>
      <c r="R9" s="23">
        <v>22.3</v>
      </c>
      <c r="S9" s="23">
        <v>23.5</v>
      </c>
      <c r="T9" s="23">
        <v>7.2</v>
      </c>
      <c r="U9" s="27"/>
      <c r="V9" s="2">
        <v>129</v>
      </c>
      <c r="W9" s="1">
        <v>48</v>
      </c>
      <c r="X9" s="23">
        <v>23.5</v>
      </c>
      <c r="Y9" s="23">
        <v>14</v>
      </c>
      <c r="Z9" s="23">
        <v>21.9</v>
      </c>
      <c r="AA9" s="23">
        <v>7.2</v>
      </c>
      <c r="AB9" s="27"/>
      <c r="AC9" s="2">
        <v>214</v>
      </c>
      <c r="AD9" s="1">
        <v>50</v>
      </c>
      <c r="AE9" s="23">
        <v>36.8</v>
      </c>
      <c r="AF9" s="23">
        <v>17.2</v>
      </c>
      <c r="AG9" s="23">
        <v>26.3</v>
      </c>
      <c r="AH9" s="23">
        <v>9.7</v>
      </c>
      <c r="AI9" s="1" t="s">
        <v>56</v>
      </c>
    </row>
    <row r="10" spans="1:35" ht="12.75">
      <c r="A10" s="2">
        <v>156</v>
      </c>
      <c r="B10" s="1">
        <v>2</v>
      </c>
      <c r="C10" s="23">
        <v>51.3</v>
      </c>
      <c r="D10" s="23">
        <v>21.2</v>
      </c>
      <c r="E10" s="23">
        <v>29.7</v>
      </c>
      <c r="F10" s="23">
        <v>2.7</v>
      </c>
      <c r="G10" s="27"/>
      <c r="O10" s="2">
        <v>173</v>
      </c>
      <c r="P10" s="1">
        <v>20</v>
      </c>
      <c r="Q10" s="23">
        <v>11.3</v>
      </c>
      <c r="R10" s="23">
        <v>9.3</v>
      </c>
      <c r="S10" s="23">
        <v>12.8</v>
      </c>
      <c r="T10" s="23">
        <v>4</v>
      </c>
      <c r="U10" s="27"/>
      <c r="V10" s="2">
        <v>128</v>
      </c>
      <c r="W10" s="1">
        <v>48</v>
      </c>
      <c r="X10" s="23">
        <v>24.6</v>
      </c>
      <c r="Y10" s="23">
        <v>16.9</v>
      </c>
      <c r="Z10" s="23">
        <v>23.4</v>
      </c>
      <c r="AA10" s="23">
        <v>8.1</v>
      </c>
      <c r="AB10" s="27"/>
      <c r="AC10" s="2">
        <v>216</v>
      </c>
      <c r="AD10" s="1">
        <v>50</v>
      </c>
      <c r="AE10" s="23">
        <v>38.2</v>
      </c>
      <c r="AF10" s="23">
        <v>19</v>
      </c>
      <c r="AG10" s="23">
        <v>28.3</v>
      </c>
      <c r="AH10" s="23">
        <v>13.1</v>
      </c>
      <c r="AI10" s="1" t="s">
        <v>56</v>
      </c>
    </row>
    <row r="11" spans="1:35" ht="12.75">
      <c r="A11" s="2">
        <v>162</v>
      </c>
      <c r="B11" s="1">
        <v>2</v>
      </c>
      <c r="C11" s="23">
        <v>21.8</v>
      </c>
      <c r="D11" s="23">
        <v>13.7</v>
      </c>
      <c r="E11" s="23">
        <v>11.6</v>
      </c>
      <c r="F11" s="23">
        <v>3.4</v>
      </c>
      <c r="G11" s="27"/>
      <c r="O11" s="2">
        <v>174</v>
      </c>
      <c r="P11" s="1">
        <v>20</v>
      </c>
      <c r="Q11" s="23">
        <v>5.7</v>
      </c>
      <c r="R11" s="23">
        <v>7.2</v>
      </c>
      <c r="S11" s="23">
        <v>10.1</v>
      </c>
      <c r="T11" s="23">
        <v>3.6</v>
      </c>
      <c r="U11" s="27"/>
      <c r="AC11" s="2">
        <v>215</v>
      </c>
      <c r="AD11" s="1">
        <v>50</v>
      </c>
      <c r="AE11" s="23">
        <v>32.7</v>
      </c>
      <c r="AF11" s="23">
        <v>19.1</v>
      </c>
      <c r="AG11" s="23">
        <v>27.1</v>
      </c>
      <c r="AH11" s="23">
        <v>12.7</v>
      </c>
      <c r="AI11" s="1"/>
    </row>
    <row r="12" spans="1:35" ht="12.75">
      <c r="A12" s="2">
        <v>117</v>
      </c>
      <c r="B12" s="1">
        <v>2</v>
      </c>
      <c r="C12" s="23">
        <v>42.4</v>
      </c>
      <c r="D12" s="23">
        <v>17.3</v>
      </c>
      <c r="E12" s="23">
        <v>26.1</v>
      </c>
      <c r="F12" s="23">
        <v>1.7</v>
      </c>
      <c r="G12" s="27"/>
      <c r="O12" s="2">
        <v>204</v>
      </c>
      <c r="P12" s="1">
        <v>6</v>
      </c>
      <c r="Q12" s="23">
        <v>7.3</v>
      </c>
      <c r="R12" s="23">
        <v>8.5</v>
      </c>
      <c r="S12" s="23">
        <v>8.4</v>
      </c>
      <c r="T12" s="23">
        <v>3.5</v>
      </c>
      <c r="U12" s="27"/>
      <c r="AC12" s="2">
        <v>208</v>
      </c>
      <c r="AD12" s="1">
        <v>50</v>
      </c>
      <c r="AE12" s="23">
        <v>26.3</v>
      </c>
      <c r="AF12" s="23">
        <v>13.9</v>
      </c>
      <c r="AG12" s="23">
        <v>21</v>
      </c>
      <c r="AH12" s="23">
        <v>4.4</v>
      </c>
      <c r="AI12" s="1" t="s">
        <v>57</v>
      </c>
    </row>
    <row r="13" spans="1:21" ht="12.75">
      <c r="A13" s="2">
        <v>118</v>
      </c>
      <c r="B13" s="1">
        <v>2</v>
      </c>
      <c r="C13" s="23">
        <v>36.8</v>
      </c>
      <c r="D13" s="23">
        <v>20.4</v>
      </c>
      <c r="E13" s="23">
        <v>27.1</v>
      </c>
      <c r="F13" s="23">
        <v>2.7</v>
      </c>
      <c r="G13" s="27"/>
      <c r="O13" s="2">
        <v>203</v>
      </c>
      <c r="P13" s="1">
        <v>20</v>
      </c>
      <c r="Q13" s="23">
        <v>12.5</v>
      </c>
      <c r="R13" s="23">
        <v>11.9</v>
      </c>
      <c r="S13" s="23">
        <v>9.6</v>
      </c>
      <c r="T13" s="23">
        <v>1.7</v>
      </c>
      <c r="U13" s="27"/>
    </row>
    <row r="14" spans="1:7" ht="12.75">
      <c r="A14" s="2">
        <v>108</v>
      </c>
      <c r="B14" s="1">
        <v>2</v>
      </c>
      <c r="C14" s="23">
        <v>32.1</v>
      </c>
      <c r="D14" s="23">
        <v>17.5</v>
      </c>
      <c r="E14" s="23">
        <v>27.7</v>
      </c>
      <c r="F14" s="23">
        <v>5</v>
      </c>
      <c r="G14" s="27"/>
    </row>
    <row r="15" spans="1:7" ht="12.75">
      <c r="A15" s="2">
        <v>136</v>
      </c>
      <c r="B15" s="1">
        <v>2</v>
      </c>
      <c r="C15" s="23">
        <v>40.8</v>
      </c>
      <c r="D15" s="23">
        <v>16.7</v>
      </c>
      <c r="E15" s="23">
        <v>27.1</v>
      </c>
      <c r="F15" s="23">
        <v>4.7</v>
      </c>
      <c r="G15" s="27"/>
    </row>
    <row r="16" spans="1:7" ht="12.75">
      <c r="A16" s="2">
        <v>137</v>
      </c>
      <c r="B16" s="1">
        <v>2</v>
      </c>
      <c r="C16" s="23">
        <v>44.5</v>
      </c>
      <c r="D16" s="23">
        <v>18.4</v>
      </c>
      <c r="E16" s="23">
        <v>28</v>
      </c>
      <c r="F16" s="23">
        <v>0.4</v>
      </c>
      <c r="G16" s="27"/>
    </row>
    <row r="17" spans="1:7" ht="12.75">
      <c r="A17" s="2">
        <v>138</v>
      </c>
      <c r="B17" s="1">
        <v>2</v>
      </c>
      <c r="C17" s="23">
        <v>34</v>
      </c>
      <c r="D17" s="23">
        <v>15.1</v>
      </c>
      <c r="E17" s="23">
        <v>27.7</v>
      </c>
      <c r="F17" s="23">
        <v>6</v>
      </c>
      <c r="G17" s="27"/>
    </row>
    <row r="18" spans="1:7" ht="12.75">
      <c r="A18" s="2">
        <v>139</v>
      </c>
      <c r="B18" s="1">
        <v>2</v>
      </c>
      <c r="C18" s="23">
        <v>36</v>
      </c>
      <c r="D18" s="23">
        <v>15.2</v>
      </c>
      <c r="E18" s="23">
        <v>28.6</v>
      </c>
      <c r="F18" s="23">
        <v>4.6</v>
      </c>
      <c r="G18" s="27"/>
    </row>
    <row r="19" spans="1:7" ht="12.75">
      <c r="A19" s="2">
        <v>87</v>
      </c>
      <c r="B19" s="1">
        <v>2</v>
      </c>
      <c r="C19" s="23">
        <v>29.5</v>
      </c>
      <c r="D19" s="23">
        <v>23.5</v>
      </c>
      <c r="E19" s="23">
        <v>26</v>
      </c>
      <c r="F19" s="23">
        <v>10.9</v>
      </c>
      <c r="G19" s="27"/>
    </row>
    <row r="20" spans="1:7" ht="12.75">
      <c r="A20" s="2">
        <v>143</v>
      </c>
      <c r="B20" s="1">
        <v>2</v>
      </c>
      <c r="C20" s="23">
        <v>31.5</v>
      </c>
      <c r="D20" s="23">
        <v>12.9</v>
      </c>
      <c r="E20" s="23">
        <v>26.2</v>
      </c>
      <c r="F20" s="23">
        <v>1.6</v>
      </c>
      <c r="G20" s="27" t="s">
        <v>33</v>
      </c>
    </row>
    <row r="21" spans="1:7" ht="12.75">
      <c r="A21" s="2">
        <v>142</v>
      </c>
      <c r="B21" s="1">
        <v>2</v>
      </c>
      <c r="C21" s="23">
        <v>27.7</v>
      </c>
      <c r="D21" s="23">
        <v>18.4</v>
      </c>
      <c r="E21" s="23">
        <v>25.4</v>
      </c>
      <c r="F21" s="23">
        <v>11.1</v>
      </c>
      <c r="G21" s="27" t="s">
        <v>32</v>
      </c>
    </row>
    <row r="22" spans="1:7" ht="12.75">
      <c r="A22" s="2">
        <v>145</v>
      </c>
      <c r="B22" s="1">
        <v>2</v>
      </c>
      <c r="C22" s="23">
        <v>32.5</v>
      </c>
      <c r="D22" s="23">
        <v>20.8</v>
      </c>
      <c r="E22" s="23">
        <v>27.3</v>
      </c>
      <c r="F22" s="23">
        <v>2.7</v>
      </c>
      <c r="G22" s="27"/>
    </row>
    <row r="23" spans="1:7" ht="12.75">
      <c r="A23" s="2">
        <v>144</v>
      </c>
      <c r="B23" s="1">
        <v>2</v>
      </c>
      <c r="C23" s="23">
        <v>28.8</v>
      </c>
      <c r="D23" s="23">
        <v>23.1</v>
      </c>
      <c r="E23" s="23">
        <v>27.3</v>
      </c>
      <c r="F23" s="23">
        <v>14.8</v>
      </c>
      <c r="G23" s="27" t="s">
        <v>31</v>
      </c>
    </row>
    <row r="24" spans="1:7" ht="12.75">
      <c r="A24" s="2">
        <v>89</v>
      </c>
      <c r="B24" s="1">
        <v>2</v>
      </c>
      <c r="C24" s="23">
        <v>31.5</v>
      </c>
      <c r="D24" s="23">
        <v>20.8</v>
      </c>
      <c r="E24" s="23">
        <v>26.5</v>
      </c>
      <c r="F24" s="23">
        <v>9.7</v>
      </c>
      <c r="G24" s="27"/>
    </row>
    <row r="25" spans="1:7" ht="12.75">
      <c r="A25" s="2">
        <v>146</v>
      </c>
      <c r="B25" s="1">
        <v>2</v>
      </c>
      <c r="C25" s="23">
        <v>40</v>
      </c>
      <c r="D25" s="23">
        <v>20.2</v>
      </c>
      <c r="E25" s="23">
        <v>29.3</v>
      </c>
      <c r="F25" s="23">
        <v>2.8</v>
      </c>
      <c r="G25" s="27"/>
    </row>
    <row r="26" spans="1:7" ht="12.75">
      <c r="A26" s="2">
        <v>90</v>
      </c>
      <c r="B26" s="1">
        <v>2</v>
      </c>
      <c r="C26" s="23">
        <v>28.8</v>
      </c>
      <c r="D26" s="23">
        <v>20.2</v>
      </c>
      <c r="E26" s="23">
        <v>25</v>
      </c>
      <c r="F26" s="23">
        <v>13</v>
      </c>
      <c r="G26" s="27"/>
    </row>
    <row r="27" spans="1:7" ht="12.75">
      <c r="A27" s="2">
        <v>91</v>
      </c>
      <c r="B27" s="1">
        <v>2</v>
      </c>
      <c r="C27" s="23">
        <v>25</v>
      </c>
      <c r="D27" s="23">
        <v>18.5</v>
      </c>
      <c r="E27" s="23">
        <v>25.1</v>
      </c>
      <c r="F27" s="23">
        <v>16.9</v>
      </c>
      <c r="G27" s="27"/>
    </row>
    <row r="28" spans="1:7" ht="12.75">
      <c r="A28" s="2">
        <v>150</v>
      </c>
      <c r="B28" s="1">
        <v>2</v>
      </c>
      <c r="C28" s="23">
        <v>35.5</v>
      </c>
      <c r="D28" s="23">
        <v>23.9</v>
      </c>
      <c r="E28" s="23">
        <v>29</v>
      </c>
      <c r="F28" s="23">
        <v>15.1</v>
      </c>
      <c r="G28" s="27"/>
    </row>
    <row r="29" spans="1:7" ht="12.75">
      <c r="A29" s="2">
        <v>149</v>
      </c>
      <c r="B29" s="1">
        <v>2</v>
      </c>
      <c r="C29" s="23">
        <v>33.2</v>
      </c>
      <c r="D29" s="23">
        <v>18.3</v>
      </c>
      <c r="E29" s="23">
        <v>26.3</v>
      </c>
      <c r="F29" s="23">
        <v>12</v>
      </c>
      <c r="G29" s="27" t="s">
        <v>31</v>
      </c>
    </row>
    <row r="30" spans="1:7" ht="12.75">
      <c r="A30" s="2">
        <v>92</v>
      </c>
      <c r="B30" s="1">
        <v>2</v>
      </c>
      <c r="C30" s="23">
        <v>27.2</v>
      </c>
      <c r="D30" s="23">
        <v>20.8</v>
      </c>
      <c r="E30" s="23">
        <v>25.6</v>
      </c>
      <c r="F30" s="23">
        <v>13.9</v>
      </c>
      <c r="G30" s="27"/>
    </row>
    <row r="31" spans="1:7" ht="12.75">
      <c r="A31" s="2">
        <v>151</v>
      </c>
      <c r="B31" s="1">
        <v>2</v>
      </c>
      <c r="C31" s="23">
        <v>29.6</v>
      </c>
      <c r="D31" s="23">
        <v>19.4</v>
      </c>
      <c r="E31" s="23">
        <v>24.9</v>
      </c>
      <c r="F31" s="23">
        <v>14.3</v>
      </c>
      <c r="G31" s="27" t="s">
        <v>34</v>
      </c>
    </row>
    <row r="32" spans="1:7" ht="12.75">
      <c r="A32" s="2">
        <v>93</v>
      </c>
      <c r="B32" s="1">
        <v>2</v>
      </c>
      <c r="C32" s="23">
        <v>33</v>
      </c>
      <c r="D32" s="23">
        <v>21.3</v>
      </c>
      <c r="E32" s="23">
        <v>26.6</v>
      </c>
      <c r="F32" s="23">
        <v>14.9</v>
      </c>
      <c r="G32" s="27" t="s">
        <v>34</v>
      </c>
    </row>
    <row r="33" spans="1:7" ht="12.75">
      <c r="A33" s="2">
        <v>155</v>
      </c>
      <c r="B33" s="1">
        <v>2</v>
      </c>
      <c r="C33" s="23">
        <v>33.7</v>
      </c>
      <c r="D33" s="23">
        <v>19.9</v>
      </c>
      <c r="E33" s="23">
        <v>27.9</v>
      </c>
      <c r="F33" s="23">
        <v>5.2</v>
      </c>
      <c r="G33" s="27" t="s">
        <v>34</v>
      </c>
    </row>
    <row r="34" spans="1:7" ht="12.75">
      <c r="A34" s="2">
        <v>157</v>
      </c>
      <c r="B34" s="1">
        <v>2</v>
      </c>
      <c r="C34" s="23">
        <v>31.3</v>
      </c>
      <c r="D34" s="23">
        <v>20.8</v>
      </c>
      <c r="E34" s="23">
        <v>26.9</v>
      </c>
      <c r="F34" s="23">
        <v>8.6</v>
      </c>
      <c r="G34" s="27"/>
    </row>
    <row r="35" spans="1:7" ht="12.75">
      <c r="A35" s="2">
        <v>94</v>
      </c>
      <c r="B35" s="1">
        <v>2</v>
      </c>
      <c r="C35" s="23">
        <v>26.5</v>
      </c>
      <c r="D35" s="23">
        <v>20.3</v>
      </c>
      <c r="E35" s="23">
        <v>27.7</v>
      </c>
      <c r="F35" s="23">
        <v>12.6</v>
      </c>
      <c r="G35" s="27"/>
    </row>
    <row r="36" spans="1:7" ht="12.75">
      <c r="A36" s="2">
        <v>158</v>
      </c>
      <c r="B36" s="1">
        <v>2</v>
      </c>
      <c r="C36" s="23">
        <v>32.8</v>
      </c>
      <c r="D36" s="23">
        <v>20.2</v>
      </c>
      <c r="E36" s="23">
        <v>26.9</v>
      </c>
      <c r="F36" s="23">
        <v>14.4</v>
      </c>
      <c r="G36" s="27" t="s">
        <v>34</v>
      </c>
    </row>
    <row r="37" spans="1:7" ht="12.75">
      <c r="A37" s="2">
        <v>95</v>
      </c>
      <c r="B37" s="1">
        <v>2</v>
      </c>
      <c r="C37" s="23">
        <v>28.7</v>
      </c>
      <c r="D37" s="23">
        <v>17.6</v>
      </c>
      <c r="E37" s="23">
        <v>28</v>
      </c>
      <c r="F37" s="23">
        <v>12.9</v>
      </c>
      <c r="G37" s="27"/>
    </row>
    <row r="38" spans="1:7" ht="12.75">
      <c r="A38" s="2">
        <v>159</v>
      </c>
      <c r="B38" s="1">
        <v>2</v>
      </c>
      <c r="C38" s="23">
        <v>24.7</v>
      </c>
      <c r="D38" s="23">
        <v>20</v>
      </c>
      <c r="E38" s="23">
        <v>23.9</v>
      </c>
      <c r="F38" s="23">
        <v>13.9</v>
      </c>
      <c r="G38" s="27"/>
    </row>
    <row r="39" spans="1:7" ht="12.75">
      <c r="A39" s="2">
        <v>160</v>
      </c>
      <c r="B39" s="1">
        <v>2</v>
      </c>
      <c r="C39" s="23">
        <v>34.2</v>
      </c>
      <c r="D39" s="23">
        <v>20.7</v>
      </c>
      <c r="E39" s="23">
        <v>28</v>
      </c>
      <c r="F39" s="23">
        <v>5.6</v>
      </c>
      <c r="G39" s="27"/>
    </row>
    <row r="40" spans="1:7" ht="12.75">
      <c r="A40" s="2">
        <v>161</v>
      </c>
      <c r="B40" s="1">
        <v>2</v>
      </c>
      <c r="C40" s="23">
        <v>27.7</v>
      </c>
      <c r="D40" s="23">
        <v>18.4</v>
      </c>
      <c r="E40" s="23">
        <v>25</v>
      </c>
      <c r="F40" s="23">
        <v>8</v>
      </c>
      <c r="G40" s="27" t="s">
        <v>35</v>
      </c>
    </row>
    <row r="41" spans="1:7" ht="12.75">
      <c r="A41" s="2">
        <v>164</v>
      </c>
      <c r="B41" s="1">
        <v>2</v>
      </c>
      <c r="C41" s="23">
        <v>32.3</v>
      </c>
      <c r="D41" s="23">
        <v>19.2</v>
      </c>
      <c r="E41" s="23">
        <v>26.1</v>
      </c>
      <c r="F41" s="23">
        <v>12.8</v>
      </c>
      <c r="G41" s="27"/>
    </row>
    <row r="42" spans="1:7" ht="12.75">
      <c r="A42" s="2">
        <v>166</v>
      </c>
      <c r="B42" s="1">
        <v>2</v>
      </c>
      <c r="C42" s="23">
        <v>28.1</v>
      </c>
      <c r="D42" s="23">
        <v>24.9</v>
      </c>
      <c r="E42" s="23">
        <v>25.5</v>
      </c>
      <c r="F42" s="23">
        <v>16.7</v>
      </c>
      <c r="G42" s="27"/>
    </row>
    <row r="43" spans="1:7" ht="12.75">
      <c r="A43" s="2">
        <v>167</v>
      </c>
      <c r="B43" s="1">
        <v>2</v>
      </c>
      <c r="C43" s="23">
        <v>24</v>
      </c>
      <c r="D43" s="23">
        <v>19.1</v>
      </c>
      <c r="E43" s="23">
        <v>26.7</v>
      </c>
      <c r="F43" s="23">
        <v>15.1</v>
      </c>
      <c r="G43" s="27"/>
    </row>
    <row r="44" spans="1:7" ht="12.75">
      <c r="A44" s="2">
        <v>165</v>
      </c>
      <c r="B44" s="1">
        <v>2</v>
      </c>
      <c r="C44" s="23">
        <v>38</v>
      </c>
      <c r="D44" s="23">
        <v>21.8</v>
      </c>
      <c r="E44" s="23">
        <v>28</v>
      </c>
      <c r="F44" s="23">
        <v>1.2</v>
      </c>
      <c r="G44" s="27" t="s">
        <v>36</v>
      </c>
    </row>
    <row r="45" spans="1:7" ht="12.75">
      <c r="A45" s="2">
        <v>169</v>
      </c>
      <c r="B45" s="1">
        <v>2</v>
      </c>
      <c r="C45" s="23">
        <v>32.8</v>
      </c>
      <c r="D45" s="23">
        <v>24.7</v>
      </c>
      <c r="E45" s="23">
        <v>28.4</v>
      </c>
      <c r="F45" s="23">
        <v>10.6</v>
      </c>
      <c r="G45" s="27"/>
    </row>
    <row r="46" spans="1:7" ht="12.75">
      <c r="A46" s="2">
        <v>170</v>
      </c>
      <c r="B46" s="1">
        <v>2</v>
      </c>
      <c r="C46" s="23">
        <v>48.8</v>
      </c>
      <c r="D46" s="23">
        <v>26.5</v>
      </c>
      <c r="E46" s="23">
        <v>29.2</v>
      </c>
      <c r="F46" s="23">
        <v>2.3</v>
      </c>
      <c r="G46" s="27" t="s">
        <v>37</v>
      </c>
    </row>
    <row r="47" spans="1:7" ht="12.75">
      <c r="A47" s="2">
        <v>328</v>
      </c>
      <c r="B47" s="1">
        <v>2</v>
      </c>
      <c r="C47" s="23">
        <v>37.8</v>
      </c>
      <c r="D47" s="23">
        <v>25.6</v>
      </c>
      <c r="E47" s="23">
        <v>28.9</v>
      </c>
      <c r="F47" s="23">
        <v>7.2</v>
      </c>
      <c r="G47" s="27" t="s">
        <v>38</v>
      </c>
    </row>
    <row r="48" spans="1:7" ht="12.75">
      <c r="A48" s="2">
        <v>329</v>
      </c>
      <c r="B48" s="1">
        <v>2</v>
      </c>
      <c r="C48" s="23">
        <v>33.4</v>
      </c>
      <c r="D48" s="23">
        <v>23.4</v>
      </c>
      <c r="E48" s="23">
        <v>27.2</v>
      </c>
      <c r="F48" s="23">
        <v>7.7</v>
      </c>
      <c r="G48" s="27" t="s">
        <v>39</v>
      </c>
    </row>
    <row r="49" spans="1:7" ht="12.75">
      <c r="A49" s="2">
        <v>330</v>
      </c>
      <c r="B49" s="1">
        <v>2</v>
      </c>
      <c r="C49" s="23">
        <v>32.8</v>
      </c>
      <c r="D49" s="23">
        <v>22</v>
      </c>
      <c r="E49" s="23">
        <v>25.5</v>
      </c>
      <c r="F49" s="23">
        <v>1.2</v>
      </c>
      <c r="G49" s="27" t="s">
        <v>39</v>
      </c>
    </row>
    <row r="50" spans="1:7" ht="12.75">
      <c r="A50" s="2">
        <v>116</v>
      </c>
      <c r="B50" s="1">
        <v>2</v>
      </c>
      <c r="C50" s="23">
        <v>23</v>
      </c>
      <c r="D50" s="23">
        <v>16.8</v>
      </c>
      <c r="E50" s="23">
        <v>22.9</v>
      </c>
      <c r="F50" s="23">
        <v>7.3</v>
      </c>
      <c r="G50" s="27"/>
    </row>
    <row r="51" spans="1:7" ht="12.75">
      <c r="A51" s="2">
        <v>114</v>
      </c>
      <c r="B51" s="1">
        <v>2</v>
      </c>
      <c r="C51" s="23">
        <v>28.3</v>
      </c>
      <c r="D51" s="23">
        <v>18.9</v>
      </c>
      <c r="E51" s="23">
        <v>25.2</v>
      </c>
      <c r="F51" s="23">
        <v>9.2</v>
      </c>
      <c r="G51" s="27"/>
    </row>
    <row r="52" spans="1:7" ht="12.75">
      <c r="A52" s="2">
        <v>115</v>
      </c>
      <c r="B52" s="1">
        <v>2</v>
      </c>
      <c r="C52" s="23">
        <v>34.1</v>
      </c>
      <c r="D52" s="23">
        <v>19.4</v>
      </c>
      <c r="E52" s="23">
        <v>26.1</v>
      </c>
      <c r="F52" s="23">
        <v>6.8</v>
      </c>
      <c r="G52" s="27"/>
    </row>
    <row r="53" spans="1:7" ht="12.75">
      <c r="A53" s="2">
        <v>109</v>
      </c>
      <c r="B53" s="1">
        <v>2</v>
      </c>
      <c r="C53" s="23">
        <v>31.2</v>
      </c>
      <c r="D53" s="23">
        <v>17.9</v>
      </c>
      <c r="E53" s="23">
        <v>27.2</v>
      </c>
      <c r="F53" s="23">
        <v>8.9</v>
      </c>
      <c r="G53" s="27"/>
    </row>
    <row r="54" spans="1:7" ht="12.75">
      <c r="A54" s="2">
        <v>110</v>
      </c>
      <c r="B54" s="1">
        <v>2</v>
      </c>
      <c r="C54" s="23">
        <v>29.3</v>
      </c>
      <c r="D54" s="23">
        <v>22.2</v>
      </c>
      <c r="E54" s="23">
        <v>26.6</v>
      </c>
      <c r="F54" s="23">
        <v>11.4</v>
      </c>
      <c r="G54" s="27"/>
    </row>
    <row r="55" spans="1:7" ht="12.75">
      <c r="A55" s="2">
        <v>106</v>
      </c>
      <c r="B55" s="1">
        <v>2</v>
      </c>
      <c r="C55" s="23">
        <v>30.4</v>
      </c>
      <c r="D55" s="23">
        <v>22.7</v>
      </c>
      <c r="E55" s="23">
        <v>23.2</v>
      </c>
      <c r="F55" s="23">
        <v>8.9</v>
      </c>
      <c r="G55" s="27"/>
    </row>
    <row r="56" spans="1:7" ht="12.75">
      <c r="A56" s="2">
        <v>105</v>
      </c>
      <c r="B56" s="1">
        <v>2</v>
      </c>
      <c r="C56" s="23">
        <v>26.4</v>
      </c>
      <c r="D56" s="23">
        <v>23</v>
      </c>
      <c r="E56" s="23">
        <v>25.8</v>
      </c>
      <c r="F56" s="23">
        <v>13.7</v>
      </c>
      <c r="G56" s="27"/>
    </row>
    <row r="57" spans="1:7" ht="12.75">
      <c r="A57" s="2">
        <v>104</v>
      </c>
      <c r="B57" s="1">
        <v>2</v>
      </c>
      <c r="C57" s="23">
        <v>32</v>
      </c>
      <c r="D57" s="23">
        <v>21.7</v>
      </c>
      <c r="E57" s="23">
        <v>26.9</v>
      </c>
      <c r="F57" s="23">
        <v>11.4</v>
      </c>
      <c r="G57" s="27"/>
    </row>
    <row r="58" spans="1:7" ht="12.75">
      <c r="A58" s="2">
        <v>1</v>
      </c>
      <c r="B58" s="1">
        <v>2</v>
      </c>
      <c r="C58" s="23">
        <v>28.2</v>
      </c>
      <c r="D58" s="23">
        <v>20.3</v>
      </c>
      <c r="E58" s="23">
        <v>23.5</v>
      </c>
      <c r="F58" s="23">
        <v>9.3</v>
      </c>
      <c r="G58" s="27"/>
    </row>
    <row r="59" spans="1:7" ht="12.75">
      <c r="A59" s="2">
        <v>2</v>
      </c>
      <c r="B59" s="1">
        <v>2</v>
      </c>
      <c r="C59" s="23">
        <v>26.8</v>
      </c>
      <c r="D59" s="23">
        <v>17.5</v>
      </c>
      <c r="E59" s="23">
        <v>24.5</v>
      </c>
      <c r="F59" s="23">
        <v>12.1</v>
      </c>
      <c r="G59" s="27"/>
    </row>
    <row r="60" spans="1:7" ht="12.75">
      <c r="A60" s="2">
        <v>3</v>
      </c>
      <c r="B60" s="1">
        <v>2</v>
      </c>
      <c r="C60" s="23">
        <v>25.3</v>
      </c>
      <c r="D60" s="23">
        <v>20.3</v>
      </c>
      <c r="E60" s="23">
        <v>22.5</v>
      </c>
      <c r="F60" s="23">
        <v>9.4</v>
      </c>
      <c r="G60" s="27"/>
    </row>
    <row r="61" spans="1:7" ht="12.75">
      <c r="A61" s="2">
        <v>33</v>
      </c>
      <c r="B61" s="1">
        <v>2</v>
      </c>
      <c r="C61" s="23">
        <v>29.5</v>
      </c>
      <c r="D61" s="23">
        <v>20.7</v>
      </c>
      <c r="E61" s="23">
        <v>24.8</v>
      </c>
      <c r="F61" s="23">
        <v>11.7</v>
      </c>
      <c r="G61" s="27"/>
    </row>
    <row r="62" spans="1:7" ht="12.75">
      <c r="A62" s="2">
        <v>4</v>
      </c>
      <c r="B62" s="1">
        <v>2</v>
      </c>
      <c r="C62" s="23">
        <v>30.3</v>
      </c>
      <c r="D62" s="23">
        <v>24.2</v>
      </c>
      <c r="E62" s="23">
        <v>25.8</v>
      </c>
      <c r="F62" s="23">
        <v>12.1</v>
      </c>
      <c r="G62" s="27"/>
    </row>
    <row r="63" spans="1:7" ht="12.75">
      <c r="A63" s="2">
        <v>5</v>
      </c>
      <c r="B63" s="1">
        <v>2</v>
      </c>
      <c r="C63" s="23">
        <v>26.7</v>
      </c>
      <c r="D63" s="23">
        <v>19.5</v>
      </c>
      <c r="E63" s="23">
        <v>25.9</v>
      </c>
      <c r="F63" s="23">
        <v>11.9</v>
      </c>
      <c r="G63" s="27"/>
    </row>
    <row r="64" spans="1:7" ht="12.75">
      <c r="A64" s="2">
        <v>31</v>
      </c>
      <c r="B64" s="1">
        <v>2</v>
      </c>
      <c r="C64" s="23">
        <v>27.7</v>
      </c>
      <c r="D64" s="23">
        <v>17.7</v>
      </c>
      <c r="E64" s="23">
        <v>25.1</v>
      </c>
      <c r="F64" s="23">
        <v>13.3</v>
      </c>
      <c r="G64" s="27"/>
    </row>
    <row r="65" spans="1:7" ht="12.75">
      <c r="A65" s="2">
        <v>6</v>
      </c>
      <c r="B65" s="1">
        <v>2</v>
      </c>
      <c r="C65" s="23">
        <v>28.2</v>
      </c>
      <c r="D65" s="23">
        <v>19.7</v>
      </c>
      <c r="E65" s="23">
        <v>26.6</v>
      </c>
      <c r="F65" s="23">
        <v>13.1</v>
      </c>
      <c r="G65" s="27" t="s">
        <v>41</v>
      </c>
    </row>
    <row r="66" spans="1:7" ht="12.75">
      <c r="A66" s="2">
        <v>30</v>
      </c>
      <c r="B66" s="1">
        <v>2</v>
      </c>
      <c r="C66" s="23">
        <v>29.4</v>
      </c>
      <c r="D66" s="23">
        <v>19.2</v>
      </c>
      <c r="E66" s="23">
        <v>26.1</v>
      </c>
      <c r="F66" s="23">
        <v>10.8</v>
      </c>
      <c r="G66" s="27"/>
    </row>
    <row r="67" spans="1:7" ht="12.75">
      <c r="A67" s="2">
        <v>88</v>
      </c>
      <c r="B67" s="1">
        <v>2</v>
      </c>
      <c r="C67" s="23">
        <v>28.9</v>
      </c>
      <c r="D67" s="23">
        <v>17.8</v>
      </c>
      <c r="E67" s="23">
        <v>26.2</v>
      </c>
      <c r="F67" s="23">
        <v>15.8</v>
      </c>
      <c r="G67" s="27"/>
    </row>
    <row r="68" spans="1:7" ht="12.75">
      <c r="A68" s="2">
        <v>7</v>
      </c>
      <c r="B68" s="1">
        <v>2</v>
      </c>
      <c r="C68" s="23">
        <v>30</v>
      </c>
      <c r="D68" s="23">
        <v>23.6</v>
      </c>
      <c r="E68" s="23">
        <v>26.2</v>
      </c>
      <c r="F68" s="23">
        <v>8.8</v>
      </c>
      <c r="G68" s="27"/>
    </row>
    <row r="69" spans="1:7" ht="12.75">
      <c r="A69" s="2">
        <v>28</v>
      </c>
      <c r="B69" s="1">
        <v>2</v>
      </c>
      <c r="C69" s="23">
        <v>30.8</v>
      </c>
      <c r="D69" s="23">
        <v>18.9</v>
      </c>
      <c r="E69" s="23">
        <v>28.3</v>
      </c>
      <c r="F69" s="23">
        <v>9.5</v>
      </c>
      <c r="G69" s="27"/>
    </row>
    <row r="70" spans="1:7" ht="12.75">
      <c r="A70" s="2">
        <v>9</v>
      </c>
      <c r="B70" s="1">
        <v>2</v>
      </c>
      <c r="C70" s="23">
        <v>25.8</v>
      </c>
      <c r="D70" s="23">
        <v>18.4</v>
      </c>
      <c r="E70" s="23">
        <v>23.5</v>
      </c>
      <c r="F70" s="23">
        <v>11.7</v>
      </c>
      <c r="G70" s="27"/>
    </row>
    <row r="71" spans="1:7" ht="12.75">
      <c r="A71" s="2">
        <v>8</v>
      </c>
      <c r="B71" s="1">
        <v>2</v>
      </c>
      <c r="C71" s="23">
        <v>34.3</v>
      </c>
      <c r="D71" s="23">
        <v>24.1</v>
      </c>
      <c r="E71" s="23">
        <v>27.2</v>
      </c>
      <c r="F71" s="23">
        <v>13</v>
      </c>
      <c r="G71" s="27"/>
    </row>
    <row r="72" spans="1:7" ht="12.75">
      <c r="A72" s="2">
        <v>10</v>
      </c>
      <c r="B72" s="1">
        <v>2</v>
      </c>
      <c r="C72" s="23">
        <v>30.8</v>
      </c>
      <c r="D72" s="23">
        <v>18</v>
      </c>
      <c r="E72" s="23">
        <v>26.2</v>
      </c>
      <c r="F72" s="23">
        <v>14.4</v>
      </c>
      <c r="G72" s="27"/>
    </row>
    <row r="73" spans="1:7" ht="12.75">
      <c r="A73" s="2">
        <v>27</v>
      </c>
      <c r="B73" s="1">
        <v>2</v>
      </c>
      <c r="C73" s="23">
        <v>28.3</v>
      </c>
      <c r="D73" s="23">
        <v>22.9</v>
      </c>
      <c r="E73" s="23">
        <v>25.4</v>
      </c>
      <c r="F73" s="23">
        <v>11.7</v>
      </c>
      <c r="G73" s="27"/>
    </row>
    <row r="74" spans="1:7" ht="12.75">
      <c r="A74" s="2">
        <v>12</v>
      </c>
      <c r="B74" s="1">
        <v>2</v>
      </c>
      <c r="C74" s="23">
        <v>30.1</v>
      </c>
      <c r="D74" s="23">
        <v>19.1</v>
      </c>
      <c r="E74" s="23">
        <v>27.7</v>
      </c>
      <c r="F74" s="23">
        <v>14.2</v>
      </c>
      <c r="G74" s="27"/>
    </row>
    <row r="75" spans="1:7" ht="12.75">
      <c r="A75" s="2">
        <v>26</v>
      </c>
      <c r="B75" s="1">
        <v>2</v>
      </c>
      <c r="C75" s="23">
        <v>35.3</v>
      </c>
      <c r="D75" s="23">
        <v>21</v>
      </c>
      <c r="E75" s="23">
        <v>29.4</v>
      </c>
      <c r="F75" s="23">
        <v>16.3</v>
      </c>
      <c r="G75" s="27"/>
    </row>
    <row r="76" spans="1:7" ht="12.75">
      <c r="A76" s="2">
        <v>13</v>
      </c>
      <c r="B76" s="1">
        <v>2</v>
      </c>
      <c r="C76" s="23">
        <v>24.8</v>
      </c>
      <c r="D76" s="23">
        <v>26.4</v>
      </c>
      <c r="E76" s="23">
        <v>25</v>
      </c>
      <c r="F76" s="23">
        <v>13.1</v>
      </c>
      <c r="G76" s="27"/>
    </row>
    <row r="77" spans="1:7" ht="12.75">
      <c r="A77" s="2">
        <v>14</v>
      </c>
      <c r="B77" s="1">
        <v>2</v>
      </c>
      <c r="C77" s="23">
        <v>23.9</v>
      </c>
      <c r="D77" s="23">
        <v>17.7</v>
      </c>
      <c r="E77" s="23">
        <v>26.2</v>
      </c>
      <c r="F77" s="23">
        <v>18.7</v>
      </c>
      <c r="G77" s="27"/>
    </row>
    <row r="78" spans="1:7" ht="12.75">
      <c r="A78" s="2">
        <v>24</v>
      </c>
      <c r="B78" s="1">
        <v>2</v>
      </c>
      <c r="C78" s="23">
        <v>26.4</v>
      </c>
      <c r="D78" s="23">
        <v>19</v>
      </c>
      <c r="E78" s="23">
        <v>25.4</v>
      </c>
      <c r="F78" s="23">
        <v>13.9</v>
      </c>
      <c r="G78" s="27"/>
    </row>
    <row r="79" spans="1:7" ht="12.75">
      <c r="A79" s="2">
        <v>15</v>
      </c>
      <c r="B79" s="1">
        <v>2</v>
      </c>
      <c r="C79" s="23">
        <v>29</v>
      </c>
      <c r="D79" s="23">
        <v>20.9</v>
      </c>
      <c r="E79" s="23">
        <v>26.4</v>
      </c>
      <c r="F79" s="23">
        <v>13.7</v>
      </c>
      <c r="G79" s="27"/>
    </row>
    <row r="80" spans="1:7" ht="12.75">
      <c r="A80" s="2">
        <v>22</v>
      </c>
      <c r="B80" s="1">
        <v>2</v>
      </c>
      <c r="C80" s="23">
        <v>28.5</v>
      </c>
      <c r="D80" s="23">
        <v>20.8</v>
      </c>
      <c r="E80" s="23">
        <v>26.4</v>
      </c>
      <c r="F80" s="23">
        <v>14.7</v>
      </c>
      <c r="G80" s="27"/>
    </row>
    <row r="81" spans="1:7" ht="12.75">
      <c r="A81" s="2">
        <v>18</v>
      </c>
      <c r="B81" s="1">
        <v>2</v>
      </c>
      <c r="C81" s="23">
        <v>22.3</v>
      </c>
      <c r="D81" s="23">
        <v>21.2</v>
      </c>
      <c r="E81" s="23">
        <v>23</v>
      </c>
      <c r="F81" s="23">
        <v>14.1</v>
      </c>
      <c r="G81" s="27"/>
    </row>
    <row r="82" spans="1:7" ht="12.75">
      <c r="A82" s="2">
        <v>20</v>
      </c>
      <c r="B82" s="1">
        <v>2</v>
      </c>
      <c r="C82" s="23">
        <v>25.8</v>
      </c>
      <c r="D82" s="23">
        <v>21.3</v>
      </c>
      <c r="E82" s="23">
        <v>26.3</v>
      </c>
      <c r="F82" s="23">
        <v>12.9</v>
      </c>
      <c r="G82" s="27"/>
    </row>
    <row r="83" spans="1:7" ht="12.75">
      <c r="A83" s="2">
        <v>309</v>
      </c>
      <c r="B83" s="1">
        <v>2</v>
      </c>
      <c r="C83" s="23">
        <v>24</v>
      </c>
      <c r="D83" s="23">
        <v>19</v>
      </c>
      <c r="E83" s="23">
        <v>25.2</v>
      </c>
      <c r="F83" s="23">
        <v>16.8</v>
      </c>
      <c r="G83" s="27"/>
    </row>
    <row r="84" spans="1:7" ht="12.75">
      <c r="A84" s="2">
        <v>310</v>
      </c>
      <c r="B84" s="1">
        <v>2</v>
      </c>
      <c r="C84" s="23">
        <v>26</v>
      </c>
      <c r="D84" s="23">
        <v>23.9</v>
      </c>
      <c r="E84" s="23">
        <v>27.4</v>
      </c>
      <c r="F84" s="23">
        <v>13.5</v>
      </c>
      <c r="G84" s="27"/>
    </row>
    <row r="85" spans="1:7" ht="12.75">
      <c r="A85" s="2">
        <v>308</v>
      </c>
      <c r="B85" s="1">
        <v>2</v>
      </c>
      <c r="C85" s="23">
        <v>28.9</v>
      </c>
      <c r="D85" s="23">
        <v>20.6</v>
      </c>
      <c r="E85" s="23">
        <v>27.6</v>
      </c>
      <c r="F85" s="23">
        <v>15.3</v>
      </c>
      <c r="G85" s="27"/>
    </row>
    <row r="86" spans="1:7" ht="12.75">
      <c r="A86" s="2">
        <v>315</v>
      </c>
      <c r="B86" s="1">
        <v>2</v>
      </c>
      <c r="C86" s="23">
        <v>28.5</v>
      </c>
      <c r="D86" s="23">
        <v>25.1</v>
      </c>
      <c r="E86" s="23">
        <v>25.3</v>
      </c>
      <c r="F86" s="23">
        <v>11.6</v>
      </c>
      <c r="G86" s="27"/>
    </row>
    <row r="87" spans="1:7" ht="12.75">
      <c r="A87" s="2">
        <v>317</v>
      </c>
      <c r="B87" s="1">
        <v>2</v>
      </c>
      <c r="C87" s="23">
        <v>28.5</v>
      </c>
      <c r="D87" s="23">
        <v>22.7</v>
      </c>
      <c r="E87" s="23">
        <v>24.4</v>
      </c>
      <c r="F87" s="23">
        <v>10.4</v>
      </c>
      <c r="G87" s="27"/>
    </row>
    <row r="88" spans="1:7" ht="12.75">
      <c r="A88" s="2">
        <v>318</v>
      </c>
      <c r="B88" s="1">
        <v>2</v>
      </c>
      <c r="C88" s="23">
        <v>26.2</v>
      </c>
      <c r="D88" s="23">
        <v>22.4</v>
      </c>
      <c r="E88" s="23">
        <v>24.4</v>
      </c>
      <c r="F88" s="23">
        <v>13.5</v>
      </c>
      <c r="G88" s="27"/>
    </row>
    <row r="89" spans="1:7" ht="12.75">
      <c r="A89" s="2">
        <v>316</v>
      </c>
      <c r="B89" s="1">
        <v>2</v>
      </c>
      <c r="C89" s="23">
        <v>22.9</v>
      </c>
      <c r="D89" s="23">
        <v>19.7</v>
      </c>
      <c r="E89" s="23">
        <v>23.8</v>
      </c>
      <c r="F89" s="23">
        <v>13.5</v>
      </c>
      <c r="G89" s="27"/>
    </row>
    <row r="90" spans="1:7" ht="12.75">
      <c r="A90" s="2">
        <v>319</v>
      </c>
      <c r="B90" s="1">
        <v>2</v>
      </c>
      <c r="C90" s="23">
        <v>31.3</v>
      </c>
      <c r="D90" s="23">
        <v>24.5</v>
      </c>
      <c r="E90" s="23">
        <v>27.8</v>
      </c>
      <c r="F90" s="23">
        <v>15.8</v>
      </c>
      <c r="G90" s="27" t="s">
        <v>42</v>
      </c>
    </row>
    <row r="91" spans="1:7" ht="12.75">
      <c r="A91" s="2">
        <v>320</v>
      </c>
      <c r="B91" s="1">
        <v>2</v>
      </c>
      <c r="C91" s="23">
        <v>21.4</v>
      </c>
      <c r="D91" s="23">
        <v>18.9</v>
      </c>
      <c r="E91" s="23">
        <v>22.8</v>
      </c>
      <c r="F91" s="23">
        <v>13.9</v>
      </c>
      <c r="G91" s="27"/>
    </row>
    <row r="92" spans="1:7" ht="12.75">
      <c r="A92" s="2">
        <v>168</v>
      </c>
      <c r="B92" s="1">
        <v>2</v>
      </c>
      <c r="C92" s="23">
        <v>26</v>
      </c>
      <c r="D92" s="23">
        <v>21.5</v>
      </c>
      <c r="E92" s="23">
        <v>24.8</v>
      </c>
      <c r="F92" s="23">
        <v>14.2</v>
      </c>
      <c r="G92" s="27"/>
    </row>
    <row r="93" spans="1:7" ht="12.75">
      <c r="A93" s="2">
        <v>326</v>
      </c>
      <c r="B93" s="1">
        <v>2</v>
      </c>
      <c r="C93" s="23">
        <v>23.3</v>
      </c>
      <c r="D93" s="23">
        <v>22.9</v>
      </c>
      <c r="E93" s="23">
        <v>23.4</v>
      </c>
      <c r="F93" s="23">
        <v>12.1</v>
      </c>
      <c r="G93" s="27"/>
    </row>
    <row r="94" spans="1:7" ht="12.75">
      <c r="A94" s="2">
        <v>327</v>
      </c>
      <c r="B94" s="1">
        <v>2</v>
      </c>
      <c r="C94" s="23">
        <v>24.7</v>
      </c>
      <c r="D94" s="23">
        <v>23.8</v>
      </c>
      <c r="E94" s="23">
        <v>25.4</v>
      </c>
      <c r="F94" s="23">
        <v>10.1</v>
      </c>
      <c r="G94" s="27"/>
    </row>
    <row r="95" spans="1:7" ht="12.75">
      <c r="A95" s="2">
        <v>268</v>
      </c>
      <c r="B95" s="1">
        <v>2</v>
      </c>
      <c r="C95" s="23">
        <v>28.4</v>
      </c>
      <c r="D95" s="23">
        <v>25.7</v>
      </c>
      <c r="E95" s="23">
        <v>26.2</v>
      </c>
      <c r="F95" s="23">
        <v>13.6</v>
      </c>
      <c r="G95" s="27"/>
    </row>
    <row r="96" spans="1:7" ht="12.75">
      <c r="A96" s="2">
        <v>266</v>
      </c>
      <c r="B96" s="1">
        <v>2</v>
      </c>
      <c r="C96" s="23">
        <v>25.8</v>
      </c>
      <c r="D96" s="23">
        <v>21.5</v>
      </c>
      <c r="E96" s="23">
        <v>24.1</v>
      </c>
      <c r="F96" s="23">
        <v>13</v>
      </c>
      <c r="G96" s="27"/>
    </row>
    <row r="97" spans="1:7" ht="12.75">
      <c r="A97" s="2">
        <v>267</v>
      </c>
      <c r="B97" s="1">
        <v>2</v>
      </c>
      <c r="C97" s="23">
        <v>23.1</v>
      </c>
      <c r="D97" s="23">
        <v>21.8</v>
      </c>
      <c r="E97" s="23">
        <v>24.2</v>
      </c>
      <c r="F97" s="23">
        <v>14.6</v>
      </c>
      <c r="G97" s="27"/>
    </row>
    <row r="98" spans="1:7" ht="12.75">
      <c r="A98" s="2">
        <v>269</v>
      </c>
      <c r="B98" s="1">
        <v>2</v>
      </c>
      <c r="C98" s="23">
        <v>30.1</v>
      </c>
      <c r="D98" s="23">
        <v>21.2</v>
      </c>
      <c r="E98" s="23">
        <v>28.4</v>
      </c>
      <c r="F98" s="23">
        <v>18.2</v>
      </c>
      <c r="G98" s="27"/>
    </row>
    <row r="99" spans="1:7" ht="12.75">
      <c r="A99" s="2">
        <v>263</v>
      </c>
      <c r="B99" s="1">
        <v>2</v>
      </c>
      <c r="C99" s="23">
        <v>27.3</v>
      </c>
      <c r="D99" s="23">
        <v>26.4</v>
      </c>
      <c r="E99" s="23">
        <v>24.5</v>
      </c>
      <c r="F99" s="23">
        <v>13.9</v>
      </c>
      <c r="G99" s="27"/>
    </row>
    <row r="100" spans="1:7" ht="12.75">
      <c r="A100" s="2">
        <v>264</v>
      </c>
      <c r="B100" s="1">
        <v>2</v>
      </c>
      <c r="C100" s="23">
        <v>21.4</v>
      </c>
      <c r="D100" s="23">
        <v>22.6</v>
      </c>
      <c r="E100" s="23">
        <v>21.9</v>
      </c>
      <c r="F100" s="23">
        <v>9.9</v>
      </c>
      <c r="G100" s="27"/>
    </row>
    <row r="101" spans="1:7" ht="12.75">
      <c r="A101" s="2">
        <v>262</v>
      </c>
      <c r="B101" s="1">
        <v>2</v>
      </c>
      <c r="C101" s="23">
        <v>24.3</v>
      </c>
      <c r="D101" s="23">
        <v>26.7</v>
      </c>
      <c r="E101" s="23">
        <v>24.9</v>
      </c>
      <c r="F101" s="23">
        <v>11.7</v>
      </c>
      <c r="G101" s="27" t="s">
        <v>43</v>
      </c>
    </row>
    <row r="102" spans="1:7" ht="12.75">
      <c r="A102" s="2">
        <v>261</v>
      </c>
      <c r="B102" s="1">
        <v>2</v>
      </c>
      <c r="C102" s="23">
        <v>26.9</v>
      </c>
      <c r="D102" s="23">
        <v>28.9</v>
      </c>
      <c r="E102" s="23">
        <v>25.7</v>
      </c>
      <c r="F102" s="23">
        <v>7.1</v>
      </c>
      <c r="G102" s="27"/>
    </row>
    <row r="103" spans="1:7" ht="12.75">
      <c r="A103" s="2">
        <v>260</v>
      </c>
      <c r="B103" s="1">
        <v>2</v>
      </c>
      <c r="C103" s="23">
        <v>31.5</v>
      </c>
      <c r="D103" s="23">
        <v>22.7</v>
      </c>
      <c r="E103" s="23">
        <v>25.9</v>
      </c>
      <c r="F103" s="23">
        <v>5</v>
      </c>
      <c r="G103" s="27"/>
    </row>
    <row r="104" spans="1:7" ht="12.75">
      <c r="A104" s="2">
        <v>130</v>
      </c>
      <c r="B104" s="1">
        <v>2</v>
      </c>
      <c r="C104" s="23">
        <v>22.4</v>
      </c>
      <c r="D104" s="23">
        <v>18.6</v>
      </c>
      <c r="E104" s="23">
        <v>20.9</v>
      </c>
      <c r="F104" s="23">
        <v>8.5</v>
      </c>
      <c r="G104" s="27"/>
    </row>
    <row r="105" spans="1:7" ht="12.75">
      <c r="A105" s="2">
        <v>125</v>
      </c>
      <c r="B105" s="1">
        <v>2</v>
      </c>
      <c r="C105" s="23">
        <v>33.2</v>
      </c>
      <c r="D105" s="23">
        <v>22.1</v>
      </c>
      <c r="E105" s="23">
        <v>26.6</v>
      </c>
      <c r="F105" s="23">
        <v>9.8</v>
      </c>
      <c r="G105" s="27"/>
    </row>
    <row r="106" spans="1:7" ht="12.75">
      <c r="A106" s="2">
        <v>126</v>
      </c>
      <c r="B106" s="1">
        <v>2</v>
      </c>
      <c r="C106" s="23">
        <v>34.6</v>
      </c>
      <c r="D106" s="23">
        <v>19.7</v>
      </c>
      <c r="E106" s="23">
        <v>26.8</v>
      </c>
      <c r="F106" s="23">
        <v>9.4</v>
      </c>
      <c r="G106" s="27"/>
    </row>
    <row r="107" spans="1:7" ht="12.75">
      <c r="A107" s="2">
        <v>127</v>
      </c>
      <c r="B107" s="1">
        <v>2</v>
      </c>
      <c r="C107" s="23">
        <v>27.4</v>
      </c>
      <c r="D107" s="23">
        <v>19.8</v>
      </c>
      <c r="E107" s="23">
        <v>24.3</v>
      </c>
      <c r="F107" s="23">
        <v>4.5</v>
      </c>
      <c r="G107" s="27"/>
    </row>
    <row r="108" spans="1:7" ht="12.75">
      <c r="A108" s="2">
        <v>113</v>
      </c>
      <c r="B108" s="1">
        <v>2</v>
      </c>
      <c r="C108" s="23">
        <v>28.5</v>
      </c>
      <c r="D108" s="23">
        <v>17.3</v>
      </c>
      <c r="E108" s="23">
        <v>27.1</v>
      </c>
      <c r="F108" s="23">
        <v>11.7</v>
      </c>
      <c r="G108" s="27"/>
    </row>
    <row r="109" spans="1:7" ht="12.75">
      <c r="A109" s="2">
        <v>111</v>
      </c>
      <c r="B109" s="1">
        <v>2</v>
      </c>
      <c r="C109" s="23">
        <v>23.7</v>
      </c>
      <c r="D109" s="23">
        <v>17.8</v>
      </c>
      <c r="E109" s="23">
        <v>25.6</v>
      </c>
      <c r="F109" s="23">
        <v>11.2</v>
      </c>
      <c r="G109" s="27"/>
    </row>
    <row r="110" spans="1:7" ht="12.75">
      <c r="A110" s="2">
        <v>102</v>
      </c>
      <c r="B110" s="1">
        <v>2</v>
      </c>
      <c r="C110" s="23">
        <v>25.7</v>
      </c>
      <c r="D110" s="23">
        <v>20.5</v>
      </c>
      <c r="E110" s="23">
        <v>26.7</v>
      </c>
      <c r="F110" s="23">
        <v>12.3</v>
      </c>
      <c r="G110" s="27"/>
    </row>
    <row r="111" spans="1:7" ht="12.75">
      <c r="A111" s="2">
        <v>103</v>
      </c>
      <c r="B111" s="1">
        <v>2</v>
      </c>
      <c r="C111" s="23">
        <v>25.2</v>
      </c>
      <c r="D111" s="23">
        <v>17.3</v>
      </c>
      <c r="E111" s="23">
        <v>27.4</v>
      </c>
      <c r="F111" s="23">
        <v>13.9</v>
      </c>
      <c r="G111" s="27"/>
    </row>
    <row r="112" spans="1:7" ht="12.75">
      <c r="A112" s="2">
        <v>37</v>
      </c>
      <c r="B112" s="1">
        <v>2</v>
      </c>
      <c r="C112" s="23">
        <v>27.2</v>
      </c>
      <c r="D112" s="23">
        <v>25.5</v>
      </c>
      <c r="E112" s="23">
        <v>26.6</v>
      </c>
      <c r="F112" s="23">
        <v>8.9</v>
      </c>
      <c r="G112" s="27"/>
    </row>
    <row r="113" spans="1:7" ht="12.75">
      <c r="A113" s="2">
        <v>71</v>
      </c>
      <c r="B113" s="1">
        <v>2</v>
      </c>
      <c r="C113" s="23">
        <v>24.4</v>
      </c>
      <c r="D113" s="23">
        <v>17.5</v>
      </c>
      <c r="E113" s="23">
        <v>23.9</v>
      </c>
      <c r="F113" s="23">
        <v>10.5</v>
      </c>
      <c r="G113" s="27"/>
    </row>
    <row r="114" spans="1:7" ht="12.75">
      <c r="A114" s="2">
        <v>72</v>
      </c>
      <c r="B114" s="1">
        <v>2</v>
      </c>
      <c r="C114" s="23">
        <v>29.8</v>
      </c>
      <c r="D114" s="23">
        <v>21</v>
      </c>
      <c r="E114" s="23">
        <v>27.4</v>
      </c>
      <c r="F114" s="23">
        <v>7</v>
      </c>
      <c r="G114" s="27"/>
    </row>
    <row r="115" spans="1:7" ht="12.75">
      <c r="A115" s="2">
        <v>38</v>
      </c>
      <c r="B115" s="1">
        <v>2</v>
      </c>
      <c r="C115" s="23">
        <v>24</v>
      </c>
      <c r="D115" s="23">
        <v>19.3</v>
      </c>
      <c r="E115" s="23">
        <v>24.1</v>
      </c>
      <c r="F115" s="23">
        <v>11.6</v>
      </c>
      <c r="G115" s="27"/>
    </row>
    <row r="116" spans="1:7" ht="12.75">
      <c r="A116" s="2">
        <v>39</v>
      </c>
      <c r="B116" s="1">
        <v>2</v>
      </c>
      <c r="C116" s="23">
        <v>33.2</v>
      </c>
      <c r="D116" s="23">
        <v>19.6</v>
      </c>
      <c r="E116" s="23">
        <v>28.1</v>
      </c>
      <c r="F116" s="23">
        <v>13.7</v>
      </c>
      <c r="G116" s="27"/>
    </row>
    <row r="117" spans="1:7" ht="12.75">
      <c r="A117" s="2">
        <v>40</v>
      </c>
      <c r="B117" s="1">
        <v>2</v>
      </c>
      <c r="C117" s="23">
        <v>27.2</v>
      </c>
      <c r="D117" s="23">
        <v>20.4</v>
      </c>
      <c r="E117" s="23">
        <v>26.1</v>
      </c>
      <c r="F117" s="23">
        <v>12</v>
      </c>
      <c r="G117" s="27"/>
    </row>
    <row r="118" spans="1:7" ht="12.75">
      <c r="A118" s="2">
        <v>69</v>
      </c>
      <c r="B118" s="1">
        <v>2</v>
      </c>
      <c r="C118" s="23">
        <v>27.2</v>
      </c>
      <c r="D118" s="23">
        <v>18.2</v>
      </c>
      <c r="E118" s="23">
        <v>26</v>
      </c>
      <c r="F118" s="23">
        <v>9.6</v>
      </c>
      <c r="G118" s="27"/>
    </row>
    <row r="119" spans="1:7" ht="12.75">
      <c r="A119" s="2">
        <v>68</v>
      </c>
      <c r="B119" s="1">
        <v>2</v>
      </c>
      <c r="C119" s="23">
        <v>28.1</v>
      </c>
      <c r="D119" s="23">
        <v>20.1</v>
      </c>
      <c r="E119" s="23">
        <v>26.5</v>
      </c>
      <c r="F119" s="23">
        <v>14.1</v>
      </c>
      <c r="G119" s="27"/>
    </row>
    <row r="120" spans="1:7" ht="12.75">
      <c r="A120" s="2">
        <v>67</v>
      </c>
      <c r="B120" s="1">
        <v>2</v>
      </c>
      <c r="C120" s="23">
        <v>26.3</v>
      </c>
      <c r="D120" s="23">
        <v>20</v>
      </c>
      <c r="E120" s="23">
        <v>26.4</v>
      </c>
      <c r="F120" s="23">
        <v>12.8</v>
      </c>
      <c r="G120" s="27"/>
    </row>
    <row r="121" spans="1:7" ht="12.75">
      <c r="A121" s="2">
        <v>42</v>
      </c>
      <c r="B121" s="1">
        <v>2</v>
      </c>
      <c r="C121" s="23">
        <v>19</v>
      </c>
      <c r="D121" s="23">
        <v>17</v>
      </c>
      <c r="E121" s="23">
        <v>21.9</v>
      </c>
      <c r="F121" s="23">
        <v>11</v>
      </c>
      <c r="G121" s="27"/>
    </row>
    <row r="122" spans="1:7" ht="12.75">
      <c r="A122" s="2">
        <v>66</v>
      </c>
      <c r="B122" s="1">
        <v>2</v>
      </c>
      <c r="C122" s="23">
        <v>25</v>
      </c>
      <c r="D122" s="23">
        <v>16.2</v>
      </c>
      <c r="E122" s="23">
        <v>25</v>
      </c>
      <c r="F122" s="23">
        <v>14.7</v>
      </c>
      <c r="G122" s="27"/>
    </row>
    <row r="123" spans="1:7" ht="12.75">
      <c r="A123" s="2">
        <v>65</v>
      </c>
      <c r="B123" s="1">
        <v>2</v>
      </c>
      <c r="C123" s="23">
        <v>21.3</v>
      </c>
      <c r="D123" s="23">
        <v>21.1</v>
      </c>
      <c r="E123" s="23">
        <v>23.6</v>
      </c>
      <c r="F123" s="23">
        <v>14.8</v>
      </c>
      <c r="G123" s="27"/>
    </row>
    <row r="124" spans="1:7" ht="12.75">
      <c r="A124" s="2">
        <v>43</v>
      </c>
      <c r="B124" s="1">
        <v>2</v>
      </c>
      <c r="C124" s="23">
        <v>20.7</v>
      </c>
      <c r="D124" s="23">
        <v>18.4</v>
      </c>
      <c r="E124" s="23">
        <v>22.5</v>
      </c>
      <c r="F124" s="23">
        <v>12.8</v>
      </c>
      <c r="G124" s="27"/>
    </row>
    <row r="125" spans="1:7" ht="12.75">
      <c r="A125" s="2">
        <v>64</v>
      </c>
      <c r="B125" s="1">
        <v>2</v>
      </c>
      <c r="C125" s="23">
        <v>26.8</v>
      </c>
      <c r="D125" s="23">
        <v>17</v>
      </c>
      <c r="E125" s="23">
        <v>23.5</v>
      </c>
      <c r="F125" s="23">
        <v>10.2</v>
      </c>
      <c r="G125" s="27"/>
    </row>
    <row r="126" spans="1:7" ht="12.75">
      <c r="A126" s="2">
        <v>44</v>
      </c>
      <c r="B126" s="1">
        <v>2</v>
      </c>
      <c r="C126" s="23">
        <v>30.7</v>
      </c>
      <c r="D126" s="23">
        <v>21.6</v>
      </c>
      <c r="E126" s="23">
        <v>28.7</v>
      </c>
      <c r="F126" s="23">
        <v>12.8</v>
      </c>
      <c r="G126" s="27"/>
    </row>
    <row r="127" spans="1:7" ht="12.75">
      <c r="A127" s="2">
        <v>45</v>
      </c>
      <c r="B127" s="1">
        <v>2</v>
      </c>
      <c r="C127" s="23">
        <v>31.1</v>
      </c>
      <c r="D127" s="23">
        <v>21.3</v>
      </c>
      <c r="E127" s="23">
        <v>26.6</v>
      </c>
      <c r="F127" s="23">
        <v>14.8</v>
      </c>
      <c r="G127" s="27"/>
    </row>
    <row r="128" spans="1:7" ht="12.75">
      <c r="A128" s="2">
        <v>61</v>
      </c>
      <c r="B128" s="1">
        <v>2</v>
      </c>
      <c r="C128" s="23">
        <v>24.3</v>
      </c>
      <c r="D128" s="23">
        <v>16.7</v>
      </c>
      <c r="E128" s="23">
        <v>27.3</v>
      </c>
      <c r="F128" s="23">
        <v>14.8</v>
      </c>
      <c r="G128" s="27"/>
    </row>
    <row r="129" spans="1:7" ht="12.75">
      <c r="A129" s="2">
        <v>62</v>
      </c>
      <c r="B129" s="1">
        <v>2</v>
      </c>
      <c r="C129" s="23">
        <v>25.1</v>
      </c>
      <c r="D129" s="23">
        <v>24.5</v>
      </c>
      <c r="E129" s="23">
        <v>23.9</v>
      </c>
      <c r="F129" s="23">
        <v>6.9</v>
      </c>
      <c r="G129" s="27" t="s">
        <v>44</v>
      </c>
    </row>
    <row r="130" spans="1:7" ht="12.75">
      <c r="A130" s="2">
        <v>59</v>
      </c>
      <c r="B130" s="1">
        <v>2</v>
      </c>
      <c r="C130" s="23">
        <v>30.1</v>
      </c>
      <c r="D130" s="23">
        <v>19.4</v>
      </c>
      <c r="E130" s="23">
        <v>27.4</v>
      </c>
      <c r="F130" s="23">
        <v>12.2</v>
      </c>
      <c r="G130" s="27"/>
    </row>
    <row r="131" spans="1:7" ht="12.75">
      <c r="A131" s="2">
        <v>60</v>
      </c>
      <c r="B131" s="1">
        <v>2</v>
      </c>
      <c r="C131" s="23">
        <v>26.9</v>
      </c>
      <c r="D131" s="23">
        <v>19.7</v>
      </c>
      <c r="E131" s="23">
        <v>24.6</v>
      </c>
      <c r="F131" s="23">
        <v>14.8</v>
      </c>
      <c r="G131" s="27"/>
    </row>
    <row r="132" spans="1:7" ht="12.75">
      <c r="A132" s="2">
        <v>57</v>
      </c>
      <c r="B132" s="1">
        <v>2</v>
      </c>
      <c r="C132" s="23">
        <v>28.2</v>
      </c>
      <c r="D132" s="23">
        <v>21.4</v>
      </c>
      <c r="E132" s="23">
        <v>25.5</v>
      </c>
      <c r="F132" s="23">
        <v>13.4</v>
      </c>
      <c r="G132" s="27"/>
    </row>
    <row r="133" spans="1:7" ht="12.75">
      <c r="A133" s="2">
        <v>56</v>
      </c>
      <c r="B133" s="1">
        <v>2</v>
      </c>
      <c r="C133" s="23">
        <v>23.6</v>
      </c>
      <c r="D133" s="23">
        <v>21.9</v>
      </c>
      <c r="E133" s="23">
        <v>24.2</v>
      </c>
      <c r="F133" s="23">
        <v>12.6</v>
      </c>
      <c r="G133" s="27"/>
    </row>
    <row r="134" spans="1:7" ht="12.75">
      <c r="A134" s="2">
        <v>49</v>
      </c>
      <c r="B134" s="1">
        <v>2</v>
      </c>
      <c r="C134" s="23">
        <v>23.4</v>
      </c>
      <c r="D134" s="23">
        <v>22.3</v>
      </c>
      <c r="E134" s="23">
        <v>25</v>
      </c>
      <c r="F134" s="23">
        <v>11.3</v>
      </c>
      <c r="G134" s="27"/>
    </row>
    <row r="135" spans="1:7" ht="12.75">
      <c r="A135" s="2">
        <v>55</v>
      </c>
      <c r="B135" s="1">
        <v>2</v>
      </c>
      <c r="C135" s="23">
        <v>30.9</v>
      </c>
      <c r="D135" s="23">
        <v>21.5</v>
      </c>
      <c r="E135" s="23">
        <v>27.7</v>
      </c>
      <c r="F135" s="23">
        <v>9</v>
      </c>
      <c r="G135" s="27"/>
    </row>
    <row r="136" spans="1:7" ht="12.75">
      <c r="A136" s="2">
        <v>54</v>
      </c>
      <c r="B136" s="1">
        <v>2</v>
      </c>
      <c r="C136" s="23">
        <v>27.4</v>
      </c>
      <c r="D136" s="23">
        <v>22.2</v>
      </c>
      <c r="E136" s="23">
        <v>26.9</v>
      </c>
      <c r="F136" s="23">
        <v>11.9</v>
      </c>
      <c r="G136" s="27"/>
    </row>
    <row r="137" spans="1:7" ht="12.75">
      <c r="A137" s="2">
        <v>52</v>
      </c>
      <c r="B137" s="1">
        <v>2</v>
      </c>
      <c r="C137" s="23">
        <v>21.5</v>
      </c>
      <c r="D137" s="23">
        <v>17.7</v>
      </c>
      <c r="E137" s="23">
        <v>23.1</v>
      </c>
      <c r="F137" s="23">
        <v>12</v>
      </c>
      <c r="G137" s="27"/>
    </row>
    <row r="138" spans="1:7" ht="12.75">
      <c r="A138" s="2">
        <v>51</v>
      </c>
      <c r="B138" s="1">
        <v>2</v>
      </c>
      <c r="C138" s="23">
        <v>20.8</v>
      </c>
      <c r="D138" s="23">
        <v>16.3</v>
      </c>
      <c r="E138" s="23">
        <v>23.1</v>
      </c>
      <c r="F138" s="23">
        <v>12.8</v>
      </c>
      <c r="G138" s="27"/>
    </row>
    <row r="139" spans="1:7" ht="12.75">
      <c r="A139" s="2">
        <v>53</v>
      </c>
      <c r="B139" s="1">
        <v>2</v>
      </c>
      <c r="C139" s="23">
        <v>25.8</v>
      </c>
      <c r="D139" s="23">
        <v>20.8</v>
      </c>
      <c r="E139" s="23">
        <v>27.9</v>
      </c>
      <c r="F139" s="23">
        <v>12.5</v>
      </c>
      <c r="G139" s="27"/>
    </row>
    <row r="140" spans="1:7" ht="12.75">
      <c r="A140" s="2">
        <v>311</v>
      </c>
      <c r="B140" s="1">
        <v>2</v>
      </c>
      <c r="C140" s="23">
        <v>29</v>
      </c>
      <c r="D140" s="23">
        <v>20.7</v>
      </c>
      <c r="E140" s="23">
        <v>27.3</v>
      </c>
      <c r="F140" s="23">
        <v>13.2</v>
      </c>
      <c r="G140" s="27"/>
    </row>
    <row r="141" spans="1:7" ht="12.75">
      <c r="A141" s="2">
        <v>312</v>
      </c>
      <c r="B141" s="1">
        <v>2</v>
      </c>
      <c r="C141" s="23">
        <v>27.4</v>
      </c>
      <c r="D141" s="23">
        <v>18.5</v>
      </c>
      <c r="E141" s="23">
        <v>24.4</v>
      </c>
      <c r="F141" s="23">
        <v>11.6</v>
      </c>
      <c r="G141" s="27"/>
    </row>
    <row r="142" spans="1:7" ht="12.75">
      <c r="A142" s="2">
        <v>313</v>
      </c>
      <c r="B142" s="1">
        <v>2</v>
      </c>
      <c r="C142" s="23">
        <v>28</v>
      </c>
      <c r="D142" s="23">
        <v>18.9</v>
      </c>
      <c r="E142" s="23">
        <v>24.8</v>
      </c>
      <c r="F142" s="23">
        <v>9.4</v>
      </c>
      <c r="G142" s="27"/>
    </row>
    <row r="143" spans="1:7" ht="12.75">
      <c r="A143" s="2">
        <v>314</v>
      </c>
      <c r="B143" s="1">
        <v>2</v>
      </c>
      <c r="C143" s="23">
        <v>31.5</v>
      </c>
      <c r="D143" s="23">
        <v>19.5</v>
      </c>
      <c r="E143" s="23">
        <v>27</v>
      </c>
      <c r="F143" s="23">
        <v>11.5</v>
      </c>
      <c r="G143" s="27"/>
    </row>
    <row r="144" spans="1:7" ht="12.75">
      <c r="A144" s="2">
        <v>321</v>
      </c>
      <c r="B144" s="1">
        <v>2</v>
      </c>
      <c r="C144" s="23">
        <v>24.4</v>
      </c>
      <c r="D144" s="23">
        <v>21</v>
      </c>
      <c r="E144" s="23">
        <v>24.4</v>
      </c>
      <c r="F144" s="23">
        <v>12.3</v>
      </c>
      <c r="G144" s="27"/>
    </row>
    <row r="145" spans="1:7" ht="12.75">
      <c r="A145" s="2">
        <v>322</v>
      </c>
      <c r="B145" s="1">
        <v>2</v>
      </c>
      <c r="C145" s="23">
        <v>23.8</v>
      </c>
      <c r="D145" s="23">
        <v>18</v>
      </c>
      <c r="E145" s="23">
        <v>24.4</v>
      </c>
      <c r="F145" s="23">
        <v>12.8</v>
      </c>
      <c r="G145" s="27"/>
    </row>
    <row r="146" spans="1:7" ht="12.75">
      <c r="A146" s="2">
        <v>323</v>
      </c>
      <c r="B146" s="1">
        <v>2</v>
      </c>
      <c r="C146" s="23">
        <v>26.8</v>
      </c>
      <c r="D146" s="23">
        <v>20</v>
      </c>
      <c r="E146" s="23">
        <v>26.5</v>
      </c>
      <c r="F146" s="23">
        <v>13.6</v>
      </c>
      <c r="G146" s="27"/>
    </row>
    <row r="147" spans="1:7" ht="12.75">
      <c r="A147" s="2">
        <v>325</v>
      </c>
      <c r="B147" s="1">
        <v>2</v>
      </c>
      <c r="C147" s="23">
        <v>28</v>
      </c>
      <c r="D147" s="23">
        <v>20.6</v>
      </c>
      <c r="E147" s="23">
        <v>26.3</v>
      </c>
      <c r="F147" s="23">
        <v>12.9</v>
      </c>
      <c r="G147" s="27"/>
    </row>
    <row r="148" spans="1:7" ht="12.75">
      <c r="A148" s="2">
        <v>324</v>
      </c>
      <c r="B148" s="1">
        <v>2</v>
      </c>
      <c r="C148" s="23">
        <v>31.1</v>
      </c>
      <c r="D148" s="23">
        <v>20</v>
      </c>
      <c r="E148" s="23">
        <v>26.5</v>
      </c>
      <c r="F148" s="23">
        <v>10.6</v>
      </c>
      <c r="G148" s="27"/>
    </row>
    <row r="149" spans="1:7" ht="12.75">
      <c r="A149" s="2">
        <v>265</v>
      </c>
      <c r="B149" s="1">
        <v>2</v>
      </c>
      <c r="C149" s="23">
        <v>25.2</v>
      </c>
      <c r="D149" s="23">
        <v>20.2</v>
      </c>
      <c r="E149" s="23">
        <v>23.6</v>
      </c>
      <c r="F149" s="23">
        <v>9.3</v>
      </c>
      <c r="G149" s="27"/>
    </row>
    <row r="150" spans="1:7" ht="12.75">
      <c r="A150" s="2">
        <v>258</v>
      </c>
      <c r="B150" s="1">
        <v>2</v>
      </c>
      <c r="C150" s="23">
        <v>27.2</v>
      </c>
      <c r="D150" s="23">
        <v>18.5</v>
      </c>
      <c r="E150" s="23">
        <v>26.3</v>
      </c>
      <c r="F150" s="23">
        <v>9.8</v>
      </c>
      <c r="G150" s="27"/>
    </row>
    <row r="151" spans="1:7" ht="12.75">
      <c r="A151" s="2">
        <v>257</v>
      </c>
      <c r="B151" s="1">
        <v>2</v>
      </c>
      <c r="C151" s="23">
        <v>27.2</v>
      </c>
      <c r="D151" s="23">
        <v>22.6</v>
      </c>
      <c r="E151" s="23">
        <v>23.3</v>
      </c>
      <c r="F151" s="23">
        <v>9</v>
      </c>
      <c r="G151" s="27" t="s">
        <v>45</v>
      </c>
    </row>
    <row r="152" spans="1:7" ht="12.75">
      <c r="A152" s="2">
        <v>259</v>
      </c>
      <c r="B152" s="1">
        <v>2</v>
      </c>
      <c r="C152" s="23">
        <v>23.2</v>
      </c>
      <c r="D152" s="23">
        <v>23.3</v>
      </c>
      <c r="E152" s="23">
        <v>25.1</v>
      </c>
      <c r="F152" s="23">
        <v>14.7</v>
      </c>
      <c r="G152" s="27"/>
    </row>
    <row r="153" spans="1:7" ht="12.75">
      <c r="A153" s="2">
        <v>256</v>
      </c>
      <c r="B153" s="1">
        <v>2</v>
      </c>
      <c r="C153" s="23">
        <v>35.5</v>
      </c>
      <c r="D153" s="23">
        <v>23.4</v>
      </c>
      <c r="E153" s="23">
        <v>27.1</v>
      </c>
      <c r="F153" s="23">
        <v>9.2</v>
      </c>
      <c r="G153" s="27"/>
    </row>
    <row r="154" spans="1:7" ht="12.75">
      <c r="A154" s="2">
        <v>255</v>
      </c>
      <c r="B154" s="1">
        <v>2</v>
      </c>
      <c r="C154" s="23">
        <v>26.3</v>
      </c>
      <c r="D154" s="23">
        <v>22.3</v>
      </c>
      <c r="E154" s="23">
        <v>26.1</v>
      </c>
      <c r="F154" s="23">
        <v>14.6</v>
      </c>
      <c r="G154" s="27" t="s">
        <v>46</v>
      </c>
    </row>
    <row r="155" spans="1:7" ht="12.75">
      <c r="A155" s="2">
        <v>254</v>
      </c>
      <c r="B155" s="1">
        <v>2</v>
      </c>
      <c r="C155" s="23">
        <v>24.8</v>
      </c>
      <c r="D155" s="23">
        <v>24.3</v>
      </c>
      <c r="E155" s="23">
        <v>24.4</v>
      </c>
      <c r="F155" s="23">
        <v>8.2</v>
      </c>
      <c r="G155" s="27"/>
    </row>
    <row r="156" spans="1:7" ht="12.75">
      <c r="A156" s="2">
        <v>253</v>
      </c>
      <c r="B156" s="1">
        <v>2</v>
      </c>
      <c r="C156" s="23">
        <v>35.4</v>
      </c>
      <c r="D156" s="23">
        <v>21.9</v>
      </c>
      <c r="E156" s="23">
        <v>29.5</v>
      </c>
      <c r="F156" s="23">
        <v>6.5</v>
      </c>
      <c r="G156" s="27" t="s">
        <v>20</v>
      </c>
    </row>
    <row r="157" spans="1:7" ht="12.75">
      <c r="A157" s="2">
        <v>172</v>
      </c>
      <c r="B157" s="1">
        <v>2</v>
      </c>
      <c r="C157" s="23">
        <v>31.8</v>
      </c>
      <c r="D157" s="23">
        <v>16.6</v>
      </c>
      <c r="E157" s="23">
        <v>26.1</v>
      </c>
      <c r="F157" s="23">
        <v>3.1</v>
      </c>
      <c r="G157" s="27"/>
    </row>
    <row r="158" spans="1:7" ht="12.75">
      <c r="A158" s="2">
        <v>178</v>
      </c>
      <c r="B158" s="1">
        <v>2</v>
      </c>
      <c r="C158" s="23">
        <v>34.1</v>
      </c>
      <c r="D158" s="23">
        <v>17</v>
      </c>
      <c r="E158" s="23">
        <v>24.9</v>
      </c>
      <c r="F158" s="23">
        <v>3.8</v>
      </c>
      <c r="G158" s="27"/>
    </row>
    <row r="159" spans="1:7" ht="12.75">
      <c r="A159" s="2">
        <v>176</v>
      </c>
      <c r="B159" s="1">
        <v>2</v>
      </c>
      <c r="C159" s="23">
        <v>27.1</v>
      </c>
      <c r="D159" s="23">
        <v>14.3</v>
      </c>
      <c r="E159" s="23">
        <v>24.8</v>
      </c>
      <c r="F159" s="23">
        <v>2.6</v>
      </c>
      <c r="G159" s="27"/>
    </row>
    <row r="160" spans="1:7" ht="12.75">
      <c r="A160" s="2">
        <v>177</v>
      </c>
      <c r="B160" s="1">
        <v>2</v>
      </c>
      <c r="C160" s="23">
        <v>38.5</v>
      </c>
      <c r="D160" s="23">
        <v>13.5</v>
      </c>
      <c r="E160" s="23">
        <v>25.9</v>
      </c>
      <c r="F160" s="23">
        <v>2.2</v>
      </c>
      <c r="G160" s="27"/>
    </row>
    <row r="161" spans="1:7" ht="12.75">
      <c r="A161" s="2">
        <v>112</v>
      </c>
      <c r="B161" s="1">
        <v>2</v>
      </c>
      <c r="C161" s="23">
        <v>31.5</v>
      </c>
      <c r="D161" s="23">
        <v>19.7</v>
      </c>
      <c r="E161" s="23">
        <v>26.9</v>
      </c>
      <c r="F161" s="23">
        <v>13.1</v>
      </c>
      <c r="G161" s="27"/>
    </row>
    <row r="162" spans="1:7" ht="12.75">
      <c r="A162" s="2">
        <v>179</v>
      </c>
      <c r="B162" s="1">
        <v>2</v>
      </c>
      <c r="C162" s="23">
        <v>27.6</v>
      </c>
      <c r="D162" s="23">
        <v>15.2</v>
      </c>
      <c r="E162" s="23">
        <v>25.9</v>
      </c>
      <c r="F162" s="23">
        <v>14.6</v>
      </c>
      <c r="G162" s="27"/>
    </row>
    <row r="163" spans="1:7" ht="12.75">
      <c r="A163" s="2">
        <v>101</v>
      </c>
      <c r="B163" s="1">
        <v>2</v>
      </c>
      <c r="C163" s="23">
        <v>25.3</v>
      </c>
      <c r="D163" s="23">
        <v>21</v>
      </c>
      <c r="E163" s="23">
        <v>25.8</v>
      </c>
      <c r="F163" s="23">
        <v>12.3</v>
      </c>
      <c r="G163" s="27"/>
    </row>
    <row r="164" spans="1:7" ht="12.75">
      <c r="A164" s="2">
        <v>180</v>
      </c>
      <c r="B164" s="1">
        <v>2</v>
      </c>
      <c r="C164" s="23">
        <v>33.3</v>
      </c>
      <c r="D164" s="23">
        <v>19.9</v>
      </c>
      <c r="E164" s="23">
        <v>27.8</v>
      </c>
      <c r="F164" s="23">
        <v>13.8</v>
      </c>
      <c r="G164" s="27"/>
    </row>
    <row r="165" spans="1:7" ht="12.75">
      <c r="A165" s="2">
        <v>183</v>
      </c>
      <c r="B165" s="1">
        <v>2</v>
      </c>
      <c r="C165" s="23">
        <v>24.3</v>
      </c>
      <c r="D165" s="23">
        <v>19</v>
      </c>
      <c r="E165" s="23">
        <v>25.1</v>
      </c>
      <c r="F165" s="23">
        <v>12.2</v>
      </c>
      <c r="G165" s="27"/>
    </row>
    <row r="166" spans="1:7" ht="12.75">
      <c r="A166" s="2">
        <v>186</v>
      </c>
      <c r="B166" s="1">
        <v>2</v>
      </c>
      <c r="C166" s="23">
        <v>25.8</v>
      </c>
      <c r="D166" s="23">
        <v>16.6</v>
      </c>
      <c r="E166" s="23">
        <v>24.5</v>
      </c>
      <c r="F166" s="23">
        <v>12.5</v>
      </c>
      <c r="G166" s="27"/>
    </row>
    <row r="167" spans="1:7" ht="12.75">
      <c r="A167" s="2">
        <v>185</v>
      </c>
      <c r="B167" s="1">
        <v>2</v>
      </c>
      <c r="C167" s="23">
        <v>23.8</v>
      </c>
      <c r="D167" s="23">
        <v>17.7</v>
      </c>
      <c r="E167" s="23">
        <v>14.6</v>
      </c>
      <c r="F167" s="23">
        <v>9.8</v>
      </c>
      <c r="G167" s="27"/>
    </row>
    <row r="168" spans="1:7" ht="12.75">
      <c r="A168" s="2">
        <v>184</v>
      </c>
      <c r="B168" s="1">
        <v>2</v>
      </c>
      <c r="C168" s="23">
        <v>26.4</v>
      </c>
      <c r="D168" s="23">
        <v>17</v>
      </c>
      <c r="E168" s="23">
        <v>23.2</v>
      </c>
      <c r="F168" s="23">
        <v>3.9</v>
      </c>
      <c r="G168" s="27"/>
    </row>
    <row r="169" spans="1:7" ht="12.75">
      <c r="A169" s="2">
        <v>73</v>
      </c>
      <c r="B169" s="1">
        <v>2</v>
      </c>
      <c r="C169" s="23">
        <v>24.6</v>
      </c>
      <c r="D169" s="23">
        <v>16.7</v>
      </c>
      <c r="E169" s="23">
        <v>24.1</v>
      </c>
      <c r="F169" s="23">
        <v>10.8</v>
      </c>
      <c r="G169" s="27"/>
    </row>
    <row r="170" spans="1:7" ht="12.75">
      <c r="A170" s="2">
        <v>187</v>
      </c>
      <c r="B170" s="1">
        <v>2</v>
      </c>
      <c r="C170" s="23">
        <v>24</v>
      </c>
      <c r="D170" s="23">
        <v>16.3</v>
      </c>
      <c r="E170" s="23">
        <v>22.7</v>
      </c>
      <c r="F170" s="23">
        <v>1.3</v>
      </c>
      <c r="G170" s="27"/>
    </row>
    <row r="171" spans="1:7" ht="12.75">
      <c r="A171" s="2">
        <v>74</v>
      </c>
      <c r="B171" s="1">
        <v>2</v>
      </c>
      <c r="C171" s="23">
        <v>32.5</v>
      </c>
      <c r="D171" s="23">
        <v>16.4</v>
      </c>
      <c r="E171" s="23">
        <v>24.4</v>
      </c>
      <c r="F171" s="23">
        <v>13.3</v>
      </c>
      <c r="G171" s="27"/>
    </row>
    <row r="172" spans="1:7" ht="12.75">
      <c r="A172" s="2">
        <v>75</v>
      </c>
      <c r="B172" s="1">
        <v>2</v>
      </c>
      <c r="C172" s="23">
        <v>32.3</v>
      </c>
      <c r="D172" s="23">
        <v>17.5</v>
      </c>
      <c r="E172" s="23">
        <v>25.6</v>
      </c>
      <c r="F172" s="23">
        <v>14.1</v>
      </c>
      <c r="G172" s="27"/>
    </row>
    <row r="173" spans="1:7" ht="12.75">
      <c r="A173" s="2">
        <v>189</v>
      </c>
      <c r="B173" s="1">
        <v>2</v>
      </c>
      <c r="C173" s="23">
        <v>28.4</v>
      </c>
      <c r="D173" s="23">
        <v>16.9</v>
      </c>
      <c r="E173" s="23">
        <v>25.8</v>
      </c>
      <c r="F173" s="23">
        <v>2.4</v>
      </c>
      <c r="G173" s="27"/>
    </row>
    <row r="174" spans="1:7" ht="12.75">
      <c r="A174" s="2">
        <v>76</v>
      </c>
      <c r="B174" s="1">
        <v>2</v>
      </c>
      <c r="C174" s="23">
        <v>30.2</v>
      </c>
      <c r="D174" s="23">
        <v>20.4</v>
      </c>
      <c r="E174" s="23">
        <v>26.2</v>
      </c>
      <c r="F174" s="23">
        <v>10.1</v>
      </c>
      <c r="G174" s="27"/>
    </row>
    <row r="175" spans="1:7" ht="12.75">
      <c r="A175" s="2">
        <v>190</v>
      </c>
      <c r="B175" s="1">
        <v>2</v>
      </c>
      <c r="C175" s="23">
        <v>37.7</v>
      </c>
      <c r="D175" s="23">
        <v>18.3</v>
      </c>
      <c r="E175" s="23">
        <v>27.1</v>
      </c>
      <c r="F175" s="23">
        <v>4.4</v>
      </c>
      <c r="G175" s="27" t="s">
        <v>47</v>
      </c>
    </row>
    <row r="176" spans="1:7" ht="12.75">
      <c r="A176" s="2">
        <v>77</v>
      </c>
      <c r="B176" s="1">
        <v>2</v>
      </c>
      <c r="C176" s="23">
        <v>28.9</v>
      </c>
      <c r="D176" s="23">
        <v>20.4</v>
      </c>
      <c r="E176" s="23">
        <v>25.4</v>
      </c>
      <c r="F176" s="23">
        <v>15.6</v>
      </c>
      <c r="G176" s="27" t="s">
        <v>48</v>
      </c>
    </row>
    <row r="177" spans="1:7" ht="12.75">
      <c r="A177" s="2">
        <v>78</v>
      </c>
      <c r="B177" s="1">
        <v>2</v>
      </c>
      <c r="C177" s="23">
        <v>29.6</v>
      </c>
      <c r="D177" s="23">
        <v>22.4</v>
      </c>
      <c r="E177" s="23">
        <v>25.3</v>
      </c>
      <c r="F177" s="23">
        <v>12.9</v>
      </c>
      <c r="G177" s="27"/>
    </row>
    <row r="178" spans="1:7" ht="12.75">
      <c r="A178" s="2">
        <v>192</v>
      </c>
      <c r="B178" s="1">
        <v>2</v>
      </c>
      <c r="C178" s="23">
        <v>25.1</v>
      </c>
      <c r="D178" s="23">
        <v>20.2</v>
      </c>
      <c r="E178" s="23">
        <v>23</v>
      </c>
      <c r="F178" s="23">
        <v>5.3</v>
      </c>
      <c r="G178" s="27"/>
    </row>
    <row r="179" spans="1:7" ht="12.75">
      <c r="A179" s="2">
        <v>193</v>
      </c>
      <c r="B179" s="1">
        <v>2</v>
      </c>
      <c r="C179" s="23">
        <v>26.6</v>
      </c>
      <c r="D179" s="23">
        <v>21.3</v>
      </c>
      <c r="E179" s="23">
        <v>24.1</v>
      </c>
      <c r="F179" s="23">
        <v>8.3</v>
      </c>
      <c r="G179" s="27"/>
    </row>
    <row r="180" spans="1:7" ht="12.75">
      <c r="A180" s="2">
        <v>79</v>
      </c>
      <c r="B180" s="1">
        <v>2</v>
      </c>
      <c r="C180" s="23">
        <v>32.8</v>
      </c>
      <c r="D180" s="23">
        <v>22.5</v>
      </c>
      <c r="E180" s="23">
        <v>25.6</v>
      </c>
      <c r="F180" s="23">
        <v>10.9</v>
      </c>
      <c r="G180" s="27"/>
    </row>
    <row r="181" spans="1:7" ht="12.75">
      <c r="A181" s="2">
        <v>195</v>
      </c>
      <c r="B181" s="1">
        <v>2</v>
      </c>
      <c r="C181" s="23">
        <v>30.2</v>
      </c>
      <c r="D181" s="23">
        <v>19.3</v>
      </c>
      <c r="E181" s="23">
        <v>24.3</v>
      </c>
      <c r="F181" s="23">
        <v>2.8</v>
      </c>
      <c r="G181" s="27"/>
    </row>
    <row r="182" spans="1:7" ht="12.75">
      <c r="A182" s="2">
        <v>80</v>
      </c>
      <c r="B182" s="1">
        <v>2</v>
      </c>
      <c r="C182" s="23">
        <v>30.4</v>
      </c>
      <c r="D182" s="23">
        <v>19.5</v>
      </c>
      <c r="E182" s="23">
        <v>24.4</v>
      </c>
      <c r="F182" s="23">
        <v>11.2</v>
      </c>
      <c r="G182" s="27"/>
    </row>
    <row r="183" spans="1:7" ht="12.75">
      <c r="A183" s="2">
        <v>196</v>
      </c>
      <c r="B183" s="1">
        <v>2</v>
      </c>
      <c r="C183" s="23">
        <v>28.5</v>
      </c>
      <c r="D183" s="23">
        <v>18.3</v>
      </c>
      <c r="E183" s="23">
        <v>25.2</v>
      </c>
      <c r="F183" s="23">
        <v>9.4</v>
      </c>
      <c r="G183" s="27"/>
    </row>
    <row r="184" spans="1:7" ht="12.75">
      <c r="A184" s="2">
        <v>197</v>
      </c>
      <c r="B184" s="1">
        <v>2</v>
      </c>
      <c r="C184" s="23">
        <v>30.9</v>
      </c>
      <c r="D184" s="23">
        <v>16.5</v>
      </c>
      <c r="E184" s="23">
        <v>26.4</v>
      </c>
      <c r="F184" s="23">
        <v>4.4</v>
      </c>
      <c r="G184" s="27"/>
    </row>
    <row r="185" spans="1:7" ht="12.75">
      <c r="A185" s="2">
        <v>81</v>
      </c>
      <c r="B185" s="1">
        <v>2</v>
      </c>
      <c r="C185" s="23">
        <v>28.3</v>
      </c>
      <c r="D185" s="23">
        <v>19.4</v>
      </c>
      <c r="E185" s="23">
        <v>24.3</v>
      </c>
      <c r="F185" s="23">
        <v>10.1</v>
      </c>
      <c r="G185" s="27"/>
    </row>
    <row r="186" spans="1:7" ht="12.75">
      <c r="A186" s="2">
        <v>82</v>
      </c>
      <c r="B186" s="1">
        <v>2</v>
      </c>
      <c r="C186" s="23">
        <v>34.3</v>
      </c>
      <c r="D186" s="23">
        <v>18.4</v>
      </c>
      <c r="E186" s="23">
        <v>25.8</v>
      </c>
      <c r="F186" s="23">
        <v>11</v>
      </c>
      <c r="G186" s="27" t="s">
        <v>49</v>
      </c>
    </row>
    <row r="187" spans="1:7" ht="12.75">
      <c r="A187" s="2">
        <v>83</v>
      </c>
      <c r="B187" s="1">
        <v>2</v>
      </c>
      <c r="C187" s="23">
        <v>29</v>
      </c>
      <c r="D187" s="23">
        <v>20.6</v>
      </c>
      <c r="E187" s="23">
        <v>25.9</v>
      </c>
      <c r="F187" s="23">
        <v>8.7</v>
      </c>
      <c r="G187" s="27"/>
    </row>
    <row r="188" spans="1:7" ht="12.75">
      <c r="A188" s="2">
        <v>84</v>
      </c>
      <c r="B188" s="1">
        <v>2</v>
      </c>
      <c r="C188" s="23">
        <v>26.8</v>
      </c>
      <c r="D188" s="23">
        <v>18.1</v>
      </c>
      <c r="E188" s="23">
        <v>26</v>
      </c>
      <c r="F188" s="23">
        <v>11.2</v>
      </c>
      <c r="G188" s="27"/>
    </row>
    <row r="189" spans="1:7" ht="12.75">
      <c r="A189" s="2">
        <v>199</v>
      </c>
      <c r="B189" s="1">
        <v>2</v>
      </c>
      <c r="C189" s="23">
        <v>25.4</v>
      </c>
      <c r="D189" s="23">
        <v>17</v>
      </c>
      <c r="E189" s="23">
        <v>27.2</v>
      </c>
      <c r="F189" s="23">
        <v>13.8</v>
      </c>
      <c r="G189" s="27"/>
    </row>
    <row r="190" spans="1:7" ht="12.75">
      <c r="A190" s="2">
        <v>85</v>
      </c>
      <c r="B190" s="1">
        <v>2</v>
      </c>
      <c r="C190" s="23">
        <v>29.5</v>
      </c>
      <c r="D190" s="23">
        <v>21</v>
      </c>
      <c r="E190" s="23">
        <v>24.6</v>
      </c>
      <c r="F190" s="23">
        <v>16</v>
      </c>
      <c r="G190" s="27"/>
    </row>
    <row r="191" spans="1:7" ht="12.75">
      <c r="A191" s="2">
        <v>218</v>
      </c>
      <c r="B191" s="1">
        <v>2</v>
      </c>
      <c r="C191" s="23">
        <v>30.2</v>
      </c>
      <c r="D191" s="23">
        <v>19.5</v>
      </c>
      <c r="E191" s="23">
        <v>28.2</v>
      </c>
      <c r="F191" s="23">
        <v>14</v>
      </c>
      <c r="G191" s="27"/>
    </row>
    <row r="192" spans="1:7" ht="12.75">
      <c r="A192" s="2">
        <v>219</v>
      </c>
      <c r="B192" s="1">
        <v>2</v>
      </c>
      <c r="C192" s="23">
        <v>23.9</v>
      </c>
      <c r="D192" s="23">
        <v>18.8</v>
      </c>
      <c r="E192" s="23">
        <v>25.8</v>
      </c>
      <c r="F192" s="23">
        <v>13.8</v>
      </c>
      <c r="G192" s="27"/>
    </row>
    <row r="193" spans="1:7" ht="12.75">
      <c r="A193" s="2">
        <v>86</v>
      </c>
      <c r="B193" s="1">
        <v>2</v>
      </c>
      <c r="C193" s="23">
        <v>22.9</v>
      </c>
      <c r="D193" s="23">
        <v>14.4</v>
      </c>
      <c r="E193" s="23">
        <v>22.2</v>
      </c>
      <c r="F193" s="23">
        <v>12.8</v>
      </c>
      <c r="G193" s="27"/>
    </row>
    <row r="194" spans="1:7" ht="12.75">
      <c r="A194" s="2">
        <v>226</v>
      </c>
      <c r="B194" s="1">
        <v>2</v>
      </c>
      <c r="C194" s="23">
        <v>26.5</v>
      </c>
      <c r="D194" s="23">
        <v>21.7</v>
      </c>
      <c r="E194" s="23">
        <v>25.5</v>
      </c>
      <c r="F194" s="23">
        <v>12.2</v>
      </c>
      <c r="G194" s="27"/>
    </row>
    <row r="195" spans="1:7" ht="12.75">
      <c r="A195" s="2">
        <v>227</v>
      </c>
      <c r="B195" s="1">
        <v>2</v>
      </c>
      <c r="C195" s="23">
        <v>29.5</v>
      </c>
      <c r="D195" s="23">
        <v>23.7</v>
      </c>
      <c r="E195" s="23">
        <v>27.5</v>
      </c>
      <c r="F195" s="23">
        <v>11</v>
      </c>
      <c r="G195" s="27"/>
    </row>
    <row r="196" spans="1:7" ht="12.75">
      <c r="A196" s="2">
        <v>225</v>
      </c>
      <c r="B196" s="1">
        <v>2</v>
      </c>
      <c r="C196" s="23">
        <v>25.2</v>
      </c>
      <c r="D196" s="23">
        <v>20.3</v>
      </c>
      <c r="E196" s="23">
        <v>23.3</v>
      </c>
      <c r="F196" s="23">
        <v>11.9</v>
      </c>
      <c r="G196" s="27"/>
    </row>
    <row r="197" spans="1:7" ht="12.75">
      <c r="A197" s="2">
        <v>231</v>
      </c>
      <c r="B197" s="1">
        <v>2</v>
      </c>
      <c r="C197" s="23">
        <v>24.9</v>
      </c>
      <c r="D197" s="23">
        <v>16.3</v>
      </c>
      <c r="E197" s="23">
        <v>24</v>
      </c>
      <c r="F197" s="23">
        <v>14.3</v>
      </c>
      <c r="G197" s="27"/>
    </row>
    <row r="198" spans="1:7" ht="12.75">
      <c r="A198" s="2">
        <v>224</v>
      </c>
      <c r="B198" s="1">
        <v>2</v>
      </c>
      <c r="C198" s="23">
        <v>23.2</v>
      </c>
      <c r="D198" s="23">
        <v>16.5</v>
      </c>
      <c r="E198" s="23">
        <v>25.1</v>
      </c>
      <c r="F198" s="23">
        <v>12.4</v>
      </c>
      <c r="G198" s="27"/>
    </row>
    <row r="199" spans="1:7" ht="12.75">
      <c r="A199" s="2">
        <v>232</v>
      </c>
      <c r="B199" s="1">
        <v>2</v>
      </c>
      <c r="C199" s="23">
        <v>30</v>
      </c>
      <c r="D199" s="23">
        <v>20</v>
      </c>
      <c r="E199" s="23">
        <v>25.2</v>
      </c>
      <c r="F199" s="23">
        <v>10.7</v>
      </c>
      <c r="G199" s="27"/>
    </row>
    <row r="200" spans="1:7" ht="12.75">
      <c r="A200" s="2">
        <v>230</v>
      </c>
      <c r="B200" s="1">
        <v>2</v>
      </c>
      <c r="C200" s="23">
        <v>23.8</v>
      </c>
      <c r="D200" s="23">
        <v>21.6</v>
      </c>
      <c r="E200" s="23">
        <v>25.3</v>
      </c>
      <c r="F200" s="23">
        <v>15.5</v>
      </c>
      <c r="G200" s="27"/>
    </row>
    <row r="201" spans="1:7" ht="12.75">
      <c r="A201" s="2">
        <v>223</v>
      </c>
      <c r="B201" s="1">
        <v>2</v>
      </c>
      <c r="C201" s="23">
        <v>22.4</v>
      </c>
      <c r="D201" s="23">
        <v>21.5</v>
      </c>
      <c r="E201" s="23">
        <v>24.7</v>
      </c>
      <c r="F201" s="23">
        <v>9.8</v>
      </c>
      <c r="G201" s="27"/>
    </row>
    <row r="202" spans="1:7" ht="12.75">
      <c r="A202" s="2">
        <v>233</v>
      </c>
      <c r="B202" s="1">
        <v>2</v>
      </c>
      <c r="C202" s="23">
        <v>22.5</v>
      </c>
      <c r="D202" s="23">
        <v>20.7</v>
      </c>
      <c r="E202" s="23">
        <v>22.5</v>
      </c>
      <c r="F202" s="23">
        <v>9.5</v>
      </c>
      <c r="G202" s="27"/>
    </row>
    <row r="203" spans="1:7" ht="12.75">
      <c r="A203" s="2">
        <v>234</v>
      </c>
      <c r="B203" s="1">
        <v>2</v>
      </c>
      <c r="C203" s="23">
        <v>25.1</v>
      </c>
      <c r="D203" s="23">
        <v>20.6</v>
      </c>
      <c r="E203" s="23">
        <v>24.1</v>
      </c>
      <c r="F203" s="23">
        <v>11.8</v>
      </c>
      <c r="G203" s="27"/>
    </row>
    <row r="204" spans="1:7" ht="12.75">
      <c r="A204" s="2">
        <v>236</v>
      </c>
      <c r="B204" s="1">
        <v>2</v>
      </c>
      <c r="C204" s="23">
        <v>21.4</v>
      </c>
      <c r="D204" s="23">
        <v>18.8</v>
      </c>
      <c r="E204" s="23">
        <v>23.5</v>
      </c>
      <c r="F204" s="23">
        <v>10.4</v>
      </c>
      <c r="G204" s="27"/>
    </row>
    <row r="205" spans="1:7" ht="12.75">
      <c r="A205" s="2">
        <v>235</v>
      </c>
      <c r="B205" s="1">
        <v>2</v>
      </c>
      <c r="C205" s="23">
        <v>20.1</v>
      </c>
      <c r="D205" s="23">
        <v>16.1</v>
      </c>
      <c r="E205" s="23">
        <v>21.4</v>
      </c>
      <c r="F205" s="23">
        <v>6.6</v>
      </c>
      <c r="G205" s="27"/>
    </row>
    <row r="206" spans="1:7" ht="12.75">
      <c r="A206" s="2">
        <v>237</v>
      </c>
      <c r="B206" s="1">
        <v>2</v>
      </c>
      <c r="C206" s="23">
        <v>28.4</v>
      </c>
      <c r="D206" s="23">
        <v>21.4</v>
      </c>
      <c r="E206" s="23">
        <v>24.2</v>
      </c>
      <c r="F206" s="23">
        <v>9.4</v>
      </c>
      <c r="G206" s="27"/>
    </row>
    <row r="207" spans="1:7" ht="12.75">
      <c r="A207" s="2">
        <v>240</v>
      </c>
      <c r="B207" s="1">
        <v>2</v>
      </c>
      <c r="C207" s="23">
        <v>25.8</v>
      </c>
      <c r="D207" s="23">
        <v>23.2</v>
      </c>
      <c r="E207" s="23">
        <v>23.5</v>
      </c>
      <c r="F207" s="23">
        <v>5.6</v>
      </c>
      <c r="G207" s="27"/>
    </row>
    <row r="208" spans="1:7" ht="12.75">
      <c r="A208" s="2">
        <v>238</v>
      </c>
      <c r="B208" s="1">
        <v>2</v>
      </c>
      <c r="C208" s="23">
        <v>24.8</v>
      </c>
      <c r="D208" s="23">
        <v>22.4</v>
      </c>
      <c r="E208" s="23">
        <v>24.1</v>
      </c>
      <c r="F208" s="23">
        <v>11</v>
      </c>
      <c r="G208" s="27"/>
    </row>
    <row r="209" spans="1:7" ht="12.75">
      <c r="A209" s="2">
        <v>251</v>
      </c>
      <c r="B209" s="1">
        <v>2</v>
      </c>
      <c r="C209" s="23">
        <v>30.4</v>
      </c>
      <c r="D209" s="23">
        <v>21.9</v>
      </c>
      <c r="E209" s="23">
        <v>25.3</v>
      </c>
      <c r="F209" s="23">
        <v>8.6</v>
      </c>
      <c r="G209" s="27"/>
    </row>
    <row r="210" spans="1:7" ht="12.75">
      <c r="A210" s="2">
        <v>250</v>
      </c>
      <c r="B210" s="1">
        <v>2</v>
      </c>
      <c r="C210" s="23">
        <v>29.7</v>
      </c>
      <c r="D210" s="23">
        <v>20.8</v>
      </c>
      <c r="E210" s="23">
        <v>23.1</v>
      </c>
      <c r="F210" s="23">
        <v>8.3</v>
      </c>
      <c r="G210" s="27"/>
    </row>
    <row r="211" spans="1:7" ht="12.75">
      <c r="A211" s="2">
        <v>247</v>
      </c>
      <c r="B211" s="1">
        <v>2</v>
      </c>
      <c r="C211" s="23">
        <v>24.9</v>
      </c>
      <c r="D211" s="23">
        <v>21.3</v>
      </c>
      <c r="E211" s="23">
        <v>24.9</v>
      </c>
      <c r="F211" s="23">
        <v>12.2</v>
      </c>
      <c r="G211" s="27"/>
    </row>
    <row r="212" spans="1:7" ht="12.75">
      <c r="A212" s="2">
        <v>252</v>
      </c>
      <c r="B212" s="1">
        <v>2</v>
      </c>
      <c r="C212" s="23">
        <v>32.5</v>
      </c>
      <c r="D212" s="23">
        <v>22</v>
      </c>
      <c r="E212" s="23">
        <v>26.4</v>
      </c>
      <c r="F212" s="23">
        <v>9.8</v>
      </c>
      <c r="G212" s="27"/>
    </row>
    <row r="213" spans="1:7" ht="12.75">
      <c r="A213" s="2">
        <v>248</v>
      </c>
      <c r="B213" s="1">
        <v>2</v>
      </c>
      <c r="C213" s="23">
        <v>26.7</v>
      </c>
      <c r="D213" s="23">
        <v>23.2</v>
      </c>
      <c r="E213" s="23">
        <v>25.4</v>
      </c>
      <c r="F213" s="23">
        <v>9.6</v>
      </c>
      <c r="G213" s="27"/>
    </row>
    <row r="214" spans="1:7" ht="12.75">
      <c r="A214" s="2">
        <v>249</v>
      </c>
      <c r="B214" s="1">
        <v>2</v>
      </c>
      <c r="C214" s="23">
        <v>24.6</v>
      </c>
      <c r="D214" s="23">
        <v>24.3</v>
      </c>
      <c r="E214" s="23">
        <v>23.4</v>
      </c>
      <c r="F214" s="23">
        <v>9.5</v>
      </c>
      <c r="G214" s="27"/>
    </row>
    <row r="215" spans="1:7" ht="12.75">
      <c r="A215" s="2">
        <v>171</v>
      </c>
      <c r="B215" s="1">
        <v>2</v>
      </c>
      <c r="C215" s="23">
        <v>31.8</v>
      </c>
      <c r="D215" s="23">
        <v>15.9</v>
      </c>
      <c r="E215" s="23">
        <v>23.8</v>
      </c>
      <c r="F215" s="23">
        <v>1.1</v>
      </c>
      <c r="G215" s="27"/>
    </row>
    <row r="216" spans="1:7" ht="12.75">
      <c r="A216" s="2">
        <v>181</v>
      </c>
      <c r="B216" s="1">
        <v>2</v>
      </c>
      <c r="C216" s="23">
        <v>33.9</v>
      </c>
      <c r="D216" s="23">
        <v>14.9</v>
      </c>
      <c r="E216" s="23">
        <v>24.7</v>
      </c>
      <c r="F216" s="23">
        <v>3.3</v>
      </c>
      <c r="G216" s="27"/>
    </row>
    <row r="217" spans="1:7" ht="12.75">
      <c r="A217" s="2">
        <v>182</v>
      </c>
      <c r="B217" s="1">
        <v>2</v>
      </c>
      <c r="C217" s="23">
        <v>30.3</v>
      </c>
      <c r="D217" s="23">
        <v>16.2</v>
      </c>
      <c r="E217" s="23">
        <v>22.7</v>
      </c>
      <c r="F217" s="23">
        <v>4.6</v>
      </c>
      <c r="G217" s="27"/>
    </row>
    <row r="218" spans="1:7" ht="12.75">
      <c r="A218" s="2">
        <v>188</v>
      </c>
      <c r="B218" s="1">
        <v>2</v>
      </c>
      <c r="C218" s="23">
        <v>33.4</v>
      </c>
      <c r="D218" s="23">
        <v>16.5</v>
      </c>
      <c r="E218" s="23">
        <v>25.9</v>
      </c>
      <c r="F218" s="23">
        <v>2.5</v>
      </c>
      <c r="G218" s="27"/>
    </row>
    <row r="219" spans="1:7" ht="12.75">
      <c r="A219" s="2">
        <v>191</v>
      </c>
      <c r="B219" s="1">
        <v>2</v>
      </c>
      <c r="C219" s="23">
        <v>27.2</v>
      </c>
      <c r="D219" s="23">
        <v>18</v>
      </c>
      <c r="E219" s="23">
        <v>25.3</v>
      </c>
      <c r="F219" s="23">
        <v>3.7</v>
      </c>
      <c r="G219" s="27"/>
    </row>
    <row r="220" spans="1:7" ht="12.75">
      <c r="A220" s="2">
        <v>198</v>
      </c>
      <c r="B220" s="1">
        <v>2</v>
      </c>
      <c r="C220" s="23">
        <v>30.4</v>
      </c>
      <c r="D220" s="23">
        <v>16.8</v>
      </c>
      <c r="E220" s="23">
        <v>23.9</v>
      </c>
      <c r="F220" s="23">
        <v>5.7</v>
      </c>
      <c r="G220" s="27"/>
    </row>
    <row r="221" spans="1:7" ht="12.75">
      <c r="A221" s="2">
        <v>211</v>
      </c>
      <c r="B221" s="1">
        <v>2</v>
      </c>
      <c r="C221" s="23">
        <v>24.5</v>
      </c>
      <c r="D221" s="23">
        <v>16.2</v>
      </c>
      <c r="E221" s="23">
        <v>23.9</v>
      </c>
      <c r="F221" s="23">
        <v>9.2</v>
      </c>
      <c r="G221" s="27"/>
    </row>
    <row r="222" spans="1:7" ht="12.75">
      <c r="A222" s="2">
        <v>200</v>
      </c>
      <c r="B222" s="1">
        <v>2</v>
      </c>
      <c r="C222" s="23">
        <v>33.5</v>
      </c>
      <c r="D222" s="23">
        <v>13.7</v>
      </c>
      <c r="E222" s="23">
        <v>25.7</v>
      </c>
      <c r="F222" s="23">
        <v>5.6</v>
      </c>
      <c r="G222" s="27" t="s">
        <v>53</v>
      </c>
    </row>
    <row r="223" spans="1:7" ht="12.75">
      <c r="A223" s="2">
        <v>217</v>
      </c>
      <c r="B223" s="1">
        <v>2</v>
      </c>
      <c r="C223" s="23">
        <v>27.9</v>
      </c>
      <c r="D223" s="23">
        <v>14.3</v>
      </c>
      <c r="E223" s="23">
        <v>25.6</v>
      </c>
      <c r="F223" s="23">
        <v>11.1</v>
      </c>
      <c r="G223" s="27"/>
    </row>
    <row r="224" spans="1:7" ht="12.75">
      <c r="A224" s="2">
        <v>220</v>
      </c>
      <c r="B224" s="1">
        <v>2</v>
      </c>
      <c r="C224" s="23">
        <v>42.7</v>
      </c>
      <c r="D224" s="23">
        <v>24.5</v>
      </c>
      <c r="E224" s="23">
        <v>29.3</v>
      </c>
      <c r="F224" s="23">
        <v>5.3</v>
      </c>
      <c r="G224" s="27"/>
    </row>
    <row r="225" spans="1:7" ht="12.75">
      <c r="A225" s="2">
        <v>222</v>
      </c>
      <c r="B225" s="1">
        <v>2</v>
      </c>
      <c r="C225" s="23">
        <v>23.2</v>
      </c>
      <c r="D225" s="23">
        <v>21.2</v>
      </c>
      <c r="E225" s="23">
        <v>24.6</v>
      </c>
      <c r="F225" s="23">
        <v>10.3</v>
      </c>
      <c r="G225" s="27"/>
    </row>
    <row r="226" spans="1:7" ht="12.75">
      <c r="A226" s="2">
        <v>221</v>
      </c>
      <c r="B226" s="1">
        <v>2</v>
      </c>
      <c r="C226" s="23">
        <v>29.2</v>
      </c>
      <c r="D226" s="23">
        <v>23.6</v>
      </c>
      <c r="E226" s="23">
        <v>24.3</v>
      </c>
      <c r="F226" s="23">
        <v>5</v>
      </c>
      <c r="G226" s="27"/>
    </row>
    <row r="227" spans="1:7" ht="12.75">
      <c r="A227" s="2">
        <v>229</v>
      </c>
      <c r="B227" s="1">
        <v>2</v>
      </c>
      <c r="C227" s="23">
        <v>22.6</v>
      </c>
      <c r="D227" s="23">
        <v>18.3</v>
      </c>
      <c r="E227" s="23">
        <v>24.9</v>
      </c>
      <c r="F227" s="23">
        <v>10.2</v>
      </c>
      <c r="G227" s="27"/>
    </row>
    <row r="228" spans="1:7" ht="12.75">
      <c r="A228" s="2">
        <v>228</v>
      </c>
      <c r="B228" s="1">
        <v>2</v>
      </c>
      <c r="C228" s="23">
        <v>20.8</v>
      </c>
      <c r="D228" s="23">
        <v>17.3</v>
      </c>
      <c r="E228" s="23">
        <v>22.5</v>
      </c>
      <c r="F228" s="23">
        <v>7.2</v>
      </c>
      <c r="G228" s="27"/>
    </row>
    <row r="229" spans="1:7" ht="12.75">
      <c r="A229" s="2">
        <v>241</v>
      </c>
      <c r="B229" s="1">
        <v>2</v>
      </c>
      <c r="C229" s="23">
        <v>25.9</v>
      </c>
      <c r="D229" s="23">
        <v>29.3</v>
      </c>
      <c r="E229" s="23">
        <v>23.1</v>
      </c>
      <c r="F229" s="23">
        <v>5.5</v>
      </c>
      <c r="G229" s="27"/>
    </row>
    <row r="230" spans="1:7" ht="12.75">
      <c r="A230" s="2">
        <v>242</v>
      </c>
      <c r="B230" s="1">
        <v>2</v>
      </c>
      <c r="C230" s="23">
        <v>21.1</v>
      </c>
      <c r="D230" s="23">
        <v>24.5</v>
      </c>
      <c r="E230" s="23">
        <v>18.5</v>
      </c>
      <c r="F230" s="23">
        <v>5.8</v>
      </c>
      <c r="G230" s="27"/>
    </row>
    <row r="231" spans="1:7" ht="12.75">
      <c r="A231" s="2">
        <v>239</v>
      </c>
      <c r="B231" s="1">
        <v>2</v>
      </c>
      <c r="C231" s="23">
        <v>24.3</v>
      </c>
      <c r="D231" s="23">
        <v>22.7</v>
      </c>
      <c r="E231" s="23">
        <v>23.8</v>
      </c>
      <c r="F231" s="23">
        <v>11.7</v>
      </c>
      <c r="G231" s="27"/>
    </row>
    <row r="232" spans="1:7" ht="12.75">
      <c r="A232" s="2">
        <v>243</v>
      </c>
      <c r="B232" s="1">
        <v>2</v>
      </c>
      <c r="C232" s="23">
        <v>24.9</v>
      </c>
      <c r="D232" s="23">
        <v>21.5</v>
      </c>
      <c r="E232" s="23">
        <v>23.2</v>
      </c>
      <c r="F232" s="23">
        <v>7</v>
      </c>
      <c r="G232" s="27"/>
    </row>
    <row r="233" spans="1:7" ht="12.75">
      <c r="A233" s="2">
        <v>244</v>
      </c>
      <c r="B233" s="1">
        <v>2</v>
      </c>
      <c r="C233" s="23">
        <v>20.3</v>
      </c>
      <c r="D233" s="23">
        <v>12</v>
      </c>
      <c r="E233" s="23">
        <v>23</v>
      </c>
      <c r="F233" s="23">
        <v>11.5</v>
      </c>
      <c r="G233" s="27"/>
    </row>
    <row r="234" spans="1:7" ht="12.75">
      <c r="A234" s="2">
        <v>206</v>
      </c>
      <c r="B234" s="1">
        <v>2</v>
      </c>
      <c r="C234" s="23">
        <v>25.4</v>
      </c>
      <c r="D234" s="23">
        <v>18.6</v>
      </c>
      <c r="E234" s="23">
        <v>22.8</v>
      </c>
      <c r="F234" s="23">
        <v>2.4</v>
      </c>
      <c r="G234" s="27"/>
    </row>
    <row r="235" spans="1:7" ht="12.75">
      <c r="A235" s="2">
        <v>207</v>
      </c>
      <c r="B235" s="1">
        <v>2</v>
      </c>
      <c r="C235" s="23">
        <v>22.3</v>
      </c>
      <c r="D235" s="23">
        <v>18.5</v>
      </c>
      <c r="E235" s="23">
        <v>22.7</v>
      </c>
      <c r="F235" s="23">
        <v>4</v>
      </c>
      <c r="G235" s="2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cp:lastPrinted>2002-07-26T13:07:36Z</cp:lastPrinted>
  <dcterms:created xsi:type="dcterms:W3CDTF">2002-07-10T18:26:33Z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