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065" activeTab="0"/>
  </bookViews>
  <sheets>
    <sheet name="Sheet1" sheetId="1" r:id="rId1"/>
    <sheet name="Sheet2" sheetId="2" r:id="rId2"/>
    <sheet name="Sheet3" sheetId="3" r:id="rId3"/>
  </sheets>
  <definedNames>
    <definedName name="_xlfn.STDEV.S" hidden="1">#NAME?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<sst xmlns="http://schemas.openxmlformats.org/spreadsheetml/2006/main" count="327" uniqueCount="49">
  <si>
    <t>plaji</t>
  </si>
  <si>
    <t>jakso</t>
  </si>
  <si>
    <t>käyttö</t>
  </si>
  <si>
    <t>kaista</t>
  </si>
  <si>
    <t>d13 [mm]</t>
  </si>
  <si>
    <r>
      <t>d</t>
    </r>
    <r>
      <rPr>
        <vertAlign val="subscript"/>
        <sz val="10"/>
        <rFont val="Arial"/>
        <family val="2"/>
      </rPr>
      <t xml:space="preserve">6 </t>
    </r>
    <r>
      <rPr>
        <sz val="10"/>
        <rFont val="Arial"/>
        <family val="0"/>
      </rPr>
      <t>[cm]</t>
    </r>
  </si>
  <si>
    <t>h [m]</t>
  </si>
  <si>
    <t>2 x kuori [mm]</t>
  </si>
  <si>
    <r>
      <t>i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0"/>
      </rPr>
      <t xml:space="preserve"> (5v) [dm]</t>
    </r>
  </si>
  <si>
    <t>ikä, a</t>
  </si>
  <si>
    <r>
      <t>d</t>
    </r>
    <r>
      <rPr>
        <vertAlign val="subscript"/>
        <sz val="10"/>
        <rFont val="Arial"/>
        <family val="2"/>
      </rPr>
      <t xml:space="preserve">kanto </t>
    </r>
    <r>
      <rPr>
        <sz val="10"/>
        <rFont val="Arial"/>
        <family val="0"/>
      </rPr>
      <t>[cm]</t>
    </r>
  </si>
  <si>
    <t>hc (lara) [m]</t>
  </si>
  <si>
    <r>
      <t>i</t>
    </r>
    <r>
      <rPr>
        <vertAlign val="subscript"/>
        <sz val="10"/>
        <rFont val="Arial"/>
        <family val="2"/>
      </rPr>
      <t>d (lpm-kasvu, 5v)</t>
    </r>
    <r>
      <rPr>
        <sz val="10"/>
        <rFont val="Arial"/>
        <family val="0"/>
      </rPr>
      <t xml:space="preserve"> [mm]</t>
    </r>
  </si>
  <si>
    <t>huomio</t>
  </si>
  <si>
    <t>ID</t>
  </si>
  <si>
    <t>pluokka (latvus)</t>
  </si>
  <si>
    <t>pluokka (runko)</t>
  </si>
  <si>
    <t>h-foto</t>
  </si>
  <si>
    <t>plaji-foto</t>
  </si>
  <si>
    <t>Id</t>
  </si>
  <si>
    <t>Dist [m]</t>
  </si>
  <si>
    <t>Azim [ast]</t>
  </si>
  <si>
    <t/>
  </si>
  <si>
    <t>12a1</t>
  </si>
  <si>
    <t>12a3</t>
  </si>
  <si>
    <t>12a4</t>
  </si>
  <si>
    <t>12a1a4</t>
  </si>
  <si>
    <t>12a7</t>
  </si>
  <si>
    <t>12a2</t>
  </si>
  <si>
    <t>12a5</t>
  </si>
  <si>
    <t>14a1</t>
  </si>
  <si>
    <t>.</t>
  </si>
  <si>
    <t xml:space="preserve"> </t>
  </si>
  <si>
    <t>12 m</t>
  </si>
  <si>
    <t>9 m</t>
  </si>
  <si>
    <t>8 m</t>
  </si>
  <si>
    <t xml:space="preserve">15 m </t>
  </si>
  <si>
    <t>16 m</t>
  </si>
  <si>
    <t>5 m</t>
  </si>
  <si>
    <t xml:space="preserve">10 m </t>
  </si>
  <si>
    <t>10 m</t>
  </si>
  <si>
    <t>13 m</t>
  </si>
  <si>
    <t>0,6 m</t>
  </si>
  <si>
    <t>7 m</t>
  </si>
  <si>
    <t>6 m</t>
  </si>
  <si>
    <t>4 m</t>
  </si>
  <si>
    <t>15 m</t>
  </si>
  <si>
    <t>14 m</t>
  </si>
  <si>
    <t>2,5 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</si>
</sst>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0" fillId="0" borderId="10" xfId="55" applyFont="1" applyBorder="1" applyAlignment="1">
      <alignment horizontal="center" textRotation="90" wrapText="1"/>
      <protection/>
    </xf>
    <xf numFmtId="1" fontId="0" fillId="0" borderId="10" xfId="55" applyNumberFormat="1" applyFont="1" applyBorder="1" applyAlignment="1">
      <alignment horizontal="center" textRotation="90" wrapText="1"/>
      <protection/>
    </xf>
    <xf numFmtId="164" fontId="0" fillId="0" borderId="10" xfId="55" applyNumberFormat="1" applyFont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wrapText="1"/>
    </xf>
    <xf numFmtId="0" fontId="4" fillId="0" borderId="10" xfId="55" applyFont="1" applyBorder="1" applyAlignment="1">
      <alignment horizontal="center" textRotation="90" wrapText="1"/>
      <protection/>
    </xf>
    <xf numFmtId="0" fontId="0" fillId="0" borderId="14" xfId="0" applyFont="1" applyBorder="1" applyAlignment="1">
      <alignment horizontal="center" textRotation="90" wrapText="1"/>
    </xf>
    <xf numFmtId="0" fontId="4" fillId="0" borderId="15" xfId="55" applyFont="1" applyBorder="1" applyAlignment="1">
      <alignment horizontal="center" textRotation="90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textRotation="90" wrapText="1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id x d1,3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6"/>
          <c:w val="0.91625"/>
          <c:h val="0.7935"/>
        </c:manualLayout>
      </c:layout>
      <c:scatterChart>
        <c:scatterStyle val="lineMarker"/>
        <c:varyColors val="0"/>
        <c:ser>
          <c:idx val="2"/>
          <c:order val="0"/>
          <c:tx>
            <c:v>id x d1,3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Sheet1!$AR$2:$AR$15</c:f>
              <c:numCache>
                <c:ptCount val="14"/>
              </c:numCache>
            </c:numRef>
          </c:xVal>
          <c:yVal>
            <c:numRef>
              <c:f>Sheet1!$AV$2:$AV$15</c:f>
              <c:numCache>
                <c:ptCount val="14"/>
              </c:numCache>
            </c:numRef>
          </c:yVal>
          <c:smooth val="0"/>
        </c:ser>
        <c:axId val="27124136"/>
        <c:axId val="42790633"/>
      </c:scatterChart>
      <c:valAx>
        <c:axId val="2712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d1,3 mm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790633"/>
        <c:crosses val="autoZero"/>
        <c:crossBetween val="midCat"/>
        <c:dispUnits/>
      </c:valAx>
      <c:valAx>
        <c:axId val="42790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id mm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1241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635"/>
          <c:y val="0.11525"/>
          <c:w val="0.9162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v>xy-plotti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Sheet1!$AN$25:$AN$147</c:f>
              <c:numCache>
                <c:ptCount val="123"/>
              </c:numCache>
            </c:numRef>
          </c:xVal>
          <c:yVal>
            <c:numRef>
              <c:f>Sheet1!$AK$25:$AK$147</c:f>
              <c:numCache>
                <c:ptCount val="123"/>
              </c:numCache>
            </c:numRef>
          </c:yVal>
          <c:smooth val="0"/>
        </c:ser>
        <c:axId val="49571378"/>
        <c:axId val="43489219"/>
      </c:scatterChart>
      <c:valAx>
        <c:axId val="49571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d1,3 mm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489219"/>
        <c:crosses val="autoZero"/>
        <c:crossBetween val="midCat"/>
        <c:dispUnits/>
      </c:valAx>
      <c:valAx>
        <c:axId val="43489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h-foto m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5713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6325"/>
          <c:y val="0.114"/>
          <c:w val="0.9165"/>
          <c:h val="0.797"/>
        </c:manualLayout>
      </c:layout>
      <c:scatterChart>
        <c:scatterStyle val="lineMarker"/>
        <c:varyColors val="0"/>
        <c:ser>
          <c:idx val="0"/>
          <c:order val="0"/>
          <c:tx>
            <c:v>ih x d1,3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Sheet1!$AR$2:$AR$15</c:f>
              <c:numCache>
                <c:ptCount val="14"/>
              </c:numCache>
            </c:numRef>
          </c:xVal>
          <c:yVal>
            <c:numRef>
              <c:f>Sheet1!$AX$2:$AX$15</c:f>
              <c:numCache>
                <c:ptCount val="14"/>
              </c:numCache>
            </c:numRef>
          </c:yVal>
          <c:smooth val="0"/>
        </c:ser>
        <c:axId val="55858652"/>
        <c:axId val="32965821"/>
      </c:scatterChart>
      <c:valAx>
        <c:axId val="5585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d1,3 mm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965821"/>
        <c:crosses val="autoZero"/>
        <c:crossBetween val="midCat"/>
        <c:dispUnits/>
      </c:valAx>
      <c:valAx>
        <c:axId val="32965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ih dm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8586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47</xdr:row>
      <xdr:rowOff>28575</xdr:rowOff>
    </xdr:from>
    <xdr:to>
      <xdr:col>8</xdr:col>
      <xdr:colOff>581025</xdr:colOff>
      <xdr:row>64</xdr:row>
      <xdr:rowOff>104775</xdr:rowOff>
    </xdr:to>
    <xdr:graphicFrame>
      <xdr:nvGraphicFramePr>
        <xdr:cNvPr id="1" name="Chart 2"/>
        <xdr:cNvGraphicFramePr/>
      </xdr:nvGraphicFramePr>
      <xdr:xfrm>
        <a:off x="590550" y="7639050"/>
        <a:ext cx="47148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83</xdr:row>
      <xdr:rowOff>9525</xdr:rowOff>
    </xdr:from>
    <xdr:to>
      <xdr:col>8</xdr:col>
      <xdr:colOff>571500</xdr:colOff>
      <xdr:row>100</xdr:row>
      <xdr:rowOff>104775</xdr:rowOff>
    </xdr:to>
    <xdr:graphicFrame>
      <xdr:nvGraphicFramePr>
        <xdr:cNvPr id="2" name="Chart 3"/>
        <xdr:cNvGraphicFramePr/>
      </xdr:nvGraphicFramePr>
      <xdr:xfrm>
        <a:off x="581025" y="13449300"/>
        <a:ext cx="47148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65</xdr:row>
      <xdr:rowOff>0</xdr:rowOff>
    </xdr:from>
    <xdr:to>
      <xdr:col>9</xdr:col>
      <xdr:colOff>9525</xdr:colOff>
      <xdr:row>82</xdr:row>
      <xdr:rowOff>123825</xdr:rowOff>
    </xdr:to>
    <xdr:graphicFrame>
      <xdr:nvGraphicFramePr>
        <xdr:cNvPr id="3" name="Chart 4"/>
        <xdr:cNvGraphicFramePr/>
      </xdr:nvGraphicFramePr>
      <xdr:xfrm>
        <a:off x="590550" y="10525125"/>
        <a:ext cx="47339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7"/>
  <sheetViews>
    <sheetView tabSelected="1" zoomScalePageLayoutView="0" workbookViewId="0" topLeftCell="A1">
      <pane ySplit="1" topLeftCell="A242" activePane="bottomLeft" state="frozen"/>
      <selection pane="topLeft" activeCell="A1" sqref="A1"/>
      <selection pane="bottomLeft" activeCell="A256" sqref="A256"/>
    </sheetView>
  </sheetViews>
  <sheetFormatPr defaultColWidth="8.8515625" defaultRowHeight="12.75"/>
  <cols>
    <col min="1" max="1" width="4.00390625" style="14" bestFit="1" customWidth="1"/>
    <col min="2" max="2" width="2.7109375" style="15" customWidth="1"/>
    <col min="3" max="3" width="2.421875" style="15" customWidth="1"/>
    <col min="4" max="4" width="4.421875" style="16" bestFit="1" customWidth="1"/>
    <col min="5" max="5" width="4.00390625" style="15" customWidth="1"/>
    <col min="6" max="6" width="2.8515625" style="15" customWidth="1"/>
    <col min="7" max="7" width="7.28125" style="23" customWidth="1"/>
    <col min="8" max="8" width="3.00390625" style="15" customWidth="1"/>
    <col min="9" max="9" width="4.7109375" style="17" customWidth="1"/>
    <col min="10" max="10" width="2.7109375" style="18" customWidth="1"/>
    <col min="11" max="11" width="4.00390625" style="20" customWidth="1"/>
    <col min="12" max="12" width="4.00390625" style="15" customWidth="1"/>
    <col min="13" max="13" width="5.00390625" style="15" customWidth="1"/>
    <col min="14" max="14" width="4.7109375" style="15" customWidth="1"/>
    <col min="15" max="18" width="4.28125" style="15" customWidth="1"/>
    <col min="19" max="19" width="4.00390625" style="19" bestFit="1" customWidth="1"/>
    <col min="20" max="20" width="4.7109375" style="20" customWidth="1"/>
    <col min="21" max="21" width="2.7109375" style="15" customWidth="1"/>
    <col min="22" max="23" width="4.7109375" style="15" customWidth="1"/>
    <col min="24" max="24" width="2.7109375" style="15" customWidth="1"/>
    <col min="25" max="26" width="4.7109375" style="15" customWidth="1"/>
    <col min="27" max="27" width="2.7109375" style="15" customWidth="1"/>
    <col min="28" max="29" width="4.7109375" style="15" customWidth="1"/>
    <col min="30" max="30" width="2.7109375" style="15" customWidth="1"/>
    <col min="31" max="31" width="4.7109375" style="15" customWidth="1"/>
    <col min="32" max="32" width="21.7109375" style="21" customWidth="1"/>
    <col min="33" max="33" width="5.28125" style="22" customWidth="1"/>
    <col min="34" max="52" width="8.8515625" style="22" customWidth="1"/>
    <col min="53" max="53" width="12.28125" style="22" customWidth="1"/>
    <col min="54" max="16384" width="8.8515625" style="22" customWidth="1"/>
  </cols>
  <sheetData>
    <row r="1" spans="1:52" s="1" customFormat="1" ht="90.75">
      <c r="A1" s="11" t="s">
        <v>14</v>
      </c>
      <c r="B1" s="2" t="s">
        <v>3</v>
      </c>
      <c r="C1" s="3" t="s">
        <v>18</v>
      </c>
      <c r="D1" s="4" t="s">
        <v>17</v>
      </c>
      <c r="E1" s="6" t="s">
        <v>1</v>
      </c>
      <c r="F1" s="6" t="s">
        <v>0</v>
      </c>
      <c r="G1" s="7" t="s">
        <v>15</v>
      </c>
      <c r="H1" s="6" t="s">
        <v>16</v>
      </c>
      <c r="I1" s="12" t="s">
        <v>4</v>
      </c>
      <c r="J1" s="9" t="s">
        <v>2</v>
      </c>
      <c r="K1" s="8" t="s">
        <v>10</v>
      </c>
      <c r="L1" s="6" t="s">
        <v>5</v>
      </c>
      <c r="M1" s="6" t="s">
        <v>6</v>
      </c>
      <c r="N1" s="6" t="s">
        <v>11</v>
      </c>
      <c r="O1" s="6" t="s">
        <v>12</v>
      </c>
      <c r="P1" s="6" t="s">
        <v>7</v>
      </c>
      <c r="Q1" s="6" t="s">
        <v>8</v>
      </c>
      <c r="R1" s="6" t="s">
        <v>9</v>
      </c>
      <c r="S1" s="13" t="s">
        <v>14</v>
      </c>
      <c r="T1" s="8" t="s">
        <v>19</v>
      </c>
      <c r="U1" s="6" t="s">
        <v>20</v>
      </c>
      <c r="V1" s="6" t="s">
        <v>21</v>
      </c>
      <c r="W1" s="8" t="s">
        <v>19</v>
      </c>
      <c r="X1" s="6" t="s">
        <v>20</v>
      </c>
      <c r="Y1" s="6" t="s">
        <v>21</v>
      </c>
      <c r="Z1" s="8" t="s">
        <v>19</v>
      </c>
      <c r="AA1" s="6" t="s">
        <v>20</v>
      </c>
      <c r="AB1" s="6" t="s">
        <v>21</v>
      </c>
      <c r="AC1" s="8" t="s">
        <v>19</v>
      </c>
      <c r="AD1" s="6" t="s">
        <v>20</v>
      </c>
      <c r="AE1" s="6" t="s">
        <v>21</v>
      </c>
      <c r="AF1" s="10" t="s">
        <v>13</v>
      </c>
      <c r="AP1" s="11"/>
      <c r="AQ1" s="4"/>
      <c r="AR1" s="12"/>
      <c r="AS1" s="9"/>
      <c r="AT1" s="6"/>
      <c r="AU1" s="6"/>
      <c r="AV1" s="6"/>
      <c r="AW1" s="6"/>
      <c r="AX1" s="6"/>
      <c r="AY1" s="6"/>
      <c r="AZ1" s="27"/>
    </row>
    <row r="2" spans="1:52" ht="15.75" customHeight="1">
      <c r="A2" s="14">
        <v>3</v>
      </c>
      <c r="B2" s="15">
        <v>0</v>
      </c>
      <c r="C2" s="15">
        <v>2</v>
      </c>
      <c r="D2" s="16">
        <v>17.85</v>
      </c>
      <c r="E2" s="15">
        <v>1</v>
      </c>
      <c r="F2" s="15">
        <v>2</v>
      </c>
      <c r="G2" s="24" t="s">
        <v>23</v>
      </c>
      <c r="H2" s="15">
        <v>1</v>
      </c>
      <c r="I2" s="17">
        <v>250</v>
      </c>
      <c r="J2" s="18" t="s">
        <v>32</v>
      </c>
      <c r="K2" s="15"/>
      <c r="S2" s="19">
        <v>3</v>
      </c>
      <c r="AF2" s="21" t="s">
        <v>22</v>
      </c>
      <c r="AJ2" s="14"/>
      <c r="AK2" s="16"/>
      <c r="AL2" s="15"/>
      <c r="AM2" s="15"/>
      <c r="AN2" s="17"/>
      <c r="AP2" s="28"/>
      <c r="AQ2" s="37"/>
      <c r="AR2" s="32"/>
      <c r="AS2" s="33"/>
      <c r="AT2" s="29"/>
      <c r="AU2" s="29"/>
      <c r="AV2" s="29"/>
      <c r="AW2" s="29"/>
      <c r="AX2" s="29"/>
      <c r="AY2" s="29"/>
      <c r="AZ2" s="26"/>
    </row>
    <row r="3" spans="1:52" ht="15.75" customHeight="1">
      <c r="A3" s="14">
        <v>5</v>
      </c>
      <c r="B3" s="15">
        <v>0</v>
      </c>
      <c r="C3" s="15">
        <v>3</v>
      </c>
      <c r="D3" s="16">
        <v>18.71</v>
      </c>
      <c r="E3" s="15">
        <v>1</v>
      </c>
      <c r="F3" s="15">
        <v>3</v>
      </c>
      <c r="G3" s="24" t="s">
        <v>24</v>
      </c>
      <c r="H3" s="15">
        <v>1</v>
      </c>
      <c r="I3" s="17">
        <v>203</v>
      </c>
      <c r="K3" s="15"/>
      <c r="S3" s="19">
        <v>5</v>
      </c>
      <c r="AF3" s="21" t="s">
        <v>22</v>
      </c>
      <c r="AJ3" s="14"/>
      <c r="AK3" s="16"/>
      <c r="AL3" s="15"/>
      <c r="AM3" s="15"/>
      <c r="AN3" s="17"/>
      <c r="AP3" s="14"/>
      <c r="AQ3" s="26"/>
      <c r="AR3" s="17"/>
      <c r="AS3" s="18"/>
      <c r="AT3" s="15"/>
      <c r="AU3" s="15"/>
      <c r="AV3" s="15"/>
      <c r="AW3" s="15"/>
      <c r="AX3" s="15"/>
      <c r="AY3" s="15"/>
      <c r="AZ3" s="26"/>
    </row>
    <row r="4" spans="1:52" ht="15.75" customHeight="1">
      <c r="A4" s="14">
        <v>7</v>
      </c>
      <c r="B4" s="15">
        <v>0</v>
      </c>
      <c r="C4" s="15">
        <v>2</v>
      </c>
      <c r="D4" s="16">
        <v>9.52</v>
      </c>
      <c r="E4" s="15">
        <v>1</v>
      </c>
      <c r="F4" s="15">
        <v>2</v>
      </c>
      <c r="G4" s="15">
        <v>11</v>
      </c>
      <c r="H4" s="15">
        <v>2</v>
      </c>
      <c r="I4" s="17">
        <v>113</v>
      </c>
      <c r="K4" s="15"/>
      <c r="S4" s="19">
        <v>7</v>
      </c>
      <c r="AF4" s="21" t="s">
        <v>22</v>
      </c>
      <c r="AJ4" s="14"/>
      <c r="AK4" s="16"/>
      <c r="AL4" s="15"/>
      <c r="AM4" s="15"/>
      <c r="AN4" s="17"/>
      <c r="AP4" s="14"/>
      <c r="AQ4" s="26"/>
      <c r="AR4" s="17"/>
      <c r="AS4" s="18"/>
      <c r="AT4" s="15"/>
      <c r="AU4" s="15"/>
      <c r="AV4" s="15"/>
      <c r="AW4" s="15"/>
      <c r="AX4" s="15"/>
      <c r="AY4" s="15"/>
      <c r="AZ4" s="26"/>
    </row>
    <row r="5" spans="1:52" ht="15.75" customHeight="1">
      <c r="A5" s="14">
        <v>10</v>
      </c>
      <c r="B5" s="15">
        <v>0</v>
      </c>
      <c r="C5" s="15">
        <v>1</v>
      </c>
      <c r="D5" s="16">
        <v>21.68</v>
      </c>
      <c r="E5" s="15">
        <v>1</v>
      </c>
      <c r="F5" s="15">
        <v>1</v>
      </c>
      <c r="G5" s="24" t="s">
        <v>23</v>
      </c>
      <c r="H5" s="15">
        <v>1</v>
      </c>
      <c r="I5" s="17">
        <v>448</v>
      </c>
      <c r="J5" s="18">
        <v>1</v>
      </c>
      <c r="K5" s="15"/>
      <c r="M5" s="15">
        <v>23.5</v>
      </c>
      <c r="N5" s="15">
        <f>M5-8.5</f>
        <v>15</v>
      </c>
      <c r="O5" s="15">
        <v>8</v>
      </c>
      <c r="P5" s="15">
        <v>30</v>
      </c>
      <c r="Q5" s="15">
        <v>12.5</v>
      </c>
      <c r="R5" s="15">
        <v>150</v>
      </c>
      <c r="S5" s="19">
        <v>10</v>
      </c>
      <c r="AF5" s="21" t="s">
        <v>22</v>
      </c>
      <c r="AJ5" s="14"/>
      <c r="AK5" s="16"/>
      <c r="AL5" s="15"/>
      <c r="AM5" s="15"/>
      <c r="AN5" s="17"/>
      <c r="AP5" s="14"/>
      <c r="AQ5" s="26"/>
      <c r="AR5" s="17"/>
      <c r="AS5" s="18"/>
      <c r="AT5" s="15"/>
      <c r="AU5" s="15"/>
      <c r="AV5" s="15"/>
      <c r="AW5" s="15"/>
      <c r="AX5" s="15"/>
      <c r="AY5" s="15"/>
      <c r="AZ5" s="26"/>
    </row>
    <row r="6" spans="1:52" ht="15.75" customHeight="1">
      <c r="A6" s="14">
        <v>12</v>
      </c>
      <c r="B6" s="15">
        <v>0</v>
      </c>
      <c r="C6" s="15">
        <v>2</v>
      </c>
      <c r="D6" s="16">
        <v>21.01</v>
      </c>
      <c r="E6" s="15">
        <v>1</v>
      </c>
      <c r="F6" s="15">
        <v>2</v>
      </c>
      <c r="G6" s="15">
        <v>11</v>
      </c>
      <c r="H6" s="15">
        <v>1</v>
      </c>
      <c r="I6" s="17">
        <v>264</v>
      </c>
      <c r="K6" s="15"/>
      <c r="S6" s="19">
        <v>12</v>
      </c>
      <c r="AF6" s="21" t="s">
        <v>22</v>
      </c>
      <c r="AJ6" s="14"/>
      <c r="AK6" s="16"/>
      <c r="AL6" s="15"/>
      <c r="AM6" s="15"/>
      <c r="AN6" s="17"/>
      <c r="AP6" s="14"/>
      <c r="AQ6" s="26"/>
      <c r="AR6" s="17"/>
      <c r="AS6" s="18"/>
      <c r="AT6" s="15"/>
      <c r="AU6" s="15"/>
      <c r="AV6" s="15"/>
      <c r="AW6" s="15"/>
      <c r="AX6" s="15"/>
      <c r="AY6" s="15"/>
      <c r="AZ6" s="26"/>
    </row>
    <row r="7" spans="1:52" ht="15.75" customHeight="1">
      <c r="A7" s="14">
        <v>23</v>
      </c>
      <c r="B7" s="15">
        <v>1</v>
      </c>
      <c r="C7" s="15">
        <v>3</v>
      </c>
      <c r="D7" s="16">
        <v>21.25</v>
      </c>
      <c r="E7" s="15">
        <v>1</v>
      </c>
      <c r="F7" s="15">
        <v>3</v>
      </c>
      <c r="G7" s="15">
        <v>11</v>
      </c>
      <c r="H7" s="15">
        <v>1</v>
      </c>
      <c r="I7" s="17">
        <v>253</v>
      </c>
      <c r="K7" s="15"/>
      <c r="S7" s="19">
        <v>23</v>
      </c>
      <c r="AF7" s="21" t="s">
        <v>22</v>
      </c>
      <c r="AJ7" s="14"/>
      <c r="AK7" s="16"/>
      <c r="AL7" s="15"/>
      <c r="AM7" s="15"/>
      <c r="AN7" s="17"/>
      <c r="AP7" s="14"/>
      <c r="AQ7" s="26"/>
      <c r="AR7" s="17"/>
      <c r="AS7" s="18"/>
      <c r="AT7" s="15"/>
      <c r="AU7" s="15"/>
      <c r="AV7" s="15"/>
      <c r="AW7" s="15"/>
      <c r="AX7" s="15"/>
      <c r="AY7" s="15"/>
      <c r="AZ7" s="26"/>
    </row>
    <row r="8" spans="1:52" ht="15.75" customHeight="1">
      <c r="A8" s="14">
        <v>195</v>
      </c>
      <c r="B8" s="15">
        <v>1</v>
      </c>
      <c r="C8" s="15">
        <v>1</v>
      </c>
      <c r="D8" s="16">
        <v>9.27</v>
      </c>
      <c r="E8" s="15">
        <v>1</v>
      </c>
      <c r="F8" s="15">
        <v>2</v>
      </c>
      <c r="G8" s="15">
        <v>22</v>
      </c>
      <c r="H8" s="15">
        <v>4</v>
      </c>
      <c r="I8" s="17">
        <v>180</v>
      </c>
      <c r="K8" s="15"/>
      <c r="S8" s="19">
        <v>195</v>
      </c>
      <c r="AF8" s="38" t="s">
        <v>33</v>
      </c>
      <c r="AJ8" s="14"/>
      <c r="AK8" s="16"/>
      <c r="AL8" s="15"/>
      <c r="AM8" s="15"/>
      <c r="AN8" s="17"/>
      <c r="AP8" s="14"/>
      <c r="AQ8" s="26"/>
      <c r="AR8" s="17"/>
      <c r="AS8" s="18"/>
      <c r="AT8" s="15"/>
      <c r="AU8" s="15"/>
      <c r="AV8" s="15"/>
      <c r="AW8" s="15"/>
      <c r="AX8" s="15"/>
      <c r="AY8" s="15"/>
      <c r="AZ8" s="26"/>
    </row>
    <row r="9" spans="1:52" ht="15.75" customHeight="1">
      <c r="A9" s="14">
        <v>24</v>
      </c>
      <c r="B9" s="15">
        <v>1</v>
      </c>
      <c r="C9" s="15">
        <v>4</v>
      </c>
      <c r="D9" s="16">
        <v>23.18</v>
      </c>
      <c r="E9" s="15">
        <v>1</v>
      </c>
      <c r="F9" s="15">
        <v>1</v>
      </c>
      <c r="G9" s="15">
        <v>21</v>
      </c>
      <c r="H9" s="15">
        <v>4</v>
      </c>
      <c r="I9" s="17">
        <v>340</v>
      </c>
      <c r="K9" s="15"/>
      <c r="S9" s="19">
        <v>24</v>
      </c>
      <c r="AF9" s="21" t="s">
        <v>22</v>
      </c>
      <c r="AJ9" s="14"/>
      <c r="AK9" s="16"/>
      <c r="AL9" s="15"/>
      <c r="AM9" s="15"/>
      <c r="AN9" s="17"/>
      <c r="AP9" s="14"/>
      <c r="AQ9" s="26"/>
      <c r="AR9" s="17"/>
      <c r="AS9" s="18"/>
      <c r="AT9" s="15"/>
      <c r="AU9" s="15"/>
      <c r="AV9" s="15"/>
      <c r="AW9" s="15"/>
      <c r="AX9" s="15"/>
      <c r="AY9" s="15"/>
      <c r="AZ9" s="26"/>
    </row>
    <row r="10" spans="1:52" ht="15.75" customHeight="1">
      <c r="A10" s="14">
        <v>26</v>
      </c>
      <c r="B10" s="15">
        <v>1</v>
      </c>
      <c r="C10" s="15">
        <v>2</v>
      </c>
      <c r="D10" s="16">
        <v>12.85</v>
      </c>
      <c r="E10" s="15">
        <v>1</v>
      </c>
      <c r="F10" s="15">
        <v>2</v>
      </c>
      <c r="G10" s="15">
        <v>11</v>
      </c>
      <c r="H10" s="15">
        <v>2</v>
      </c>
      <c r="I10" s="17">
        <v>189</v>
      </c>
      <c r="K10" s="15"/>
      <c r="S10" s="19">
        <v>26</v>
      </c>
      <c r="AF10" s="21" t="s">
        <v>22</v>
      </c>
      <c r="AJ10" s="14"/>
      <c r="AK10" s="16"/>
      <c r="AL10" s="15"/>
      <c r="AM10" s="15"/>
      <c r="AN10" s="17"/>
      <c r="AP10" s="14"/>
      <c r="AQ10" s="26"/>
      <c r="AR10" s="17"/>
      <c r="AS10" s="18"/>
      <c r="AT10" s="15"/>
      <c r="AU10" s="15"/>
      <c r="AV10" s="15"/>
      <c r="AW10" s="15"/>
      <c r="AX10" s="15"/>
      <c r="AY10" s="15"/>
      <c r="AZ10" s="26"/>
    </row>
    <row r="11" spans="1:52" ht="15.75" customHeight="1">
      <c r="A11" s="14">
        <v>27</v>
      </c>
      <c r="B11" s="15">
        <v>1</v>
      </c>
      <c r="C11" s="15">
        <v>3</v>
      </c>
      <c r="D11" s="16">
        <v>20.74</v>
      </c>
      <c r="E11" s="15">
        <v>1</v>
      </c>
      <c r="F11" s="15">
        <v>3</v>
      </c>
      <c r="G11" s="15">
        <v>11</v>
      </c>
      <c r="H11" s="15">
        <v>1</v>
      </c>
      <c r="I11" s="17">
        <v>403</v>
      </c>
      <c r="J11" s="18">
        <v>1</v>
      </c>
      <c r="K11" s="15"/>
      <c r="M11" s="15">
        <v>21</v>
      </c>
      <c r="N11" s="15">
        <v>11.5</v>
      </c>
      <c r="P11" s="15">
        <v>4</v>
      </c>
      <c r="R11" s="15">
        <v>95</v>
      </c>
      <c r="S11" s="19">
        <v>27</v>
      </c>
      <c r="AF11" s="21" t="s">
        <v>22</v>
      </c>
      <c r="AJ11" s="14"/>
      <c r="AK11" s="16"/>
      <c r="AL11" s="15"/>
      <c r="AM11" s="15"/>
      <c r="AN11" s="17"/>
      <c r="AP11" s="14"/>
      <c r="AQ11" s="26"/>
      <c r="AR11" s="17"/>
      <c r="AS11" s="18"/>
      <c r="AT11" s="15"/>
      <c r="AU11" s="15"/>
      <c r="AV11" s="15"/>
      <c r="AW11" s="15"/>
      <c r="AX11" s="15"/>
      <c r="AY11" s="15"/>
      <c r="AZ11" s="26"/>
    </row>
    <row r="12" spans="1:52" ht="15.75" customHeight="1">
      <c r="A12" s="14">
        <v>28</v>
      </c>
      <c r="B12" s="15">
        <v>1</v>
      </c>
      <c r="C12" s="15">
        <v>2</v>
      </c>
      <c r="D12" s="16">
        <v>17.64</v>
      </c>
      <c r="E12" s="15">
        <v>1</v>
      </c>
      <c r="F12" s="15">
        <v>2</v>
      </c>
      <c r="G12" s="24" t="s">
        <v>23</v>
      </c>
      <c r="H12" s="15">
        <v>1</v>
      </c>
      <c r="I12" s="17">
        <v>206</v>
      </c>
      <c r="K12" s="15"/>
      <c r="S12" s="19">
        <v>28</v>
      </c>
      <c r="AF12" s="21" t="s">
        <v>22</v>
      </c>
      <c r="AJ12" s="14"/>
      <c r="AK12" s="16"/>
      <c r="AL12" s="15"/>
      <c r="AM12" s="15"/>
      <c r="AN12" s="17"/>
      <c r="AP12" s="14"/>
      <c r="AQ12" s="26"/>
      <c r="AR12" s="17"/>
      <c r="AS12" s="18"/>
      <c r="AT12" s="15"/>
      <c r="AU12" s="15"/>
      <c r="AV12" s="15"/>
      <c r="AW12" s="15"/>
      <c r="AX12" s="15"/>
      <c r="AY12" s="15"/>
      <c r="AZ12" s="26"/>
    </row>
    <row r="13" spans="1:52" ht="15.75" customHeight="1">
      <c r="A13" s="14">
        <v>29</v>
      </c>
      <c r="B13" s="15">
        <v>1</v>
      </c>
      <c r="C13" s="15">
        <v>2</v>
      </c>
      <c r="D13" s="16">
        <v>24.78</v>
      </c>
      <c r="E13" s="15">
        <v>1</v>
      </c>
      <c r="F13" s="15">
        <v>2</v>
      </c>
      <c r="G13" s="15">
        <v>11</v>
      </c>
      <c r="H13" s="15">
        <v>1</v>
      </c>
      <c r="I13" s="17">
        <v>418</v>
      </c>
      <c r="K13" s="15"/>
      <c r="S13" s="19">
        <v>29</v>
      </c>
      <c r="AF13" s="21" t="s">
        <v>22</v>
      </c>
      <c r="AJ13" s="14"/>
      <c r="AK13" s="16"/>
      <c r="AL13" s="15"/>
      <c r="AM13" s="15"/>
      <c r="AN13" s="17"/>
      <c r="AP13" s="14"/>
      <c r="AQ13" s="26"/>
      <c r="AR13" s="17"/>
      <c r="AS13" s="18"/>
      <c r="AT13" s="15"/>
      <c r="AU13" s="15"/>
      <c r="AV13" s="15"/>
      <c r="AW13" s="15"/>
      <c r="AX13" s="15"/>
      <c r="AY13" s="15"/>
      <c r="AZ13" s="26"/>
    </row>
    <row r="14" spans="1:52" ht="15.75" customHeight="1">
      <c r="A14" s="14">
        <v>30</v>
      </c>
      <c r="B14" s="15">
        <v>1</v>
      </c>
      <c r="C14" s="15">
        <v>2</v>
      </c>
      <c r="D14" s="16">
        <v>11.19</v>
      </c>
      <c r="E14" s="15">
        <v>1</v>
      </c>
      <c r="F14" s="15">
        <v>2</v>
      </c>
      <c r="G14" s="15">
        <v>22</v>
      </c>
      <c r="H14" s="15">
        <v>4</v>
      </c>
      <c r="I14" s="17">
        <v>187</v>
      </c>
      <c r="K14" s="15"/>
      <c r="S14" s="19">
        <v>30</v>
      </c>
      <c r="AF14" s="38" t="s">
        <v>40</v>
      </c>
      <c r="AJ14" s="14"/>
      <c r="AK14" s="16"/>
      <c r="AL14" s="15"/>
      <c r="AM14" s="15"/>
      <c r="AN14" s="17"/>
      <c r="AP14" s="14"/>
      <c r="AQ14" s="26"/>
      <c r="AR14" s="17"/>
      <c r="AS14" s="18"/>
      <c r="AT14" s="15"/>
      <c r="AU14" s="15"/>
      <c r="AV14" s="15"/>
      <c r="AW14" s="15"/>
      <c r="AX14" s="15"/>
      <c r="AY14" s="15"/>
      <c r="AZ14" s="26"/>
    </row>
    <row r="15" spans="1:52" ht="15.75" customHeight="1">
      <c r="A15" s="14">
        <v>31</v>
      </c>
      <c r="B15" s="15">
        <v>1</v>
      </c>
      <c r="C15" s="15">
        <v>2</v>
      </c>
      <c r="D15" s="16">
        <v>24.09</v>
      </c>
      <c r="E15" s="15">
        <v>1</v>
      </c>
      <c r="F15" s="15">
        <v>2</v>
      </c>
      <c r="G15" s="15">
        <v>11</v>
      </c>
      <c r="H15" s="15">
        <v>1</v>
      </c>
      <c r="I15" s="17">
        <v>293</v>
      </c>
      <c r="K15" s="15"/>
      <c r="S15" s="19">
        <v>31</v>
      </c>
      <c r="AF15" s="21" t="s">
        <v>22</v>
      </c>
      <c r="AJ15" s="14"/>
      <c r="AK15" s="16"/>
      <c r="AL15" s="15"/>
      <c r="AM15" s="15"/>
      <c r="AN15" s="17"/>
      <c r="AP15" s="14"/>
      <c r="AQ15" s="26"/>
      <c r="AR15" s="17"/>
      <c r="AS15" s="18"/>
      <c r="AT15" s="15"/>
      <c r="AU15" s="15"/>
      <c r="AV15" s="15"/>
      <c r="AW15" s="15"/>
      <c r="AX15" s="15"/>
      <c r="AY15" s="15"/>
      <c r="AZ15" s="26"/>
    </row>
    <row r="16" spans="1:52" ht="15.75" customHeight="1">
      <c r="A16" s="14">
        <v>32</v>
      </c>
      <c r="B16" s="15">
        <v>1</v>
      </c>
      <c r="C16" s="15">
        <v>2</v>
      </c>
      <c r="D16" s="16">
        <v>12.77</v>
      </c>
      <c r="E16" s="15">
        <v>1</v>
      </c>
      <c r="F16" s="15">
        <v>2</v>
      </c>
      <c r="G16" s="24" t="s">
        <v>23</v>
      </c>
      <c r="H16" s="15">
        <v>2</v>
      </c>
      <c r="I16" s="17">
        <v>181</v>
      </c>
      <c r="J16" s="18">
        <v>1</v>
      </c>
      <c r="K16" s="15"/>
      <c r="M16" s="15">
        <v>12.5</v>
      </c>
      <c r="N16" s="15">
        <v>3.25</v>
      </c>
      <c r="P16" s="15">
        <v>10</v>
      </c>
      <c r="S16" s="19">
        <v>32</v>
      </c>
      <c r="AF16" s="21" t="s">
        <v>22</v>
      </c>
      <c r="AJ16" s="14"/>
      <c r="AK16" s="16"/>
      <c r="AL16" s="15"/>
      <c r="AM16" s="15"/>
      <c r="AN16" s="17"/>
      <c r="AP16" s="14"/>
      <c r="AQ16" s="26"/>
      <c r="AR16" s="17"/>
      <c r="AS16" s="18"/>
      <c r="AT16" s="15"/>
      <c r="AU16" s="15"/>
      <c r="AV16" s="15"/>
      <c r="AW16" s="15"/>
      <c r="AX16" s="15"/>
      <c r="AY16" s="15"/>
      <c r="AZ16" s="26"/>
    </row>
    <row r="17" spans="1:52" ht="15.75" customHeight="1">
      <c r="A17" s="14">
        <v>33</v>
      </c>
      <c r="B17" s="15">
        <v>1</v>
      </c>
      <c r="C17" s="15">
        <v>2</v>
      </c>
      <c r="D17" s="16">
        <v>8.46</v>
      </c>
      <c r="E17" s="15">
        <v>1</v>
      </c>
      <c r="F17" s="15">
        <v>2</v>
      </c>
      <c r="G17" s="15">
        <v>11</v>
      </c>
      <c r="H17" s="15">
        <v>2</v>
      </c>
      <c r="I17" s="17">
        <v>199</v>
      </c>
      <c r="K17" s="15"/>
      <c r="S17" s="19">
        <v>33</v>
      </c>
      <c r="AF17" s="21" t="s">
        <v>22</v>
      </c>
      <c r="AJ17" s="14"/>
      <c r="AK17" s="16"/>
      <c r="AL17" s="15"/>
      <c r="AM17" s="15"/>
      <c r="AN17" s="17"/>
      <c r="AP17" s="14"/>
      <c r="AQ17" s="26"/>
      <c r="AR17" s="17"/>
      <c r="AS17" s="18"/>
      <c r="AT17" s="15"/>
      <c r="AU17" s="15"/>
      <c r="AV17" s="15"/>
      <c r="AW17" s="15"/>
      <c r="AX17" s="15"/>
      <c r="AY17" s="15"/>
      <c r="AZ17" s="26"/>
    </row>
    <row r="18" spans="1:52" ht="15.75" customHeight="1">
      <c r="A18" s="14">
        <v>34</v>
      </c>
      <c r="B18" s="15">
        <v>1</v>
      </c>
      <c r="C18" s="15">
        <v>2</v>
      </c>
      <c r="D18" s="16">
        <v>19.27</v>
      </c>
      <c r="E18" s="15">
        <v>1</v>
      </c>
      <c r="F18" s="15">
        <v>2</v>
      </c>
      <c r="G18" s="15">
        <v>11</v>
      </c>
      <c r="H18" s="15">
        <v>1</v>
      </c>
      <c r="I18" s="17">
        <v>283</v>
      </c>
      <c r="K18" s="15"/>
      <c r="S18" s="19">
        <v>34</v>
      </c>
      <c r="AF18" s="21" t="s">
        <v>22</v>
      </c>
      <c r="AJ18" s="14"/>
      <c r="AK18" s="16"/>
      <c r="AL18" s="15"/>
      <c r="AM18" s="15"/>
      <c r="AN18" s="17"/>
      <c r="AP18" s="14"/>
      <c r="AQ18" s="26"/>
      <c r="AR18" s="17"/>
      <c r="AS18" s="18"/>
      <c r="AT18" s="15"/>
      <c r="AU18" s="15"/>
      <c r="AV18" s="15"/>
      <c r="AW18" s="15"/>
      <c r="AX18" s="15"/>
      <c r="AY18" s="15"/>
      <c r="AZ18" s="26"/>
    </row>
    <row r="19" spans="1:52" ht="15.75" customHeight="1">
      <c r="A19" s="14">
        <v>35</v>
      </c>
      <c r="B19" s="15">
        <v>1</v>
      </c>
      <c r="C19" s="15">
        <v>3</v>
      </c>
      <c r="D19" s="16">
        <v>24.48</v>
      </c>
      <c r="E19" s="15">
        <v>1</v>
      </c>
      <c r="F19" s="15">
        <v>5</v>
      </c>
      <c r="G19" s="15">
        <v>11</v>
      </c>
      <c r="H19" s="15">
        <v>1</v>
      </c>
      <c r="I19" s="17">
        <v>273</v>
      </c>
      <c r="K19" s="15"/>
      <c r="S19" s="19">
        <v>35</v>
      </c>
      <c r="AF19" s="21" t="s">
        <v>22</v>
      </c>
      <c r="AJ19" s="14"/>
      <c r="AK19" s="16"/>
      <c r="AL19" s="15"/>
      <c r="AM19" s="15"/>
      <c r="AN19" s="17"/>
      <c r="AP19" s="14"/>
      <c r="AQ19" s="26"/>
      <c r="AR19" s="17"/>
      <c r="AS19" s="18"/>
      <c r="AT19" s="15"/>
      <c r="AU19" s="15"/>
      <c r="AV19" s="15"/>
      <c r="AW19" s="15"/>
      <c r="AX19" s="15"/>
      <c r="AY19" s="15"/>
      <c r="AZ19" s="26"/>
    </row>
    <row r="20" spans="1:52" ht="15.75" customHeight="1">
      <c r="A20" s="14">
        <v>38</v>
      </c>
      <c r="B20" s="15">
        <v>2</v>
      </c>
      <c r="C20" s="15">
        <v>2</v>
      </c>
      <c r="D20" s="16">
        <v>11.99</v>
      </c>
      <c r="E20" s="15">
        <v>1</v>
      </c>
      <c r="F20" s="15">
        <v>2</v>
      </c>
      <c r="G20" s="15">
        <v>11</v>
      </c>
      <c r="H20" s="15">
        <v>2</v>
      </c>
      <c r="I20" s="17">
        <v>151</v>
      </c>
      <c r="K20" s="15"/>
      <c r="S20" s="19">
        <v>38</v>
      </c>
      <c r="AF20" s="21" t="s">
        <v>22</v>
      </c>
      <c r="AJ20" s="14"/>
      <c r="AK20" s="16"/>
      <c r="AL20" s="15"/>
      <c r="AM20" s="15"/>
      <c r="AN20" s="17"/>
      <c r="AP20" s="14"/>
      <c r="AQ20" s="26"/>
      <c r="AR20" s="17"/>
      <c r="AS20" s="18"/>
      <c r="AT20" s="15"/>
      <c r="AU20" s="15"/>
      <c r="AV20" s="15"/>
      <c r="AW20" s="15"/>
      <c r="AX20" s="15"/>
      <c r="AY20" s="15"/>
      <c r="AZ20" s="26"/>
    </row>
    <row r="21" spans="1:52" ht="15.75" customHeight="1">
      <c r="A21" s="14">
        <v>39</v>
      </c>
      <c r="B21" s="15">
        <v>2</v>
      </c>
      <c r="C21" s="15">
        <v>1</v>
      </c>
      <c r="D21" s="16">
        <v>20.69</v>
      </c>
      <c r="E21" s="15">
        <v>1</v>
      </c>
      <c r="F21" s="15">
        <v>1</v>
      </c>
      <c r="G21" s="15">
        <v>11</v>
      </c>
      <c r="H21" s="15">
        <v>1</v>
      </c>
      <c r="I21" s="17">
        <v>380</v>
      </c>
      <c r="K21" s="15"/>
      <c r="S21" s="19">
        <v>39</v>
      </c>
      <c r="AF21" s="21" t="s">
        <v>22</v>
      </c>
      <c r="AJ21" s="14"/>
      <c r="AK21" s="16"/>
      <c r="AL21" s="15"/>
      <c r="AM21" s="15"/>
      <c r="AN21" s="17"/>
      <c r="AP21" s="14"/>
      <c r="AQ21" s="26"/>
      <c r="AR21" s="17"/>
      <c r="AS21" s="18"/>
      <c r="AT21" s="15"/>
      <c r="AU21" s="15"/>
      <c r="AV21" s="15"/>
      <c r="AW21" s="15"/>
      <c r="AX21" s="15"/>
      <c r="AY21" s="15"/>
      <c r="AZ21" s="26"/>
    </row>
    <row r="22" spans="1:52" ht="15.75" customHeight="1">
      <c r="A22" s="14">
        <v>40</v>
      </c>
      <c r="B22" s="15">
        <v>2</v>
      </c>
      <c r="C22" s="15">
        <v>1</v>
      </c>
      <c r="D22" s="16">
        <v>24.78</v>
      </c>
      <c r="E22" s="15">
        <v>1</v>
      </c>
      <c r="F22" s="15">
        <v>1</v>
      </c>
      <c r="G22" s="15">
        <v>11</v>
      </c>
      <c r="H22" s="15">
        <v>1</v>
      </c>
      <c r="I22" s="17">
        <v>453</v>
      </c>
      <c r="J22" s="18">
        <v>1</v>
      </c>
      <c r="K22" s="15"/>
      <c r="M22" s="15">
        <v>24.5</v>
      </c>
      <c r="N22" s="15">
        <f>M22-10.5</f>
        <v>14</v>
      </c>
      <c r="O22" s="15">
        <v>12</v>
      </c>
      <c r="P22" s="15">
        <v>20</v>
      </c>
      <c r="Q22" s="15">
        <v>15</v>
      </c>
      <c r="R22" s="15">
        <v>160</v>
      </c>
      <c r="S22" s="19">
        <v>40</v>
      </c>
      <c r="AF22" s="21" t="s">
        <v>22</v>
      </c>
      <c r="AJ22" s="14"/>
      <c r="AK22" s="16"/>
      <c r="AL22" s="15"/>
      <c r="AM22" s="15"/>
      <c r="AN22" s="17"/>
      <c r="AP22" s="14"/>
      <c r="AQ22" s="26"/>
      <c r="AR22" s="17"/>
      <c r="AS22" s="18"/>
      <c r="AT22" s="15"/>
      <c r="AU22" s="15"/>
      <c r="AV22" s="15"/>
      <c r="AW22" s="15"/>
      <c r="AX22" s="15"/>
      <c r="AY22" s="15"/>
      <c r="AZ22" s="26"/>
    </row>
    <row r="23" spans="1:52" ht="15.75" customHeight="1">
      <c r="A23" s="14">
        <v>41</v>
      </c>
      <c r="B23" s="15">
        <v>2</v>
      </c>
      <c r="C23" s="15">
        <v>3</v>
      </c>
      <c r="D23" s="16">
        <v>17.86</v>
      </c>
      <c r="E23" s="15">
        <v>1</v>
      </c>
      <c r="F23" s="15">
        <v>3</v>
      </c>
      <c r="G23" s="15">
        <v>11</v>
      </c>
      <c r="H23" s="15">
        <v>1</v>
      </c>
      <c r="I23" s="17">
        <v>221</v>
      </c>
      <c r="K23" s="15"/>
      <c r="S23" s="19">
        <v>41</v>
      </c>
      <c r="AF23" s="21" t="s">
        <v>22</v>
      </c>
      <c r="AJ23" s="14"/>
      <c r="AK23" s="16"/>
      <c r="AL23" s="15"/>
      <c r="AM23" s="15"/>
      <c r="AN23" s="17"/>
      <c r="AP23" s="14"/>
      <c r="AQ23" s="26"/>
      <c r="AR23" s="17"/>
      <c r="AS23" s="18"/>
      <c r="AT23" s="15"/>
      <c r="AU23" s="15"/>
      <c r="AV23" s="15"/>
      <c r="AW23" s="15"/>
      <c r="AX23" s="15"/>
      <c r="AY23" s="15"/>
      <c r="AZ23" s="26"/>
    </row>
    <row r="24" spans="1:52" ht="15.75" customHeight="1">
      <c r="A24" s="14">
        <v>42</v>
      </c>
      <c r="B24" s="15">
        <v>2</v>
      </c>
      <c r="C24" s="15">
        <v>4</v>
      </c>
      <c r="D24" s="16">
        <v>7.13</v>
      </c>
      <c r="E24" s="15">
        <v>1</v>
      </c>
      <c r="F24" s="15">
        <v>2</v>
      </c>
      <c r="G24" s="15">
        <v>22</v>
      </c>
      <c r="H24" s="15">
        <v>4</v>
      </c>
      <c r="I24" s="17">
        <v>249</v>
      </c>
      <c r="K24" s="15"/>
      <c r="S24" s="19">
        <v>42</v>
      </c>
      <c r="AF24" s="38" t="s">
        <v>35</v>
      </c>
      <c r="AJ24" s="14"/>
      <c r="AK24" s="16"/>
      <c r="AL24" s="15"/>
      <c r="AM24" s="15"/>
      <c r="AN24" s="17"/>
      <c r="AP24" s="14"/>
      <c r="AQ24" s="26"/>
      <c r="AR24" s="17"/>
      <c r="AS24" s="18"/>
      <c r="AT24" s="15"/>
      <c r="AU24" s="15"/>
      <c r="AV24" s="15"/>
      <c r="AW24" s="15"/>
      <c r="AX24" s="15"/>
      <c r="AY24" s="15"/>
      <c r="AZ24" s="26"/>
    </row>
    <row r="25" spans="1:52" ht="15.75" customHeight="1">
      <c r="A25" s="14">
        <v>43</v>
      </c>
      <c r="B25" s="15">
        <v>2</v>
      </c>
      <c r="C25" s="15">
        <v>2</v>
      </c>
      <c r="D25" s="16">
        <v>17.5</v>
      </c>
      <c r="E25" s="15">
        <v>1</v>
      </c>
      <c r="F25" s="15">
        <v>2</v>
      </c>
      <c r="G25" s="15">
        <v>11</v>
      </c>
      <c r="H25" s="15">
        <v>1</v>
      </c>
      <c r="I25" s="17">
        <v>215</v>
      </c>
      <c r="K25" s="15"/>
      <c r="S25" s="19">
        <v>43</v>
      </c>
      <c r="AF25" s="21" t="s">
        <v>22</v>
      </c>
      <c r="AJ25" s="14"/>
      <c r="AK25" s="16"/>
      <c r="AL25" s="15"/>
      <c r="AM25" s="15"/>
      <c r="AN25" s="17"/>
      <c r="AP25" s="14"/>
      <c r="AQ25" s="26"/>
      <c r="AR25" s="17"/>
      <c r="AS25" s="18"/>
      <c r="AT25" s="15"/>
      <c r="AU25" s="15"/>
      <c r="AV25" s="15"/>
      <c r="AW25" s="15"/>
      <c r="AX25" s="15"/>
      <c r="AY25" s="15"/>
      <c r="AZ25" s="26"/>
    </row>
    <row r="26" spans="1:52" ht="15.75" customHeight="1">
      <c r="A26" s="28">
        <v>44</v>
      </c>
      <c r="B26" s="29">
        <v>2</v>
      </c>
      <c r="C26" s="29">
        <v>2</v>
      </c>
      <c r="D26" s="30">
        <v>14.4</v>
      </c>
      <c r="E26" s="29">
        <v>1</v>
      </c>
      <c r="F26" s="29">
        <v>2</v>
      </c>
      <c r="G26" s="31" t="s">
        <v>25</v>
      </c>
      <c r="H26" s="29">
        <v>1</v>
      </c>
      <c r="I26" s="32">
        <v>210</v>
      </c>
      <c r="J26" s="33"/>
      <c r="K26" s="29"/>
      <c r="L26" s="29"/>
      <c r="M26" s="29"/>
      <c r="N26" s="29"/>
      <c r="O26" s="29"/>
      <c r="P26" s="29"/>
      <c r="Q26" s="29"/>
      <c r="R26" s="29"/>
      <c r="S26" s="34">
        <v>44</v>
      </c>
      <c r="T26" s="35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8" t="s">
        <v>36</v>
      </c>
      <c r="AJ26" s="14"/>
      <c r="AK26" s="16"/>
      <c r="AL26" s="15"/>
      <c r="AM26" s="15"/>
      <c r="AN26" s="17"/>
      <c r="AP26" s="14"/>
      <c r="AQ26" s="26"/>
      <c r="AR26" s="17"/>
      <c r="AS26" s="18"/>
      <c r="AT26" s="15"/>
      <c r="AU26" s="15"/>
      <c r="AV26" s="15"/>
      <c r="AW26" s="15"/>
      <c r="AX26" s="15"/>
      <c r="AY26" s="15"/>
      <c r="AZ26" s="26"/>
    </row>
    <row r="27" spans="1:52" ht="15.75" customHeight="1">
      <c r="A27" s="14">
        <v>45</v>
      </c>
      <c r="B27" s="15">
        <v>2</v>
      </c>
      <c r="C27" s="15">
        <v>4</v>
      </c>
      <c r="D27" s="16">
        <v>15.19</v>
      </c>
      <c r="E27" s="15">
        <v>1</v>
      </c>
      <c r="F27" s="15">
        <v>1</v>
      </c>
      <c r="G27" s="15">
        <v>21</v>
      </c>
      <c r="H27" s="15">
        <v>4</v>
      </c>
      <c r="I27" s="17">
        <v>205</v>
      </c>
      <c r="K27" s="15"/>
      <c r="S27" s="19">
        <v>45</v>
      </c>
      <c r="AF27" s="21" t="s">
        <v>22</v>
      </c>
      <c r="AJ27" s="14"/>
      <c r="AK27" s="16"/>
      <c r="AL27" s="24"/>
      <c r="AM27" s="15"/>
      <c r="AN27" s="17"/>
      <c r="AP27" s="14"/>
      <c r="AQ27" s="26"/>
      <c r="AR27" s="17"/>
      <c r="AS27" s="18"/>
      <c r="AT27" s="15"/>
      <c r="AU27" s="15"/>
      <c r="AV27" s="15"/>
      <c r="AW27" s="15"/>
      <c r="AX27" s="15"/>
      <c r="AY27" s="15"/>
      <c r="AZ27" s="26"/>
    </row>
    <row r="28" spans="1:52" ht="15.75" customHeight="1">
      <c r="A28" s="14">
        <v>46</v>
      </c>
      <c r="B28" s="15">
        <v>2</v>
      </c>
      <c r="C28" s="15">
        <v>2</v>
      </c>
      <c r="D28" s="16">
        <v>21.92</v>
      </c>
      <c r="E28" s="15">
        <v>1</v>
      </c>
      <c r="F28" s="15">
        <v>2</v>
      </c>
      <c r="G28" s="15">
        <v>11</v>
      </c>
      <c r="H28" s="15">
        <v>1</v>
      </c>
      <c r="I28" s="17">
        <v>297</v>
      </c>
      <c r="K28" s="15"/>
      <c r="S28" s="19">
        <v>46</v>
      </c>
      <c r="AF28" s="21" t="s">
        <v>22</v>
      </c>
      <c r="AJ28" s="14"/>
      <c r="AK28" s="16"/>
      <c r="AL28" s="15"/>
      <c r="AM28" s="15"/>
      <c r="AN28" s="17"/>
      <c r="AP28" s="14"/>
      <c r="AQ28" s="26"/>
      <c r="AR28" s="17"/>
      <c r="AS28" s="18"/>
      <c r="AT28" s="15"/>
      <c r="AU28" s="15"/>
      <c r="AV28" s="15"/>
      <c r="AW28" s="15"/>
      <c r="AX28" s="15"/>
      <c r="AY28" s="15"/>
      <c r="AZ28" s="26"/>
    </row>
    <row r="29" spans="1:52" ht="15.75" customHeight="1">
      <c r="A29" s="14">
        <v>47</v>
      </c>
      <c r="B29" s="15">
        <v>2</v>
      </c>
      <c r="C29" s="15">
        <v>2</v>
      </c>
      <c r="D29" s="16">
        <v>16.98</v>
      </c>
      <c r="E29" s="15">
        <v>1</v>
      </c>
      <c r="F29" s="15">
        <v>2</v>
      </c>
      <c r="G29" s="24" t="s">
        <v>23</v>
      </c>
      <c r="H29" s="15">
        <v>2</v>
      </c>
      <c r="I29" s="17">
        <v>190</v>
      </c>
      <c r="K29" s="15"/>
      <c r="S29" s="19">
        <v>47</v>
      </c>
      <c r="AF29" s="21" t="s">
        <v>22</v>
      </c>
      <c r="AJ29" s="14"/>
      <c r="AK29" s="16"/>
      <c r="AL29" s="15"/>
      <c r="AM29" s="15"/>
      <c r="AN29" s="17"/>
      <c r="AP29" s="14"/>
      <c r="AQ29" s="26"/>
      <c r="AR29" s="17"/>
      <c r="AS29" s="18"/>
      <c r="AT29" s="15"/>
      <c r="AU29" s="15"/>
      <c r="AV29" s="15"/>
      <c r="AW29" s="15"/>
      <c r="AX29" s="15"/>
      <c r="AY29" s="15"/>
      <c r="AZ29" s="26"/>
    </row>
    <row r="30" spans="1:52" ht="15.75" customHeight="1">
      <c r="A30" s="14">
        <v>48</v>
      </c>
      <c r="B30" s="15">
        <v>2</v>
      </c>
      <c r="C30" s="15">
        <v>2</v>
      </c>
      <c r="D30" s="16">
        <v>18.42</v>
      </c>
      <c r="E30" s="15">
        <v>1</v>
      </c>
      <c r="F30" s="15">
        <v>2</v>
      </c>
      <c r="G30" s="24" t="s">
        <v>23</v>
      </c>
      <c r="H30" s="15">
        <v>1</v>
      </c>
      <c r="I30" s="17">
        <v>311</v>
      </c>
      <c r="K30" s="15"/>
      <c r="S30" s="19">
        <v>48</v>
      </c>
      <c r="AF30" s="21" t="s">
        <v>22</v>
      </c>
      <c r="AJ30" s="14"/>
      <c r="AK30" s="16"/>
      <c r="AL30" s="24"/>
      <c r="AM30" s="15"/>
      <c r="AN30" s="17"/>
      <c r="AP30" s="14"/>
      <c r="AQ30" s="26"/>
      <c r="AR30" s="17"/>
      <c r="AS30" s="18"/>
      <c r="AT30" s="15"/>
      <c r="AU30" s="15"/>
      <c r="AV30" s="15"/>
      <c r="AW30" s="15"/>
      <c r="AX30" s="15"/>
      <c r="AY30" s="15"/>
      <c r="AZ30" s="26"/>
    </row>
    <row r="31" spans="1:52" ht="15.75" customHeight="1">
      <c r="A31" s="14">
        <v>49</v>
      </c>
      <c r="B31" s="15">
        <v>2</v>
      </c>
      <c r="C31" s="15">
        <v>2</v>
      </c>
      <c r="D31" s="16">
        <v>20.22</v>
      </c>
      <c r="E31" s="15">
        <v>1</v>
      </c>
      <c r="F31" s="15">
        <v>2</v>
      </c>
      <c r="G31" s="15">
        <v>11</v>
      </c>
      <c r="H31" s="15">
        <v>1</v>
      </c>
      <c r="I31" s="17">
        <v>255</v>
      </c>
      <c r="J31" s="18">
        <v>1</v>
      </c>
      <c r="K31" s="15"/>
      <c r="M31" s="15">
        <v>19.75</v>
      </c>
      <c r="N31" s="15">
        <v>3.75</v>
      </c>
      <c r="S31" s="19">
        <v>49</v>
      </c>
      <c r="AF31" s="21" t="s">
        <v>22</v>
      </c>
      <c r="AJ31" s="14"/>
      <c r="AK31" s="16"/>
      <c r="AL31" s="15"/>
      <c r="AM31" s="15"/>
      <c r="AN31" s="17"/>
      <c r="AP31" s="14"/>
      <c r="AQ31" s="26"/>
      <c r="AR31" s="17"/>
      <c r="AS31" s="18"/>
      <c r="AT31" s="15"/>
      <c r="AU31" s="15"/>
      <c r="AV31" s="15"/>
      <c r="AW31" s="15"/>
      <c r="AX31" s="15"/>
      <c r="AY31" s="15"/>
      <c r="AZ31" s="26"/>
    </row>
    <row r="32" spans="1:40" ht="15.75" customHeight="1">
      <c r="A32" s="14">
        <v>50</v>
      </c>
      <c r="B32" s="15">
        <v>2</v>
      </c>
      <c r="C32" s="15">
        <v>2</v>
      </c>
      <c r="D32" s="16">
        <v>10.31</v>
      </c>
      <c r="E32" s="15">
        <v>1</v>
      </c>
      <c r="F32" s="15">
        <v>2</v>
      </c>
      <c r="G32" s="15">
        <v>11</v>
      </c>
      <c r="H32" s="15">
        <v>2</v>
      </c>
      <c r="I32" s="17">
        <v>115</v>
      </c>
      <c r="K32" s="15"/>
      <c r="S32" s="19">
        <v>50</v>
      </c>
      <c r="AF32" s="21" t="s">
        <v>22</v>
      </c>
      <c r="AJ32" s="14"/>
      <c r="AK32" s="16"/>
      <c r="AL32" s="24"/>
      <c r="AM32" s="15"/>
      <c r="AN32" s="17"/>
    </row>
    <row r="33" spans="1:40" ht="15.75" customHeight="1">
      <c r="A33" s="14">
        <v>51</v>
      </c>
      <c r="B33" s="15">
        <v>2</v>
      </c>
      <c r="C33" s="15">
        <v>2</v>
      </c>
      <c r="D33" s="16">
        <v>17.26</v>
      </c>
      <c r="E33" s="15">
        <v>1</v>
      </c>
      <c r="F33" s="15">
        <v>2</v>
      </c>
      <c r="G33" s="24" t="s">
        <v>23</v>
      </c>
      <c r="H33" s="15">
        <v>1</v>
      </c>
      <c r="I33" s="17">
        <v>216</v>
      </c>
      <c r="K33" s="15"/>
      <c r="S33" s="19">
        <v>51</v>
      </c>
      <c r="AF33" s="21" t="s">
        <v>22</v>
      </c>
      <c r="AJ33" s="14"/>
      <c r="AK33" s="16"/>
      <c r="AL33" s="15"/>
      <c r="AM33" s="15"/>
      <c r="AN33" s="17"/>
    </row>
    <row r="34" spans="1:40" ht="15.75" customHeight="1">
      <c r="A34" s="14">
        <v>52</v>
      </c>
      <c r="B34" s="15">
        <v>2</v>
      </c>
      <c r="C34" s="15">
        <v>2</v>
      </c>
      <c r="D34" s="16">
        <v>24.16</v>
      </c>
      <c r="E34" s="15">
        <v>1</v>
      </c>
      <c r="F34" s="15">
        <v>2</v>
      </c>
      <c r="G34" s="15">
        <v>11</v>
      </c>
      <c r="H34" s="15">
        <v>1</v>
      </c>
      <c r="I34" s="17">
        <v>336</v>
      </c>
      <c r="J34" s="18">
        <v>1</v>
      </c>
      <c r="K34" s="15"/>
      <c r="M34" s="15">
        <v>25.25</v>
      </c>
      <c r="N34" s="15">
        <v>5.25</v>
      </c>
      <c r="S34" s="19">
        <v>52</v>
      </c>
      <c r="AF34" s="21" t="s">
        <v>22</v>
      </c>
      <c r="AJ34" s="14"/>
      <c r="AK34" s="16"/>
      <c r="AL34" s="24"/>
      <c r="AM34" s="15"/>
      <c r="AN34" s="17"/>
    </row>
    <row r="35" spans="1:40" ht="15.75" customHeight="1">
      <c r="A35" s="14">
        <v>53</v>
      </c>
      <c r="B35" s="15">
        <v>2</v>
      </c>
      <c r="C35" s="15">
        <v>1</v>
      </c>
      <c r="D35" s="16">
        <v>20.91</v>
      </c>
      <c r="E35" s="15">
        <v>1</v>
      </c>
      <c r="F35" s="15">
        <v>3</v>
      </c>
      <c r="G35" s="15">
        <v>11</v>
      </c>
      <c r="H35" s="15">
        <v>1</v>
      </c>
      <c r="I35" s="17">
        <v>275</v>
      </c>
      <c r="K35" s="15"/>
      <c r="S35" s="19">
        <v>53</v>
      </c>
      <c r="AF35" s="21" t="s">
        <v>22</v>
      </c>
      <c r="AJ35" s="14"/>
      <c r="AK35" s="16"/>
      <c r="AL35" s="24"/>
      <c r="AM35" s="15"/>
      <c r="AN35" s="17"/>
    </row>
    <row r="36" spans="1:40" ht="15.75" customHeight="1">
      <c r="A36" s="14">
        <v>60</v>
      </c>
      <c r="B36" s="15">
        <v>3</v>
      </c>
      <c r="C36" s="15">
        <v>4</v>
      </c>
      <c r="D36" s="16">
        <v>10.94</v>
      </c>
      <c r="E36" s="15">
        <v>1</v>
      </c>
      <c r="F36" s="15">
        <v>2</v>
      </c>
      <c r="G36" s="15">
        <v>22</v>
      </c>
      <c r="H36" s="15">
        <v>4</v>
      </c>
      <c r="I36" s="17">
        <v>142</v>
      </c>
      <c r="K36" s="15"/>
      <c r="S36" s="19">
        <v>60</v>
      </c>
      <c r="AF36" s="38" t="s">
        <v>37</v>
      </c>
      <c r="AJ36" s="14"/>
      <c r="AK36" s="16"/>
      <c r="AL36" s="15"/>
      <c r="AM36" s="15"/>
      <c r="AN36" s="17"/>
    </row>
    <row r="37" spans="1:40" ht="15.75" customHeight="1">
      <c r="A37" s="14">
        <v>61</v>
      </c>
      <c r="B37" s="15">
        <v>3</v>
      </c>
      <c r="C37" s="15">
        <v>2</v>
      </c>
      <c r="D37" s="16">
        <v>10.87</v>
      </c>
      <c r="E37" s="15">
        <v>1</v>
      </c>
      <c r="F37" s="15">
        <v>2</v>
      </c>
      <c r="G37" s="15">
        <v>21</v>
      </c>
      <c r="H37" s="15">
        <v>4</v>
      </c>
      <c r="I37" s="17">
        <v>155</v>
      </c>
      <c r="K37" s="15"/>
      <c r="S37" s="19">
        <v>61</v>
      </c>
      <c r="AF37" s="21" t="s">
        <v>22</v>
      </c>
      <c r="AJ37" s="14"/>
      <c r="AK37" s="16"/>
      <c r="AL37" s="24"/>
      <c r="AM37" s="15"/>
      <c r="AN37" s="17"/>
    </row>
    <row r="38" spans="1:40" ht="15.75" customHeight="1">
      <c r="A38" s="14">
        <v>198</v>
      </c>
      <c r="B38" s="15">
        <v>3</v>
      </c>
      <c r="C38" s="15">
        <v>3</v>
      </c>
      <c r="D38" s="16">
        <v>15.06</v>
      </c>
      <c r="E38" s="15">
        <v>1</v>
      </c>
      <c r="F38" s="15">
        <v>3</v>
      </c>
      <c r="G38" s="24" t="s">
        <v>23</v>
      </c>
      <c r="H38" s="15">
        <v>2</v>
      </c>
      <c r="I38" s="17">
        <v>199</v>
      </c>
      <c r="J38" s="18">
        <v>1</v>
      </c>
      <c r="K38" s="15"/>
      <c r="M38" s="15">
        <v>15.25</v>
      </c>
      <c r="N38" s="15">
        <f>M38-4.75</f>
        <v>10.5</v>
      </c>
      <c r="P38" s="15">
        <v>22</v>
      </c>
      <c r="R38" s="15">
        <v>70</v>
      </c>
      <c r="S38" s="19">
        <v>198</v>
      </c>
      <c r="AF38" s="21" t="s">
        <v>22</v>
      </c>
      <c r="AJ38" s="14"/>
      <c r="AK38" s="16"/>
      <c r="AL38" s="15"/>
      <c r="AM38" s="15"/>
      <c r="AN38" s="17"/>
    </row>
    <row r="39" spans="1:40" ht="15.75" customHeight="1">
      <c r="A39" s="14">
        <v>62</v>
      </c>
      <c r="B39" s="15">
        <v>3</v>
      </c>
      <c r="C39" s="15">
        <v>3</v>
      </c>
      <c r="D39" s="16">
        <v>19.47</v>
      </c>
      <c r="E39" s="15">
        <v>1</v>
      </c>
      <c r="F39" s="15">
        <v>2</v>
      </c>
      <c r="G39" s="15">
        <v>11</v>
      </c>
      <c r="H39" s="15">
        <v>1</v>
      </c>
      <c r="I39" s="17">
        <v>267</v>
      </c>
      <c r="K39" s="15"/>
      <c r="S39" s="19">
        <v>62</v>
      </c>
      <c r="AF39" s="21" t="s">
        <v>22</v>
      </c>
      <c r="AJ39" s="14"/>
      <c r="AK39" s="16"/>
      <c r="AL39" s="15"/>
      <c r="AM39" s="15"/>
      <c r="AN39" s="17"/>
    </row>
    <row r="40" spans="1:40" ht="15.75" customHeight="1">
      <c r="A40" s="14">
        <v>199</v>
      </c>
      <c r="B40" s="15">
        <v>3</v>
      </c>
      <c r="C40" s="15">
        <v>3</v>
      </c>
      <c r="D40" s="16">
        <v>14.44</v>
      </c>
      <c r="E40" s="15">
        <v>1</v>
      </c>
      <c r="F40" s="15">
        <v>3</v>
      </c>
      <c r="G40" s="15">
        <v>22</v>
      </c>
      <c r="H40" s="15">
        <v>4</v>
      </c>
      <c r="I40" s="17">
        <v>202</v>
      </c>
      <c r="K40" s="15"/>
      <c r="S40" s="19">
        <v>199</v>
      </c>
      <c r="AF40" s="38" t="s">
        <v>38</v>
      </c>
      <c r="AJ40" s="14"/>
      <c r="AK40" s="16"/>
      <c r="AL40" s="24"/>
      <c r="AM40" s="15"/>
      <c r="AN40" s="17"/>
    </row>
    <row r="41" spans="1:40" ht="15.75" customHeight="1">
      <c r="A41" s="14">
        <v>63</v>
      </c>
      <c r="B41" s="15">
        <v>3</v>
      </c>
      <c r="C41" s="15">
        <v>4</v>
      </c>
      <c r="D41" s="16">
        <v>8.72</v>
      </c>
      <c r="E41" s="15">
        <v>1</v>
      </c>
      <c r="F41" s="15">
        <v>2</v>
      </c>
      <c r="G41" s="15">
        <v>22</v>
      </c>
      <c r="H41" s="15">
        <v>4</v>
      </c>
      <c r="I41" s="17">
        <v>125</v>
      </c>
      <c r="K41" s="15"/>
      <c r="S41" s="19">
        <v>63</v>
      </c>
      <c r="AF41" s="38" t="s">
        <v>39</v>
      </c>
      <c r="AJ41" s="14"/>
      <c r="AK41" s="16"/>
      <c r="AL41" s="24"/>
      <c r="AM41" s="15"/>
      <c r="AN41" s="17"/>
    </row>
    <row r="42" spans="1:40" ht="15.75" customHeight="1">
      <c r="A42" s="14">
        <v>64</v>
      </c>
      <c r="B42" s="15">
        <v>3</v>
      </c>
      <c r="C42" s="15">
        <v>2</v>
      </c>
      <c r="D42" s="16">
        <v>14.9</v>
      </c>
      <c r="E42" s="15">
        <v>1</v>
      </c>
      <c r="F42" s="15">
        <v>2</v>
      </c>
      <c r="G42" s="15">
        <v>11</v>
      </c>
      <c r="H42" s="15">
        <v>2</v>
      </c>
      <c r="I42" s="17">
        <v>182</v>
      </c>
      <c r="K42" s="15"/>
      <c r="S42" s="19">
        <v>64</v>
      </c>
      <c r="AF42" s="21" t="s">
        <v>22</v>
      </c>
      <c r="AJ42" s="14"/>
      <c r="AK42" s="16"/>
      <c r="AL42" s="24"/>
      <c r="AM42" s="15"/>
      <c r="AN42" s="17"/>
    </row>
    <row r="43" spans="1:40" ht="15.75" customHeight="1">
      <c r="A43" s="14">
        <v>65</v>
      </c>
      <c r="B43" s="15">
        <v>3</v>
      </c>
      <c r="C43" s="15">
        <v>4</v>
      </c>
      <c r="D43" s="16">
        <v>12.54</v>
      </c>
      <c r="E43" s="15">
        <v>1</v>
      </c>
      <c r="F43" s="15">
        <v>2</v>
      </c>
      <c r="G43" s="15">
        <v>22</v>
      </c>
      <c r="H43" s="15">
        <v>4</v>
      </c>
      <c r="I43" s="17">
        <v>175</v>
      </c>
      <c r="K43" s="15"/>
      <c r="S43" s="19">
        <v>65</v>
      </c>
      <c r="AF43" s="38" t="s">
        <v>40</v>
      </c>
      <c r="AJ43" s="14"/>
      <c r="AK43" s="16"/>
      <c r="AL43" s="24"/>
      <c r="AM43" s="15"/>
      <c r="AN43" s="17"/>
    </row>
    <row r="44" spans="1:40" ht="15.75" customHeight="1">
      <c r="A44" s="14">
        <v>66</v>
      </c>
      <c r="B44" s="15">
        <v>3</v>
      </c>
      <c r="C44" s="15">
        <v>4</v>
      </c>
      <c r="D44" s="16">
        <v>13.82</v>
      </c>
      <c r="E44" s="15">
        <v>1</v>
      </c>
      <c r="F44" s="15">
        <v>2</v>
      </c>
      <c r="G44" s="15">
        <v>21</v>
      </c>
      <c r="H44" s="15">
        <v>4</v>
      </c>
      <c r="I44" s="17">
        <v>158</v>
      </c>
      <c r="K44" s="15"/>
      <c r="S44" s="19">
        <v>66</v>
      </c>
      <c r="AF44" s="21" t="s">
        <v>22</v>
      </c>
      <c r="AJ44" s="14"/>
      <c r="AK44" s="16"/>
      <c r="AL44" s="24"/>
      <c r="AM44" s="15"/>
      <c r="AN44" s="17"/>
    </row>
    <row r="45" spans="1:40" ht="15.75" customHeight="1">
      <c r="A45" s="14">
        <v>67</v>
      </c>
      <c r="B45" s="15">
        <v>3</v>
      </c>
      <c r="C45" s="15">
        <v>2</v>
      </c>
      <c r="D45" s="16">
        <v>18.87</v>
      </c>
      <c r="E45" s="15">
        <v>1</v>
      </c>
      <c r="F45" s="15">
        <v>2</v>
      </c>
      <c r="G45" s="15">
        <v>11</v>
      </c>
      <c r="H45" s="15">
        <v>1</v>
      </c>
      <c r="I45" s="17">
        <v>247</v>
      </c>
      <c r="J45" s="18">
        <v>1</v>
      </c>
      <c r="K45" s="15"/>
      <c r="M45" s="15">
        <v>19</v>
      </c>
      <c r="N45" s="15">
        <f>M45-10</f>
        <v>9</v>
      </c>
      <c r="O45" s="15">
        <v>8</v>
      </c>
      <c r="P45" s="15">
        <v>18</v>
      </c>
      <c r="Q45" s="15">
        <v>12.5</v>
      </c>
      <c r="R45" s="15">
        <v>130</v>
      </c>
      <c r="S45" s="19">
        <v>67</v>
      </c>
      <c r="AF45" s="21" t="s">
        <v>22</v>
      </c>
      <c r="AJ45" s="14"/>
      <c r="AK45" s="16"/>
      <c r="AL45" s="15"/>
      <c r="AM45" s="15"/>
      <c r="AN45" s="17"/>
    </row>
    <row r="46" spans="1:40" ht="15.75" customHeight="1">
      <c r="A46" s="14">
        <v>68</v>
      </c>
      <c r="B46" s="15">
        <v>3</v>
      </c>
      <c r="C46" s="15">
        <v>2</v>
      </c>
      <c r="D46" s="16">
        <v>18.79</v>
      </c>
      <c r="E46" s="15">
        <v>1</v>
      </c>
      <c r="F46" s="15">
        <v>2</v>
      </c>
      <c r="G46" s="24" t="s">
        <v>23</v>
      </c>
      <c r="H46" s="15">
        <v>1</v>
      </c>
      <c r="I46" s="17">
        <v>232</v>
      </c>
      <c r="K46" s="15"/>
      <c r="S46" s="19">
        <v>68</v>
      </c>
      <c r="AF46" s="21" t="s">
        <v>22</v>
      </c>
      <c r="AJ46" s="14"/>
      <c r="AK46" s="16"/>
      <c r="AL46" s="24"/>
      <c r="AM46" s="15"/>
      <c r="AN46" s="17"/>
    </row>
    <row r="47" spans="1:40" ht="15.75" customHeight="1">
      <c r="A47" s="14">
        <v>69</v>
      </c>
      <c r="B47" s="15">
        <v>3</v>
      </c>
      <c r="C47" s="15">
        <v>2</v>
      </c>
      <c r="D47" s="16">
        <v>19.87</v>
      </c>
      <c r="E47" s="15">
        <v>1</v>
      </c>
      <c r="F47" s="15">
        <v>2</v>
      </c>
      <c r="G47" s="15">
        <v>11</v>
      </c>
      <c r="H47" s="15">
        <v>1</v>
      </c>
      <c r="I47" s="17">
        <v>239</v>
      </c>
      <c r="K47" s="15"/>
      <c r="S47" s="19">
        <v>69</v>
      </c>
      <c r="AF47" s="21" t="s">
        <v>22</v>
      </c>
      <c r="AJ47" s="14"/>
      <c r="AK47" s="16"/>
      <c r="AL47" s="24"/>
      <c r="AM47" s="15"/>
      <c r="AN47" s="17"/>
    </row>
    <row r="48" spans="1:40" ht="15.75" customHeight="1">
      <c r="A48" s="14">
        <v>70</v>
      </c>
      <c r="B48" s="15">
        <v>3</v>
      </c>
      <c r="C48" s="15">
        <v>4</v>
      </c>
      <c r="D48" s="16">
        <v>7.6</v>
      </c>
      <c r="E48" s="15">
        <v>1</v>
      </c>
      <c r="F48" s="15">
        <v>2</v>
      </c>
      <c r="G48" s="15">
        <v>22</v>
      </c>
      <c r="H48" s="15">
        <v>4</v>
      </c>
      <c r="I48" s="17">
        <v>154</v>
      </c>
      <c r="K48" s="15"/>
      <c r="S48" s="19">
        <v>70</v>
      </c>
      <c r="AF48" s="38" t="s">
        <v>34</v>
      </c>
      <c r="AJ48" s="14"/>
      <c r="AK48" s="16"/>
      <c r="AL48" s="24"/>
      <c r="AM48" s="15"/>
      <c r="AN48" s="17"/>
    </row>
    <row r="49" spans="1:40" ht="15.75" customHeight="1">
      <c r="A49" s="14">
        <v>71</v>
      </c>
      <c r="B49" s="15">
        <v>3</v>
      </c>
      <c r="C49" s="15">
        <v>2</v>
      </c>
      <c r="D49" s="16">
        <v>19.47</v>
      </c>
      <c r="E49" s="15">
        <v>1</v>
      </c>
      <c r="F49" s="15">
        <v>2</v>
      </c>
      <c r="G49" s="24" t="s">
        <v>23</v>
      </c>
      <c r="H49" s="15">
        <v>1</v>
      </c>
      <c r="I49" s="17">
        <v>222</v>
      </c>
      <c r="K49" s="15"/>
      <c r="S49" s="19">
        <v>71</v>
      </c>
      <c r="AF49" s="21" t="s">
        <v>22</v>
      </c>
      <c r="AJ49" s="14"/>
      <c r="AK49" s="16"/>
      <c r="AL49" s="24"/>
      <c r="AM49" s="15"/>
      <c r="AN49" s="17"/>
    </row>
    <row r="50" spans="1:40" ht="15.75" customHeight="1">
      <c r="A50" s="14">
        <v>72</v>
      </c>
      <c r="B50" s="15">
        <v>3</v>
      </c>
      <c r="C50" s="15">
        <v>2</v>
      </c>
      <c r="D50" s="16">
        <v>18.65</v>
      </c>
      <c r="E50" s="15">
        <v>1</v>
      </c>
      <c r="F50" s="15">
        <v>2</v>
      </c>
      <c r="G50" s="24" t="s">
        <v>23</v>
      </c>
      <c r="H50" s="15">
        <v>1</v>
      </c>
      <c r="I50" s="17">
        <v>225</v>
      </c>
      <c r="K50" s="15"/>
      <c r="S50" s="19">
        <v>72</v>
      </c>
      <c r="AF50" s="21" t="s">
        <v>22</v>
      </c>
      <c r="AJ50" s="14"/>
      <c r="AK50" s="16"/>
      <c r="AL50" s="24"/>
      <c r="AM50" s="15"/>
      <c r="AN50" s="17"/>
    </row>
    <row r="51" spans="1:40" ht="15.75" customHeight="1">
      <c r="A51" s="14">
        <v>73</v>
      </c>
      <c r="B51" s="15">
        <v>3</v>
      </c>
      <c r="C51" s="15">
        <v>2</v>
      </c>
      <c r="D51" s="16">
        <v>17.87</v>
      </c>
      <c r="E51" s="15">
        <v>1</v>
      </c>
      <c r="F51" s="15">
        <v>2</v>
      </c>
      <c r="G51" s="24" t="s">
        <v>23</v>
      </c>
      <c r="H51" s="15">
        <v>1</v>
      </c>
      <c r="I51" s="17">
        <v>245</v>
      </c>
      <c r="K51" s="15"/>
      <c r="S51" s="19">
        <v>73</v>
      </c>
      <c r="AF51" s="21" t="s">
        <v>22</v>
      </c>
      <c r="AJ51" s="14"/>
      <c r="AK51" s="16"/>
      <c r="AL51" s="15"/>
      <c r="AM51" s="15"/>
      <c r="AN51" s="17"/>
    </row>
    <row r="52" spans="1:40" ht="15.75" customHeight="1">
      <c r="A52" s="14">
        <v>74</v>
      </c>
      <c r="B52" s="15">
        <v>3</v>
      </c>
      <c r="C52" s="15">
        <v>3</v>
      </c>
      <c r="D52" s="16">
        <v>23.7</v>
      </c>
      <c r="E52" s="15">
        <v>1</v>
      </c>
      <c r="F52" s="15">
        <v>3</v>
      </c>
      <c r="G52" s="24" t="s">
        <v>24</v>
      </c>
      <c r="H52" s="15">
        <v>1</v>
      </c>
      <c r="I52" s="17">
        <v>268</v>
      </c>
      <c r="J52" s="18">
        <v>1</v>
      </c>
      <c r="K52" s="15"/>
      <c r="M52" s="15">
        <v>24</v>
      </c>
      <c r="N52" s="15">
        <v>19</v>
      </c>
      <c r="P52" s="15">
        <v>24</v>
      </c>
      <c r="R52" s="15">
        <v>90</v>
      </c>
      <c r="S52" s="19">
        <v>74</v>
      </c>
      <c r="AF52" s="21" t="s">
        <v>22</v>
      </c>
      <c r="AJ52" s="14"/>
      <c r="AK52" s="16"/>
      <c r="AL52" s="15"/>
      <c r="AM52" s="15"/>
      <c r="AN52" s="17"/>
    </row>
    <row r="53" spans="1:40" ht="15.75" customHeight="1">
      <c r="A53" s="14">
        <v>75</v>
      </c>
      <c r="B53" s="15">
        <v>3</v>
      </c>
      <c r="C53" s="15">
        <v>2</v>
      </c>
      <c r="D53" s="16">
        <v>17.29</v>
      </c>
      <c r="E53" s="15">
        <v>1</v>
      </c>
      <c r="F53" s="15">
        <v>2</v>
      </c>
      <c r="G53" s="24" t="s">
        <v>23</v>
      </c>
      <c r="H53" s="15">
        <v>2</v>
      </c>
      <c r="I53" s="17">
        <v>178</v>
      </c>
      <c r="K53" s="15"/>
      <c r="S53" s="19">
        <v>75</v>
      </c>
      <c r="AF53" s="21" t="s">
        <v>22</v>
      </c>
      <c r="AJ53" s="14"/>
      <c r="AK53" s="16"/>
      <c r="AL53" s="15"/>
      <c r="AM53" s="15"/>
      <c r="AN53" s="17"/>
    </row>
    <row r="54" spans="1:40" ht="15.75" customHeight="1">
      <c r="A54" s="14">
        <v>81</v>
      </c>
      <c r="B54" s="15">
        <v>4</v>
      </c>
      <c r="C54" s="15">
        <v>2</v>
      </c>
      <c r="D54" s="16">
        <v>18.72</v>
      </c>
      <c r="E54" s="15">
        <v>1</v>
      </c>
      <c r="F54" s="15">
        <v>2</v>
      </c>
      <c r="G54" s="15">
        <v>11</v>
      </c>
      <c r="H54" s="15">
        <v>1</v>
      </c>
      <c r="I54" s="17">
        <v>232</v>
      </c>
      <c r="J54" s="18">
        <v>1</v>
      </c>
      <c r="K54" s="15"/>
      <c r="M54" s="15">
        <v>20.25</v>
      </c>
      <c r="N54" s="15">
        <f>M54-12</f>
        <v>8.25</v>
      </c>
      <c r="O54" s="15">
        <v>4</v>
      </c>
      <c r="P54" s="15">
        <v>14</v>
      </c>
      <c r="Q54" s="15">
        <v>15</v>
      </c>
      <c r="R54" s="15">
        <v>123</v>
      </c>
      <c r="S54" s="19">
        <v>81</v>
      </c>
      <c r="AF54" s="21" t="s">
        <v>22</v>
      </c>
      <c r="AJ54" s="14"/>
      <c r="AK54" s="16"/>
      <c r="AL54" s="15"/>
      <c r="AM54" s="15"/>
      <c r="AN54" s="17"/>
    </row>
    <row r="55" spans="1:40" ht="15.75" customHeight="1">
      <c r="A55" s="14">
        <v>82</v>
      </c>
      <c r="B55" s="15">
        <v>4</v>
      </c>
      <c r="C55" s="15">
        <v>4</v>
      </c>
      <c r="D55" s="16">
        <v>9.72</v>
      </c>
      <c r="E55" s="15">
        <v>1</v>
      </c>
      <c r="F55" s="15">
        <v>2</v>
      </c>
      <c r="G55" s="15">
        <v>21</v>
      </c>
      <c r="H55" s="15">
        <v>4</v>
      </c>
      <c r="I55" s="17">
        <v>150</v>
      </c>
      <c r="K55" s="15"/>
      <c r="S55" s="19">
        <v>82</v>
      </c>
      <c r="AF55" s="21" t="s">
        <v>22</v>
      </c>
      <c r="AJ55" s="14"/>
      <c r="AK55" s="16"/>
      <c r="AL55" s="15"/>
      <c r="AM55" s="15"/>
      <c r="AN55" s="17"/>
    </row>
    <row r="56" spans="1:40" ht="15.75" customHeight="1">
      <c r="A56" s="14">
        <v>83</v>
      </c>
      <c r="B56" s="15">
        <v>4</v>
      </c>
      <c r="C56" s="15">
        <v>2</v>
      </c>
      <c r="D56" s="16">
        <v>13.97</v>
      </c>
      <c r="E56" s="15">
        <v>1</v>
      </c>
      <c r="F56" s="15">
        <v>2</v>
      </c>
      <c r="G56" s="24" t="s">
        <v>25</v>
      </c>
      <c r="H56" s="15">
        <v>2</v>
      </c>
      <c r="I56" s="17">
        <v>173</v>
      </c>
      <c r="K56" s="15"/>
      <c r="S56" s="19">
        <v>83</v>
      </c>
      <c r="AF56" s="38" t="s">
        <v>41</v>
      </c>
      <c r="AJ56" s="14"/>
      <c r="AK56" s="16"/>
      <c r="AL56" s="24"/>
      <c r="AM56" s="15"/>
      <c r="AN56" s="17"/>
    </row>
    <row r="57" spans="1:40" ht="15.75" customHeight="1">
      <c r="A57" s="14">
        <v>84</v>
      </c>
      <c r="B57" s="15">
        <v>4</v>
      </c>
      <c r="C57" s="15">
        <v>2</v>
      </c>
      <c r="D57" s="16">
        <v>17.86</v>
      </c>
      <c r="E57" s="15">
        <v>1</v>
      </c>
      <c r="F57" s="15">
        <v>2</v>
      </c>
      <c r="G57" s="15">
        <v>11</v>
      </c>
      <c r="H57" s="15">
        <v>2</v>
      </c>
      <c r="I57" s="17">
        <v>196</v>
      </c>
      <c r="K57" s="15"/>
      <c r="S57" s="19">
        <v>84</v>
      </c>
      <c r="AF57" s="21" t="s">
        <v>22</v>
      </c>
      <c r="AJ57" s="14"/>
      <c r="AK57" s="16"/>
      <c r="AL57" s="15"/>
      <c r="AM57" s="15"/>
      <c r="AN57" s="17"/>
    </row>
    <row r="58" spans="1:40" ht="15.75" customHeight="1">
      <c r="A58" s="14">
        <v>85</v>
      </c>
      <c r="B58" s="15">
        <v>4</v>
      </c>
      <c r="C58" s="15">
        <v>2</v>
      </c>
      <c r="D58" s="16">
        <v>17.18</v>
      </c>
      <c r="E58" s="15">
        <v>1</v>
      </c>
      <c r="F58" s="15">
        <v>2</v>
      </c>
      <c r="G58" s="24" t="s">
        <v>23</v>
      </c>
      <c r="H58" s="15">
        <v>1</v>
      </c>
      <c r="I58" s="17">
        <v>251</v>
      </c>
      <c r="K58" s="15"/>
      <c r="S58" s="19">
        <v>85</v>
      </c>
      <c r="AF58" s="21" t="s">
        <v>22</v>
      </c>
      <c r="AJ58" s="14"/>
      <c r="AK58" s="16"/>
      <c r="AL58" s="15"/>
      <c r="AM58" s="15"/>
      <c r="AN58" s="17"/>
    </row>
    <row r="59" spans="1:40" ht="15.75" customHeight="1">
      <c r="A59" s="14">
        <v>86</v>
      </c>
      <c r="B59" s="15">
        <v>4</v>
      </c>
      <c r="C59" s="15">
        <v>2</v>
      </c>
      <c r="D59" s="16">
        <v>14.96</v>
      </c>
      <c r="E59" s="15">
        <v>1</v>
      </c>
      <c r="F59" s="15">
        <v>2</v>
      </c>
      <c r="G59" s="24" t="s">
        <v>23</v>
      </c>
      <c r="H59" s="15">
        <v>2</v>
      </c>
      <c r="I59" s="17">
        <v>195</v>
      </c>
      <c r="K59" s="15"/>
      <c r="S59" s="19">
        <v>86</v>
      </c>
      <c r="AF59" s="21" t="s">
        <v>22</v>
      </c>
      <c r="AJ59" s="14"/>
      <c r="AK59" s="16"/>
      <c r="AL59" s="24"/>
      <c r="AM59" s="15"/>
      <c r="AN59" s="17"/>
    </row>
    <row r="60" spans="1:40" ht="15.75" customHeight="1">
      <c r="A60" s="14">
        <v>87</v>
      </c>
      <c r="B60" s="15">
        <v>4</v>
      </c>
      <c r="C60" s="15">
        <v>2</v>
      </c>
      <c r="D60" s="16">
        <v>12.45</v>
      </c>
      <c r="E60" s="15">
        <v>1</v>
      </c>
      <c r="F60" s="15">
        <v>2</v>
      </c>
      <c r="G60" s="24" t="s">
        <v>25</v>
      </c>
      <c r="H60" s="15">
        <v>1</v>
      </c>
      <c r="I60" s="17">
        <v>273</v>
      </c>
      <c r="K60" s="15"/>
      <c r="S60" s="19">
        <v>87</v>
      </c>
      <c r="AF60" s="38" t="s">
        <v>41</v>
      </c>
      <c r="AJ60" s="14"/>
      <c r="AK60" s="16"/>
      <c r="AL60" s="24"/>
      <c r="AM60" s="15"/>
      <c r="AN60" s="17"/>
    </row>
    <row r="61" spans="1:40" ht="15.75" customHeight="1">
      <c r="A61" s="14">
        <v>88</v>
      </c>
      <c r="B61" s="15">
        <v>4</v>
      </c>
      <c r="C61" s="15">
        <v>3</v>
      </c>
      <c r="D61" s="16">
        <v>18.56</v>
      </c>
      <c r="E61" s="15">
        <v>1</v>
      </c>
      <c r="F61" s="15">
        <v>3</v>
      </c>
      <c r="G61" s="15">
        <v>11</v>
      </c>
      <c r="H61" s="15">
        <v>2</v>
      </c>
      <c r="I61" s="17">
        <v>185</v>
      </c>
      <c r="K61" s="15"/>
      <c r="S61" s="19">
        <v>88</v>
      </c>
      <c r="AF61" s="21" t="s">
        <v>22</v>
      </c>
      <c r="AJ61" s="14"/>
      <c r="AK61" s="16"/>
      <c r="AL61" s="24"/>
      <c r="AM61" s="15"/>
      <c r="AN61" s="17"/>
    </row>
    <row r="62" spans="1:40" ht="15.75" customHeight="1">
      <c r="A62" s="14">
        <v>89</v>
      </c>
      <c r="B62" s="15">
        <v>4</v>
      </c>
      <c r="C62" s="15">
        <v>2</v>
      </c>
      <c r="D62" s="16">
        <v>18.38</v>
      </c>
      <c r="E62" s="15">
        <v>1</v>
      </c>
      <c r="F62" s="15">
        <v>2</v>
      </c>
      <c r="G62" s="24" t="s">
        <v>23</v>
      </c>
      <c r="H62" s="15">
        <v>1</v>
      </c>
      <c r="I62" s="17">
        <v>205</v>
      </c>
      <c r="K62" s="15"/>
      <c r="S62" s="19">
        <v>89</v>
      </c>
      <c r="AF62" s="21" t="s">
        <v>22</v>
      </c>
      <c r="AJ62" s="14"/>
      <c r="AK62" s="16"/>
      <c r="AL62" s="15"/>
      <c r="AM62" s="15"/>
      <c r="AN62" s="17"/>
    </row>
    <row r="63" spans="1:40" ht="15.75" customHeight="1">
      <c r="A63" s="14">
        <v>90</v>
      </c>
      <c r="B63" s="15">
        <v>4</v>
      </c>
      <c r="C63" s="15">
        <v>2</v>
      </c>
      <c r="D63" s="16">
        <v>12.69</v>
      </c>
      <c r="E63" s="15">
        <v>1</v>
      </c>
      <c r="F63" s="15">
        <v>2</v>
      </c>
      <c r="G63" s="15">
        <v>11</v>
      </c>
      <c r="H63" s="15">
        <v>2</v>
      </c>
      <c r="I63" s="17">
        <v>122</v>
      </c>
      <c r="J63" s="18">
        <v>1</v>
      </c>
      <c r="K63" s="15"/>
      <c r="M63" s="15">
        <v>9</v>
      </c>
      <c r="N63" s="15">
        <v>3.5</v>
      </c>
      <c r="O63" s="15">
        <v>4</v>
      </c>
      <c r="P63" s="15">
        <v>10</v>
      </c>
      <c r="Q63" s="15">
        <v>10</v>
      </c>
      <c r="R63" s="15">
        <v>75</v>
      </c>
      <c r="S63" s="19">
        <v>90</v>
      </c>
      <c r="AF63" s="21" t="s">
        <v>22</v>
      </c>
      <c r="AJ63" s="14"/>
      <c r="AK63" s="16"/>
      <c r="AL63" s="24"/>
      <c r="AM63" s="15"/>
      <c r="AN63" s="17"/>
    </row>
    <row r="64" spans="1:40" ht="15.75" customHeight="1">
      <c r="A64" s="14">
        <v>91</v>
      </c>
      <c r="B64" s="15">
        <v>4</v>
      </c>
      <c r="C64" s="15">
        <v>2</v>
      </c>
      <c r="D64" s="16">
        <v>18.07</v>
      </c>
      <c r="E64" s="15">
        <v>1</v>
      </c>
      <c r="F64" s="15">
        <v>2</v>
      </c>
      <c r="G64" s="24" t="s">
        <v>24</v>
      </c>
      <c r="H64" s="15">
        <v>1</v>
      </c>
      <c r="I64" s="17">
        <v>202</v>
      </c>
      <c r="J64" s="18">
        <v>1</v>
      </c>
      <c r="K64" s="15"/>
      <c r="M64" s="15">
        <v>18.75</v>
      </c>
      <c r="N64" s="15">
        <v>6.25</v>
      </c>
      <c r="S64" s="19">
        <v>91</v>
      </c>
      <c r="AF64" s="21" t="s">
        <v>22</v>
      </c>
      <c r="AJ64" s="14"/>
      <c r="AK64" s="16"/>
      <c r="AL64" s="15"/>
      <c r="AM64" s="15"/>
      <c r="AN64" s="17"/>
    </row>
    <row r="65" spans="1:40" ht="15.75" customHeight="1">
      <c r="A65" s="14">
        <v>92</v>
      </c>
      <c r="B65" s="15">
        <v>4</v>
      </c>
      <c r="C65" s="15">
        <v>2</v>
      </c>
      <c r="D65" s="16">
        <v>17.54</v>
      </c>
      <c r="E65" s="15">
        <v>1</v>
      </c>
      <c r="F65" s="15">
        <v>2</v>
      </c>
      <c r="G65" s="24" t="s">
        <v>23</v>
      </c>
      <c r="H65" s="15">
        <v>1</v>
      </c>
      <c r="I65" s="17">
        <v>202</v>
      </c>
      <c r="K65" s="15"/>
      <c r="S65" s="19">
        <v>92</v>
      </c>
      <c r="AF65" s="21" t="s">
        <v>22</v>
      </c>
      <c r="AJ65" s="14"/>
      <c r="AK65" s="16"/>
      <c r="AL65" s="24"/>
      <c r="AM65" s="15"/>
      <c r="AN65" s="17"/>
    </row>
    <row r="66" spans="1:40" ht="15.75" customHeight="1">
      <c r="A66" s="14">
        <v>200</v>
      </c>
      <c r="B66" s="15">
        <v>4</v>
      </c>
      <c r="C66" s="15">
        <v>2</v>
      </c>
      <c r="D66" s="16">
        <v>12.71</v>
      </c>
      <c r="E66" s="15">
        <v>1</v>
      </c>
      <c r="F66" s="15">
        <v>2</v>
      </c>
      <c r="G66" s="24" t="s">
        <v>26</v>
      </c>
      <c r="H66" s="15">
        <v>2</v>
      </c>
      <c r="I66" s="17">
        <v>195</v>
      </c>
      <c r="K66" s="15"/>
      <c r="S66" s="19">
        <v>200</v>
      </c>
      <c r="AF66" s="38" t="s">
        <v>40</v>
      </c>
      <c r="AJ66" s="14"/>
      <c r="AK66" s="16"/>
      <c r="AL66" s="24"/>
      <c r="AM66" s="15"/>
      <c r="AN66" s="17"/>
    </row>
    <row r="67" spans="1:40" ht="15.75" customHeight="1">
      <c r="A67" s="14">
        <v>93</v>
      </c>
      <c r="B67" s="15">
        <v>4</v>
      </c>
      <c r="C67" s="15">
        <v>3</v>
      </c>
      <c r="D67" s="16">
        <v>19.89</v>
      </c>
      <c r="E67" s="15">
        <v>1</v>
      </c>
      <c r="F67" s="15">
        <v>3</v>
      </c>
      <c r="G67" s="24" t="s">
        <v>23</v>
      </c>
      <c r="H67" s="15">
        <v>1</v>
      </c>
      <c r="I67" s="17">
        <v>220</v>
      </c>
      <c r="K67" s="15"/>
      <c r="S67" s="19">
        <v>93</v>
      </c>
      <c r="AF67" s="21" t="s">
        <v>22</v>
      </c>
      <c r="AJ67" s="14"/>
      <c r="AK67" s="16"/>
      <c r="AL67" s="24"/>
      <c r="AM67" s="15"/>
      <c r="AN67" s="17"/>
    </row>
    <row r="68" spans="1:40" ht="15.75" customHeight="1">
      <c r="A68" s="14">
        <v>94</v>
      </c>
      <c r="B68" s="15">
        <v>4</v>
      </c>
      <c r="C68" s="15">
        <v>2</v>
      </c>
      <c r="D68" s="16">
        <v>21.58</v>
      </c>
      <c r="E68" s="15">
        <v>1</v>
      </c>
      <c r="F68" s="15">
        <v>2</v>
      </c>
      <c r="G68" s="24" t="s">
        <v>23</v>
      </c>
      <c r="H68" s="15">
        <v>1</v>
      </c>
      <c r="I68" s="17">
        <v>268</v>
      </c>
      <c r="K68" s="15"/>
      <c r="S68" s="19">
        <v>94</v>
      </c>
      <c r="AF68" s="21" t="s">
        <v>22</v>
      </c>
      <c r="AJ68" s="14"/>
      <c r="AK68" s="16"/>
      <c r="AL68" s="24"/>
      <c r="AM68" s="15"/>
      <c r="AN68" s="17"/>
    </row>
    <row r="69" spans="1:40" ht="15.75" customHeight="1">
      <c r="A69" s="14">
        <v>95</v>
      </c>
      <c r="B69" s="15">
        <v>4</v>
      </c>
      <c r="C69" s="15">
        <v>4</v>
      </c>
      <c r="D69" s="16">
        <v>19.77</v>
      </c>
      <c r="E69" s="15">
        <v>1</v>
      </c>
      <c r="F69" s="15">
        <v>2</v>
      </c>
      <c r="G69" s="15">
        <v>21</v>
      </c>
      <c r="H69" s="15">
        <v>4</v>
      </c>
      <c r="I69" s="17">
        <v>234</v>
      </c>
      <c r="K69" s="15"/>
      <c r="S69" s="19">
        <v>95</v>
      </c>
      <c r="AF69" s="21" t="s">
        <v>22</v>
      </c>
      <c r="AJ69" s="14"/>
      <c r="AK69" s="16"/>
      <c r="AL69" s="15"/>
      <c r="AM69" s="15"/>
      <c r="AN69" s="17"/>
    </row>
    <row r="70" spans="1:40" ht="15.75" customHeight="1">
      <c r="A70" s="14">
        <v>96</v>
      </c>
      <c r="B70" s="15">
        <v>4</v>
      </c>
      <c r="C70" s="15">
        <v>2</v>
      </c>
      <c r="D70" s="16">
        <v>24.99</v>
      </c>
      <c r="E70" s="15">
        <v>1</v>
      </c>
      <c r="F70" s="15">
        <v>2</v>
      </c>
      <c r="G70" s="24" t="s">
        <v>23</v>
      </c>
      <c r="H70" s="15">
        <v>1</v>
      </c>
      <c r="I70" s="17">
        <v>359</v>
      </c>
      <c r="K70" s="15"/>
      <c r="S70" s="19">
        <v>96</v>
      </c>
      <c r="AF70" s="21" t="s">
        <v>22</v>
      </c>
      <c r="AJ70" s="14"/>
      <c r="AK70" s="16"/>
      <c r="AL70" s="15"/>
      <c r="AM70" s="15"/>
      <c r="AN70" s="17"/>
    </row>
    <row r="71" spans="1:40" ht="15.75" customHeight="1">
      <c r="A71" s="14">
        <v>97</v>
      </c>
      <c r="B71" s="15">
        <v>4</v>
      </c>
      <c r="C71" s="15">
        <v>2</v>
      </c>
      <c r="D71" s="16">
        <v>12.78</v>
      </c>
      <c r="E71" s="15">
        <v>1</v>
      </c>
      <c r="F71" s="15">
        <v>2</v>
      </c>
      <c r="G71" s="15">
        <v>21</v>
      </c>
      <c r="H71" s="15">
        <v>4</v>
      </c>
      <c r="I71" s="17">
        <v>154</v>
      </c>
      <c r="K71" s="15"/>
      <c r="S71" s="19">
        <v>97</v>
      </c>
      <c r="AF71" s="21" t="s">
        <v>22</v>
      </c>
      <c r="AJ71" s="14"/>
      <c r="AK71" s="16"/>
      <c r="AL71" s="15"/>
      <c r="AM71" s="15"/>
      <c r="AN71" s="17"/>
    </row>
    <row r="72" spans="1:40" ht="15.75" customHeight="1">
      <c r="A72" s="14">
        <v>102</v>
      </c>
      <c r="B72" s="15">
        <v>5</v>
      </c>
      <c r="C72" s="15">
        <v>4</v>
      </c>
      <c r="D72" s="16">
        <v>16.9</v>
      </c>
      <c r="E72" s="15">
        <v>1</v>
      </c>
      <c r="F72" s="15">
        <v>2</v>
      </c>
      <c r="G72" s="15">
        <v>22</v>
      </c>
      <c r="H72" s="15">
        <v>4</v>
      </c>
      <c r="I72" s="17">
        <v>230</v>
      </c>
      <c r="K72" s="15"/>
      <c r="S72" s="19">
        <v>102</v>
      </c>
      <c r="AF72" s="38" t="s">
        <v>42</v>
      </c>
      <c r="AJ72" s="14"/>
      <c r="AK72" s="16"/>
      <c r="AL72" s="24"/>
      <c r="AM72" s="15"/>
      <c r="AN72" s="17"/>
    </row>
    <row r="73" spans="1:40" ht="15.75" customHeight="1">
      <c r="A73" s="14">
        <v>103</v>
      </c>
      <c r="B73" s="15">
        <v>5</v>
      </c>
      <c r="C73" s="15">
        <v>2</v>
      </c>
      <c r="D73" s="16">
        <v>21.42</v>
      </c>
      <c r="E73" s="15">
        <v>1</v>
      </c>
      <c r="F73" s="15">
        <v>2</v>
      </c>
      <c r="G73" s="15">
        <v>11</v>
      </c>
      <c r="H73" s="15">
        <v>1</v>
      </c>
      <c r="I73" s="17">
        <v>284</v>
      </c>
      <c r="J73" s="18">
        <v>1</v>
      </c>
      <c r="K73" s="15"/>
      <c r="M73" s="15">
        <v>24.5</v>
      </c>
      <c r="N73" s="15">
        <v>9.5</v>
      </c>
      <c r="S73" s="19">
        <v>103</v>
      </c>
      <c r="AF73" s="21" t="s">
        <v>22</v>
      </c>
      <c r="AJ73" s="14"/>
      <c r="AK73" s="16"/>
      <c r="AL73" s="15"/>
      <c r="AM73" s="15"/>
      <c r="AN73" s="17"/>
    </row>
    <row r="74" spans="1:40" ht="15.75" customHeight="1">
      <c r="A74" s="14">
        <v>104</v>
      </c>
      <c r="B74" s="15">
        <v>5</v>
      </c>
      <c r="C74" s="15">
        <v>2</v>
      </c>
      <c r="D74" s="16">
        <v>17.83</v>
      </c>
      <c r="E74" s="15">
        <v>1</v>
      </c>
      <c r="F74" s="15">
        <v>2</v>
      </c>
      <c r="G74" s="15">
        <v>11</v>
      </c>
      <c r="H74" s="15">
        <v>1</v>
      </c>
      <c r="I74" s="17">
        <v>225</v>
      </c>
      <c r="K74" s="15"/>
      <c r="S74" s="19">
        <v>104</v>
      </c>
      <c r="AF74" s="21" t="s">
        <v>22</v>
      </c>
      <c r="AJ74" s="14"/>
      <c r="AK74" s="16"/>
      <c r="AL74" s="15"/>
      <c r="AM74" s="15"/>
      <c r="AN74" s="17"/>
    </row>
    <row r="75" spans="1:40" ht="15.75" customHeight="1">
      <c r="A75" s="14">
        <v>105</v>
      </c>
      <c r="B75" s="15">
        <v>5</v>
      </c>
      <c r="C75" s="15">
        <v>2</v>
      </c>
      <c r="D75" s="16">
        <v>9.69</v>
      </c>
      <c r="E75" s="15">
        <v>1</v>
      </c>
      <c r="F75" s="15">
        <v>2</v>
      </c>
      <c r="G75" s="24" t="s">
        <v>26</v>
      </c>
      <c r="H75" s="15">
        <v>2</v>
      </c>
      <c r="I75" s="17">
        <v>164</v>
      </c>
      <c r="K75" s="15"/>
      <c r="S75" s="19">
        <v>105</v>
      </c>
      <c r="AF75" s="38" t="s">
        <v>33</v>
      </c>
      <c r="AJ75" s="14"/>
      <c r="AK75" s="16"/>
      <c r="AL75" s="15"/>
      <c r="AM75" s="15"/>
      <c r="AN75" s="17"/>
    </row>
    <row r="76" spans="1:40" ht="15.75" customHeight="1">
      <c r="A76" s="14">
        <v>106</v>
      </c>
      <c r="B76" s="15">
        <v>5</v>
      </c>
      <c r="C76" s="15">
        <v>2</v>
      </c>
      <c r="D76" s="16">
        <v>17.14</v>
      </c>
      <c r="E76" s="15">
        <v>1</v>
      </c>
      <c r="F76" s="15">
        <v>2</v>
      </c>
      <c r="G76" s="24" t="s">
        <v>23</v>
      </c>
      <c r="H76" s="15">
        <v>2</v>
      </c>
      <c r="I76" s="17">
        <v>194</v>
      </c>
      <c r="K76" s="15"/>
      <c r="S76" s="19">
        <v>106</v>
      </c>
      <c r="AF76" s="21" t="s">
        <v>22</v>
      </c>
      <c r="AJ76" s="14"/>
      <c r="AK76" s="16"/>
      <c r="AL76" s="15"/>
      <c r="AM76" s="15"/>
      <c r="AN76" s="17"/>
    </row>
    <row r="77" spans="1:40" ht="15.75" customHeight="1">
      <c r="A77" s="14">
        <v>107</v>
      </c>
      <c r="B77" s="15">
        <v>5</v>
      </c>
      <c r="C77" s="15">
        <v>2</v>
      </c>
      <c r="D77" s="16">
        <v>19.25</v>
      </c>
      <c r="E77" s="15">
        <v>1</v>
      </c>
      <c r="F77" s="15">
        <v>2</v>
      </c>
      <c r="G77" s="15">
        <v>11</v>
      </c>
      <c r="H77" s="15">
        <v>1</v>
      </c>
      <c r="I77" s="17">
        <v>245</v>
      </c>
      <c r="K77" s="15"/>
      <c r="S77" s="19">
        <v>107</v>
      </c>
      <c r="AF77" s="21" t="s">
        <v>22</v>
      </c>
      <c r="AJ77" s="14"/>
      <c r="AK77" s="16"/>
      <c r="AL77" s="15"/>
      <c r="AM77" s="15"/>
      <c r="AN77" s="17"/>
    </row>
    <row r="78" spans="1:40" ht="15.75" customHeight="1">
      <c r="A78" s="14">
        <v>108</v>
      </c>
      <c r="B78" s="15">
        <v>5</v>
      </c>
      <c r="C78" s="15">
        <v>3</v>
      </c>
      <c r="D78" s="16">
        <v>18.74</v>
      </c>
      <c r="E78" s="15">
        <v>1</v>
      </c>
      <c r="F78" s="15">
        <v>3</v>
      </c>
      <c r="G78" s="15">
        <v>11</v>
      </c>
      <c r="H78" s="15">
        <v>1</v>
      </c>
      <c r="I78" s="17">
        <v>245</v>
      </c>
      <c r="K78" s="15"/>
      <c r="S78" s="19">
        <v>108</v>
      </c>
      <c r="AF78" s="21" t="s">
        <v>22</v>
      </c>
      <c r="AJ78" s="14"/>
      <c r="AK78" s="16"/>
      <c r="AL78" s="15"/>
      <c r="AM78" s="15"/>
      <c r="AN78" s="17"/>
    </row>
    <row r="79" spans="1:40" ht="15.75" customHeight="1">
      <c r="A79" s="14">
        <v>109</v>
      </c>
      <c r="B79" s="15">
        <v>5</v>
      </c>
      <c r="C79" s="15">
        <v>2</v>
      </c>
      <c r="D79" s="16">
        <v>12.78</v>
      </c>
      <c r="E79" s="15">
        <v>1</v>
      </c>
      <c r="F79" s="15">
        <v>2</v>
      </c>
      <c r="G79" s="24" t="s">
        <v>23</v>
      </c>
      <c r="H79" s="15">
        <v>2</v>
      </c>
      <c r="I79" s="17">
        <v>160</v>
      </c>
      <c r="K79" s="15"/>
      <c r="S79" s="19">
        <v>109</v>
      </c>
      <c r="AF79" s="21" t="s">
        <v>22</v>
      </c>
      <c r="AJ79" s="14"/>
      <c r="AK79" s="16"/>
      <c r="AL79" s="15"/>
      <c r="AM79" s="15"/>
      <c r="AN79" s="17"/>
    </row>
    <row r="80" spans="1:40" ht="15.75" customHeight="1">
      <c r="A80" s="14">
        <v>110</v>
      </c>
      <c r="B80" s="15">
        <v>5</v>
      </c>
      <c r="C80" s="15">
        <v>2</v>
      </c>
      <c r="D80" s="16">
        <v>18.62</v>
      </c>
      <c r="E80" s="15">
        <v>1</v>
      </c>
      <c r="F80" s="15">
        <v>2</v>
      </c>
      <c r="G80" s="24" t="s">
        <v>23</v>
      </c>
      <c r="H80" s="15">
        <v>1</v>
      </c>
      <c r="I80" s="17">
        <v>255</v>
      </c>
      <c r="K80" s="15"/>
      <c r="S80" s="19">
        <v>110</v>
      </c>
      <c r="AF80" s="21" t="s">
        <v>22</v>
      </c>
      <c r="AJ80" s="14"/>
      <c r="AK80" s="16"/>
      <c r="AL80" s="15"/>
      <c r="AM80" s="15"/>
      <c r="AN80" s="17"/>
    </row>
    <row r="81" spans="1:40" ht="15.75" customHeight="1">
      <c r="A81" s="14">
        <v>111</v>
      </c>
      <c r="B81" s="15">
        <v>5</v>
      </c>
      <c r="C81" s="15">
        <v>2</v>
      </c>
      <c r="D81" s="16">
        <v>20.67</v>
      </c>
      <c r="E81" s="15">
        <v>1</v>
      </c>
      <c r="F81" s="15">
        <v>2</v>
      </c>
      <c r="G81" s="24" t="s">
        <v>23</v>
      </c>
      <c r="H81" s="15">
        <v>1</v>
      </c>
      <c r="I81" s="17">
        <v>263</v>
      </c>
      <c r="K81" s="15"/>
      <c r="S81" s="19">
        <v>111</v>
      </c>
      <c r="AF81" s="21" t="s">
        <v>22</v>
      </c>
      <c r="AJ81" s="14"/>
      <c r="AK81" s="16"/>
      <c r="AL81" s="24"/>
      <c r="AM81" s="15"/>
      <c r="AN81" s="17"/>
    </row>
    <row r="82" spans="1:40" ht="15.75" customHeight="1">
      <c r="A82" s="14">
        <v>112</v>
      </c>
      <c r="B82" s="15">
        <v>5</v>
      </c>
      <c r="C82" s="15">
        <v>2</v>
      </c>
      <c r="D82" s="16">
        <v>23.3</v>
      </c>
      <c r="E82" s="15">
        <v>1</v>
      </c>
      <c r="F82" s="15">
        <v>2</v>
      </c>
      <c r="G82" s="24" t="s">
        <v>23</v>
      </c>
      <c r="H82" s="15">
        <v>1</v>
      </c>
      <c r="I82" s="17">
        <v>313</v>
      </c>
      <c r="K82" s="15"/>
      <c r="S82" s="19">
        <v>112</v>
      </c>
      <c r="AF82" s="21" t="s">
        <v>22</v>
      </c>
      <c r="AJ82" s="14"/>
      <c r="AK82" s="16"/>
      <c r="AL82" s="15"/>
      <c r="AM82" s="15"/>
      <c r="AN82" s="17"/>
    </row>
    <row r="83" spans="1:40" ht="15.75" customHeight="1">
      <c r="A83" s="14">
        <v>113</v>
      </c>
      <c r="B83" s="15">
        <v>5</v>
      </c>
      <c r="C83" s="15">
        <v>2</v>
      </c>
      <c r="D83" s="16">
        <v>26.43</v>
      </c>
      <c r="E83" s="15">
        <v>1</v>
      </c>
      <c r="F83" s="15">
        <v>2</v>
      </c>
      <c r="G83" s="24" t="s">
        <v>23</v>
      </c>
      <c r="H83" s="15">
        <v>1</v>
      </c>
      <c r="I83" s="17">
        <v>350</v>
      </c>
      <c r="K83" s="15"/>
      <c r="S83" s="19">
        <v>113</v>
      </c>
      <c r="AF83" s="21" t="s">
        <v>22</v>
      </c>
      <c r="AJ83" s="14"/>
      <c r="AK83" s="16"/>
      <c r="AL83" s="24"/>
      <c r="AM83" s="15"/>
      <c r="AN83" s="17"/>
    </row>
    <row r="84" spans="1:40" ht="15.75" customHeight="1">
      <c r="A84" s="14">
        <v>114</v>
      </c>
      <c r="B84" s="15">
        <v>5</v>
      </c>
      <c r="C84" s="15">
        <v>2</v>
      </c>
      <c r="D84" s="16">
        <v>20.75</v>
      </c>
      <c r="E84" s="15">
        <v>1</v>
      </c>
      <c r="F84" s="15">
        <v>2</v>
      </c>
      <c r="G84" s="24" t="s">
        <v>23</v>
      </c>
      <c r="H84" s="15">
        <v>1</v>
      </c>
      <c r="I84" s="17">
        <v>234</v>
      </c>
      <c r="K84" s="15"/>
      <c r="S84" s="19">
        <v>114</v>
      </c>
      <c r="AF84" s="21" t="s">
        <v>22</v>
      </c>
      <c r="AJ84" s="14"/>
      <c r="AK84" s="16"/>
      <c r="AL84" s="15"/>
      <c r="AM84" s="15"/>
      <c r="AN84" s="17"/>
    </row>
    <row r="85" spans="1:40" ht="15.75" customHeight="1">
      <c r="A85" s="14">
        <v>115</v>
      </c>
      <c r="B85" s="15">
        <v>5</v>
      </c>
      <c r="C85" s="15">
        <v>2</v>
      </c>
      <c r="D85" s="16">
        <v>24.44</v>
      </c>
      <c r="E85" s="15">
        <v>1</v>
      </c>
      <c r="F85" s="15">
        <v>1</v>
      </c>
      <c r="G85" s="15">
        <v>11</v>
      </c>
      <c r="H85" s="15">
        <v>1</v>
      </c>
      <c r="I85" s="17">
        <v>401</v>
      </c>
      <c r="J85" s="18">
        <v>1</v>
      </c>
      <c r="K85" s="15"/>
      <c r="M85" s="15">
        <v>25</v>
      </c>
      <c r="N85" s="15">
        <f>M85-11</f>
        <v>14</v>
      </c>
      <c r="O85" s="15">
        <v>10</v>
      </c>
      <c r="P85" s="15">
        <v>28</v>
      </c>
      <c r="Q85" s="15">
        <v>5</v>
      </c>
      <c r="R85" s="15">
        <v>165</v>
      </c>
      <c r="S85" s="19">
        <v>115</v>
      </c>
      <c r="AF85" s="21" t="s">
        <v>22</v>
      </c>
      <c r="AJ85" s="14"/>
      <c r="AK85" s="16"/>
      <c r="AL85" s="24"/>
      <c r="AM85" s="15"/>
      <c r="AN85" s="17"/>
    </row>
    <row r="86" spans="1:40" ht="15.75" customHeight="1">
      <c r="A86" s="14">
        <v>116</v>
      </c>
      <c r="B86" s="15">
        <v>5</v>
      </c>
      <c r="C86" s="15">
        <v>2</v>
      </c>
      <c r="D86" s="16">
        <v>23.75</v>
      </c>
      <c r="E86" s="15">
        <v>1</v>
      </c>
      <c r="F86" s="15">
        <v>2</v>
      </c>
      <c r="G86" s="24" t="s">
        <v>28</v>
      </c>
      <c r="H86" s="15">
        <v>1</v>
      </c>
      <c r="I86" s="17">
        <v>255</v>
      </c>
      <c r="K86" s="15"/>
      <c r="S86" s="19">
        <v>116</v>
      </c>
      <c r="AF86" s="21" t="s">
        <v>22</v>
      </c>
      <c r="AJ86" s="14"/>
      <c r="AK86" s="16"/>
      <c r="AL86" s="15"/>
      <c r="AM86" s="15"/>
      <c r="AN86" s="17"/>
    </row>
    <row r="87" spans="1:40" ht="15.75" customHeight="1">
      <c r="A87" s="14">
        <v>117</v>
      </c>
      <c r="B87" s="15">
        <v>5</v>
      </c>
      <c r="C87" s="15">
        <v>2</v>
      </c>
      <c r="D87" s="16">
        <v>23.36</v>
      </c>
      <c r="E87" s="15">
        <v>1</v>
      </c>
      <c r="F87" s="15">
        <v>2</v>
      </c>
      <c r="G87" s="15">
        <v>11</v>
      </c>
      <c r="H87" s="15">
        <v>1</v>
      </c>
      <c r="I87" s="17">
        <v>322</v>
      </c>
      <c r="J87" s="18">
        <v>1</v>
      </c>
      <c r="K87" s="15"/>
      <c r="M87" s="15">
        <v>24.5</v>
      </c>
      <c r="N87" s="15">
        <f>M87-12</f>
        <v>12.5</v>
      </c>
      <c r="O87" s="15">
        <v>6</v>
      </c>
      <c r="P87" s="15">
        <v>18</v>
      </c>
      <c r="Q87" s="15">
        <v>15</v>
      </c>
      <c r="R87" s="15">
        <v>115</v>
      </c>
      <c r="S87" s="19">
        <v>117</v>
      </c>
      <c r="AF87" s="21" t="s">
        <v>22</v>
      </c>
      <c r="AJ87" s="14"/>
      <c r="AK87" s="16"/>
      <c r="AL87" s="15"/>
      <c r="AM87" s="15"/>
      <c r="AN87" s="17"/>
    </row>
    <row r="88" spans="1:40" ht="15.75" customHeight="1">
      <c r="A88" s="14">
        <v>118</v>
      </c>
      <c r="B88" s="15">
        <v>5</v>
      </c>
      <c r="C88" s="15">
        <v>2</v>
      </c>
      <c r="D88" s="16">
        <v>17.18</v>
      </c>
      <c r="E88" s="15">
        <v>1</v>
      </c>
      <c r="F88" s="15">
        <v>2</v>
      </c>
      <c r="G88" s="24" t="s">
        <v>27</v>
      </c>
      <c r="H88" s="15">
        <v>2</v>
      </c>
      <c r="I88" s="17">
        <v>174</v>
      </c>
      <c r="K88" s="15"/>
      <c r="S88" s="19">
        <v>118</v>
      </c>
      <c r="AF88" s="21" t="s">
        <v>22</v>
      </c>
      <c r="AJ88" s="14"/>
      <c r="AK88" s="16"/>
      <c r="AL88" s="15"/>
      <c r="AM88" s="15"/>
      <c r="AN88" s="17"/>
    </row>
    <row r="89" spans="1:40" ht="15.75" customHeight="1">
      <c r="A89" s="14">
        <v>119</v>
      </c>
      <c r="B89" s="15">
        <v>5</v>
      </c>
      <c r="C89" s="15">
        <v>2</v>
      </c>
      <c r="D89" s="16">
        <v>21.68</v>
      </c>
      <c r="E89" s="15">
        <v>1</v>
      </c>
      <c r="F89" s="15">
        <v>2</v>
      </c>
      <c r="G89" s="24" t="s">
        <v>23</v>
      </c>
      <c r="H89" s="15">
        <v>1</v>
      </c>
      <c r="I89" s="17">
        <v>285</v>
      </c>
      <c r="K89" s="15"/>
      <c r="S89" s="19">
        <v>119</v>
      </c>
      <c r="AF89" s="21" t="s">
        <v>22</v>
      </c>
      <c r="AJ89" s="14"/>
      <c r="AK89" s="16"/>
      <c r="AL89" s="15"/>
      <c r="AM89" s="15"/>
      <c r="AN89" s="17"/>
    </row>
    <row r="90" spans="1:40" ht="15.75" customHeight="1">
      <c r="A90" s="14">
        <v>125</v>
      </c>
      <c r="B90" s="15">
        <v>6</v>
      </c>
      <c r="C90" s="15">
        <v>2</v>
      </c>
      <c r="D90" s="16">
        <v>20.14</v>
      </c>
      <c r="E90" s="15">
        <v>1</v>
      </c>
      <c r="F90" s="15">
        <v>2</v>
      </c>
      <c r="G90" s="15">
        <v>11</v>
      </c>
      <c r="H90" s="15">
        <v>1</v>
      </c>
      <c r="I90" s="17">
        <v>241</v>
      </c>
      <c r="J90" s="18">
        <v>1</v>
      </c>
      <c r="K90" s="15"/>
      <c r="M90" s="15">
        <v>20.75</v>
      </c>
      <c r="N90" s="15">
        <v>8</v>
      </c>
      <c r="S90" s="19">
        <v>125</v>
      </c>
      <c r="AF90" s="21" t="s">
        <v>22</v>
      </c>
      <c r="AJ90" s="14"/>
      <c r="AK90" s="16"/>
      <c r="AL90" s="24"/>
      <c r="AM90" s="15"/>
      <c r="AN90" s="17"/>
    </row>
    <row r="91" spans="1:40" ht="15.75" customHeight="1">
      <c r="A91" s="14">
        <v>126</v>
      </c>
      <c r="B91" s="15">
        <v>6</v>
      </c>
      <c r="C91" s="15">
        <v>2</v>
      </c>
      <c r="D91" s="16">
        <v>17.17</v>
      </c>
      <c r="E91" s="15">
        <v>1</v>
      </c>
      <c r="F91" s="15">
        <v>3</v>
      </c>
      <c r="G91" s="15">
        <v>11</v>
      </c>
      <c r="H91" s="15">
        <v>1</v>
      </c>
      <c r="I91" s="17">
        <v>315</v>
      </c>
      <c r="K91" s="15"/>
      <c r="S91" s="19">
        <v>126</v>
      </c>
      <c r="AF91" s="21" t="s">
        <v>22</v>
      </c>
      <c r="AJ91" s="14"/>
      <c r="AK91" s="16"/>
      <c r="AL91" s="15"/>
      <c r="AM91" s="15"/>
      <c r="AN91" s="17"/>
    </row>
    <row r="92" spans="1:40" ht="15.75" customHeight="1">
      <c r="A92" s="14">
        <v>127</v>
      </c>
      <c r="B92" s="15">
        <v>6</v>
      </c>
      <c r="C92" s="15">
        <v>1</v>
      </c>
      <c r="D92" s="16">
        <v>24.09</v>
      </c>
      <c r="E92" s="15">
        <v>1</v>
      </c>
      <c r="F92" s="15">
        <v>3</v>
      </c>
      <c r="G92" s="15">
        <v>11</v>
      </c>
      <c r="H92" s="15">
        <v>1</v>
      </c>
      <c r="I92" s="17">
        <v>411</v>
      </c>
      <c r="J92" s="18">
        <v>1</v>
      </c>
      <c r="K92" s="15"/>
      <c r="M92" s="15">
        <v>24.25</v>
      </c>
      <c r="N92" s="15">
        <f>M92-8</f>
        <v>16.25</v>
      </c>
      <c r="O92" s="15">
        <v>8</v>
      </c>
      <c r="P92" s="15">
        <v>30</v>
      </c>
      <c r="Q92" s="15">
        <v>15</v>
      </c>
      <c r="R92" s="15">
        <v>125</v>
      </c>
      <c r="S92" s="19">
        <v>127</v>
      </c>
      <c r="AF92" s="21" t="s">
        <v>22</v>
      </c>
      <c r="AJ92" s="14"/>
      <c r="AK92" s="16"/>
      <c r="AL92" s="24"/>
      <c r="AM92" s="15"/>
      <c r="AN92" s="17"/>
    </row>
    <row r="93" spans="1:40" ht="15.75" customHeight="1">
      <c r="A93" s="14">
        <v>128</v>
      </c>
      <c r="B93" s="15">
        <v>6</v>
      </c>
      <c r="C93" s="15">
        <v>2</v>
      </c>
      <c r="D93" s="16">
        <v>17.12</v>
      </c>
      <c r="E93" s="15">
        <v>1</v>
      </c>
      <c r="F93" s="15">
        <v>2</v>
      </c>
      <c r="G93" s="15">
        <v>11</v>
      </c>
      <c r="H93" s="15">
        <v>2</v>
      </c>
      <c r="I93" s="17">
        <v>199</v>
      </c>
      <c r="K93" s="15"/>
      <c r="S93" s="19">
        <v>128</v>
      </c>
      <c r="AF93" s="21" t="s">
        <v>22</v>
      </c>
      <c r="AJ93" s="14"/>
      <c r="AK93" s="16"/>
      <c r="AL93" s="24"/>
      <c r="AM93" s="15"/>
      <c r="AN93" s="17"/>
    </row>
    <row r="94" spans="1:40" ht="15.75" customHeight="1">
      <c r="A94" s="14">
        <v>129</v>
      </c>
      <c r="B94" s="15">
        <v>6</v>
      </c>
      <c r="C94" s="15">
        <v>2</v>
      </c>
      <c r="D94" s="16">
        <v>13.51</v>
      </c>
      <c r="E94" s="15">
        <v>1</v>
      </c>
      <c r="F94" s="15">
        <v>2</v>
      </c>
      <c r="G94" s="24" t="s">
        <v>26</v>
      </c>
      <c r="H94" s="15">
        <v>2</v>
      </c>
      <c r="I94" s="17">
        <v>160</v>
      </c>
      <c r="K94" s="15"/>
      <c r="S94" s="19">
        <v>129</v>
      </c>
      <c r="AF94" s="38" t="s">
        <v>41</v>
      </c>
      <c r="AJ94" s="14"/>
      <c r="AK94" s="16"/>
      <c r="AL94" s="24"/>
      <c r="AM94" s="15"/>
      <c r="AN94" s="17"/>
    </row>
    <row r="95" spans="1:40" ht="15.75" customHeight="1">
      <c r="A95" s="14">
        <v>130</v>
      </c>
      <c r="B95" s="15">
        <v>6</v>
      </c>
      <c r="C95" s="15">
        <v>2</v>
      </c>
      <c r="D95" s="16">
        <v>13.09</v>
      </c>
      <c r="E95" s="15">
        <v>1</v>
      </c>
      <c r="F95" s="15">
        <v>2</v>
      </c>
      <c r="G95" s="24" t="s">
        <v>26</v>
      </c>
      <c r="H95" s="15">
        <v>2</v>
      </c>
      <c r="I95" s="17">
        <v>173</v>
      </c>
      <c r="K95" s="15"/>
      <c r="S95" s="19">
        <v>130</v>
      </c>
      <c r="AF95" s="38" t="s">
        <v>41</v>
      </c>
      <c r="AJ95" s="14"/>
      <c r="AK95" s="16"/>
      <c r="AL95" s="24"/>
      <c r="AM95" s="15"/>
      <c r="AN95" s="17"/>
    </row>
    <row r="96" spans="1:40" ht="15.75" customHeight="1">
      <c r="A96" s="14">
        <v>131</v>
      </c>
      <c r="B96" s="15">
        <v>6</v>
      </c>
      <c r="C96" s="15">
        <v>2</v>
      </c>
      <c r="D96" s="16">
        <v>20.3</v>
      </c>
      <c r="E96" s="15">
        <v>1</v>
      </c>
      <c r="F96" s="15">
        <v>2</v>
      </c>
      <c r="G96" s="15">
        <v>11</v>
      </c>
      <c r="H96" s="15">
        <v>1</v>
      </c>
      <c r="I96" s="17">
        <v>276</v>
      </c>
      <c r="K96" s="15"/>
      <c r="S96" s="19">
        <v>131</v>
      </c>
      <c r="AF96" s="21" t="s">
        <v>22</v>
      </c>
      <c r="AJ96" s="14"/>
      <c r="AK96" s="16"/>
      <c r="AL96" s="15"/>
      <c r="AM96" s="15"/>
      <c r="AN96" s="17"/>
    </row>
    <row r="97" spans="1:40" ht="15.75" customHeight="1">
      <c r="A97" s="14">
        <v>132</v>
      </c>
      <c r="B97" s="15">
        <v>6</v>
      </c>
      <c r="C97" s="15">
        <v>2</v>
      </c>
      <c r="D97" s="16">
        <v>19.87</v>
      </c>
      <c r="E97" s="15">
        <v>1</v>
      </c>
      <c r="F97" s="15">
        <v>2</v>
      </c>
      <c r="G97" s="15">
        <v>11</v>
      </c>
      <c r="H97" s="15">
        <v>1</v>
      </c>
      <c r="I97" s="17">
        <v>279</v>
      </c>
      <c r="J97" s="18">
        <v>1</v>
      </c>
      <c r="K97" s="15"/>
      <c r="M97" s="15">
        <v>20.5</v>
      </c>
      <c r="N97" s="15">
        <f>M97-12</f>
        <v>8.5</v>
      </c>
      <c r="O97" s="15">
        <v>5</v>
      </c>
      <c r="P97" s="15">
        <v>10</v>
      </c>
      <c r="Q97" s="15">
        <v>17.5</v>
      </c>
      <c r="R97" s="15">
        <v>95</v>
      </c>
      <c r="S97" s="19">
        <v>132</v>
      </c>
      <c r="AF97" s="21" t="s">
        <v>22</v>
      </c>
      <c r="AJ97" s="14"/>
      <c r="AK97" s="16"/>
      <c r="AL97" s="24"/>
      <c r="AM97" s="15"/>
      <c r="AN97" s="17"/>
    </row>
    <row r="98" spans="1:40" ht="15.75" customHeight="1">
      <c r="A98" s="14">
        <v>133</v>
      </c>
      <c r="B98" s="15">
        <v>6</v>
      </c>
      <c r="C98" s="15">
        <v>4</v>
      </c>
      <c r="D98" s="16">
        <v>14.54</v>
      </c>
      <c r="E98" s="15">
        <v>1</v>
      </c>
      <c r="F98" s="15">
        <v>2</v>
      </c>
      <c r="G98" s="15">
        <v>21</v>
      </c>
      <c r="H98" s="15">
        <v>4</v>
      </c>
      <c r="I98" s="17">
        <v>204</v>
      </c>
      <c r="K98" s="15"/>
      <c r="S98" s="19">
        <v>133</v>
      </c>
      <c r="AF98" s="21" t="s">
        <v>22</v>
      </c>
      <c r="AJ98" s="14"/>
      <c r="AK98" s="16"/>
      <c r="AL98" s="24"/>
      <c r="AM98" s="15"/>
      <c r="AN98" s="17"/>
    </row>
    <row r="99" spans="1:40" ht="15.75" customHeight="1">
      <c r="A99" s="14">
        <v>134</v>
      </c>
      <c r="B99" s="15">
        <v>6</v>
      </c>
      <c r="C99" s="15">
        <v>2</v>
      </c>
      <c r="D99" s="16">
        <v>19.26</v>
      </c>
      <c r="E99" s="15">
        <v>1</v>
      </c>
      <c r="F99" s="15">
        <v>2</v>
      </c>
      <c r="G99" s="24" t="s">
        <v>23</v>
      </c>
      <c r="H99" s="15">
        <v>1</v>
      </c>
      <c r="I99" s="17">
        <v>246</v>
      </c>
      <c r="K99" s="15"/>
      <c r="S99" s="19">
        <v>134</v>
      </c>
      <c r="AF99" s="21" t="s">
        <v>22</v>
      </c>
      <c r="AJ99" s="14"/>
      <c r="AK99" s="16"/>
      <c r="AL99" s="24"/>
      <c r="AM99" s="15"/>
      <c r="AN99" s="17"/>
    </row>
    <row r="100" spans="1:40" ht="15.75" customHeight="1">
      <c r="A100" s="14">
        <v>202</v>
      </c>
      <c r="B100" s="15">
        <v>6</v>
      </c>
      <c r="C100" s="15">
        <v>2</v>
      </c>
      <c r="D100" s="16">
        <v>13.79</v>
      </c>
      <c r="E100" s="15">
        <v>1</v>
      </c>
      <c r="F100" s="15">
        <v>2</v>
      </c>
      <c r="G100" s="24" t="s">
        <v>23</v>
      </c>
      <c r="H100" s="15">
        <v>2</v>
      </c>
      <c r="I100" s="17">
        <v>168</v>
      </c>
      <c r="K100" s="15"/>
      <c r="S100" s="19">
        <v>202</v>
      </c>
      <c r="AF100" s="21" t="s">
        <v>22</v>
      </c>
      <c r="AJ100" s="14"/>
      <c r="AK100" s="16"/>
      <c r="AL100" s="24"/>
      <c r="AM100" s="15"/>
      <c r="AN100" s="17"/>
    </row>
    <row r="101" spans="1:40" ht="15.75" customHeight="1">
      <c r="A101" s="14">
        <v>135</v>
      </c>
      <c r="B101" s="15">
        <v>6</v>
      </c>
      <c r="C101" s="15">
        <v>2</v>
      </c>
      <c r="D101" s="16">
        <v>20.29</v>
      </c>
      <c r="E101" s="15">
        <v>1</v>
      </c>
      <c r="F101" s="15">
        <v>2</v>
      </c>
      <c r="G101" s="24" t="s">
        <v>23</v>
      </c>
      <c r="H101" s="15">
        <v>1</v>
      </c>
      <c r="I101" s="17">
        <v>256</v>
      </c>
      <c r="K101" s="15"/>
      <c r="S101" s="19">
        <v>135</v>
      </c>
      <c r="AF101" s="21" t="s">
        <v>22</v>
      </c>
      <c r="AJ101" s="14"/>
      <c r="AK101" s="16"/>
      <c r="AL101" s="24"/>
      <c r="AM101" s="15"/>
      <c r="AN101" s="17"/>
    </row>
    <row r="102" spans="1:40" ht="15.75" customHeight="1">
      <c r="A102" s="14">
        <v>136</v>
      </c>
      <c r="B102" s="15">
        <v>6</v>
      </c>
      <c r="C102" s="15">
        <v>4</v>
      </c>
      <c r="D102" s="16">
        <v>17.26</v>
      </c>
      <c r="E102" s="15">
        <v>1</v>
      </c>
      <c r="F102" s="15">
        <v>2</v>
      </c>
      <c r="G102" s="15">
        <v>21</v>
      </c>
      <c r="H102" s="15">
        <v>4</v>
      </c>
      <c r="I102" s="17">
        <v>225</v>
      </c>
      <c r="K102" s="15"/>
      <c r="S102" s="19">
        <v>136</v>
      </c>
      <c r="AF102" s="21" t="s">
        <v>22</v>
      </c>
      <c r="AJ102" s="14"/>
      <c r="AK102" s="16"/>
      <c r="AL102" s="24"/>
      <c r="AM102" s="15"/>
      <c r="AN102" s="17"/>
    </row>
    <row r="103" spans="1:40" ht="15.75" customHeight="1">
      <c r="A103" s="14">
        <v>138</v>
      </c>
      <c r="B103" s="15">
        <v>6</v>
      </c>
      <c r="C103" s="15">
        <v>2</v>
      </c>
      <c r="D103" s="16">
        <v>19.88</v>
      </c>
      <c r="E103" s="15">
        <v>1</v>
      </c>
      <c r="F103" s="15">
        <v>2</v>
      </c>
      <c r="G103" s="24" t="s">
        <v>23</v>
      </c>
      <c r="H103" s="15">
        <v>2</v>
      </c>
      <c r="I103" s="17">
        <v>200</v>
      </c>
      <c r="K103" s="15"/>
      <c r="S103" s="19">
        <v>138</v>
      </c>
      <c r="AF103" s="21" t="s">
        <v>22</v>
      </c>
      <c r="AJ103" s="14"/>
      <c r="AK103" s="16"/>
      <c r="AL103" s="24"/>
      <c r="AM103" s="15"/>
      <c r="AN103" s="17"/>
    </row>
    <row r="104" spans="1:40" ht="15.75" customHeight="1">
      <c r="A104" s="14">
        <v>203</v>
      </c>
      <c r="B104" s="15">
        <v>6</v>
      </c>
      <c r="C104" s="15">
        <v>4</v>
      </c>
      <c r="D104" s="16">
        <v>12.95</v>
      </c>
      <c r="E104" s="15">
        <v>1</v>
      </c>
      <c r="F104" s="15">
        <v>2</v>
      </c>
      <c r="G104" s="15">
        <v>21</v>
      </c>
      <c r="H104" s="15">
        <v>4</v>
      </c>
      <c r="I104" s="17">
        <v>132</v>
      </c>
      <c r="K104" s="15"/>
      <c r="S104" s="19">
        <v>203</v>
      </c>
      <c r="AF104" s="21" t="s">
        <v>22</v>
      </c>
      <c r="AJ104" s="14"/>
      <c r="AK104" s="16"/>
      <c r="AL104" s="24"/>
      <c r="AM104" s="15"/>
      <c r="AN104" s="17"/>
    </row>
    <row r="105" spans="1:40" ht="15.75" customHeight="1">
      <c r="A105" s="14">
        <v>139</v>
      </c>
      <c r="B105" s="15">
        <v>6</v>
      </c>
      <c r="C105" s="15">
        <v>2</v>
      </c>
      <c r="D105" s="16">
        <v>20.74</v>
      </c>
      <c r="E105" s="15">
        <v>1</v>
      </c>
      <c r="F105" s="15">
        <v>2</v>
      </c>
      <c r="G105" s="24" t="s">
        <v>23</v>
      </c>
      <c r="H105" s="15">
        <v>1</v>
      </c>
      <c r="I105" s="17">
        <v>231</v>
      </c>
      <c r="K105" s="15"/>
      <c r="S105" s="19">
        <v>139</v>
      </c>
      <c r="AF105" s="21" t="s">
        <v>22</v>
      </c>
      <c r="AJ105" s="14"/>
      <c r="AK105" s="16"/>
      <c r="AL105" s="15"/>
      <c r="AM105" s="15"/>
      <c r="AN105" s="17"/>
    </row>
    <row r="106" spans="1:40" ht="15.75" customHeight="1">
      <c r="A106" s="14">
        <v>140</v>
      </c>
      <c r="B106" s="15">
        <v>6</v>
      </c>
      <c r="C106" s="15">
        <v>2</v>
      </c>
      <c r="D106" s="16">
        <v>21.07</v>
      </c>
      <c r="E106" s="15">
        <v>1</v>
      </c>
      <c r="F106" s="15">
        <v>2</v>
      </c>
      <c r="G106" s="15">
        <v>11</v>
      </c>
      <c r="H106" s="15">
        <v>1</v>
      </c>
      <c r="I106" s="17">
        <v>224</v>
      </c>
      <c r="K106" s="15"/>
      <c r="S106" s="19">
        <v>140</v>
      </c>
      <c r="AF106" s="21" t="s">
        <v>22</v>
      </c>
      <c r="AJ106" s="14"/>
      <c r="AK106" s="16"/>
      <c r="AL106" s="15"/>
      <c r="AM106" s="15"/>
      <c r="AN106" s="17"/>
    </row>
    <row r="107" spans="1:40" ht="15.75" customHeight="1">
      <c r="A107" s="14">
        <v>141</v>
      </c>
      <c r="B107" s="15">
        <v>6</v>
      </c>
      <c r="C107" s="15">
        <v>2</v>
      </c>
      <c r="D107" s="16">
        <v>22.85</v>
      </c>
      <c r="E107" s="15">
        <v>1</v>
      </c>
      <c r="F107" s="15">
        <v>2</v>
      </c>
      <c r="G107" s="15">
        <v>11</v>
      </c>
      <c r="H107" s="15">
        <v>1</v>
      </c>
      <c r="I107" s="17">
        <v>270</v>
      </c>
      <c r="J107" s="18">
        <v>1</v>
      </c>
      <c r="K107" s="15"/>
      <c r="M107" s="15">
        <v>24.5</v>
      </c>
      <c r="N107" s="15">
        <v>9.5</v>
      </c>
      <c r="S107" s="19">
        <v>141</v>
      </c>
      <c r="AF107" s="21" t="s">
        <v>22</v>
      </c>
      <c r="AJ107" s="14"/>
      <c r="AK107" s="16"/>
      <c r="AL107" s="15"/>
      <c r="AM107" s="15"/>
      <c r="AN107" s="17"/>
    </row>
    <row r="108" spans="1:40" ht="15.75" customHeight="1">
      <c r="A108" s="14">
        <v>142</v>
      </c>
      <c r="B108" s="15">
        <v>6</v>
      </c>
      <c r="C108" s="15">
        <v>2</v>
      </c>
      <c r="D108" s="16">
        <v>19.47</v>
      </c>
      <c r="E108" s="15">
        <v>1</v>
      </c>
      <c r="F108" s="15">
        <v>2</v>
      </c>
      <c r="G108" s="24" t="s">
        <v>23</v>
      </c>
      <c r="H108" s="15">
        <v>1</v>
      </c>
      <c r="I108" s="17">
        <v>227</v>
      </c>
      <c r="K108" s="15"/>
      <c r="S108" s="19">
        <v>142</v>
      </c>
      <c r="AF108" s="21" t="s">
        <v>22</v>
      </c>
      <c r="AJ108" s="14"/>
      <c r="AK108" s="16"/>
      <c r="AL108" s="15"/>
      <c r="AM108" s="15"/>
      <c r="AN108" s="17"/>
    </row>
    <row r="109" spans="1:40" ht="15.75" customHeight="1">
      <c r="A109" s="14">
        <v>143</v>
      </c>
      <c r="B109" s="15">
        <v>6</v>
      </c>
      <c r="C109" s="15">
        <v>4</v>
      </c>
      <c r="D109" s="16">
        <v>19.69</v>
      </c>
      <c r="E109" s="15">
        <v>1</v>
      </c>
      <c r="F109" s="15">
        <v>2</v>
      </c>
      <c r="G109" s="15">
        <v>21</v>
      </c>
      <c r="H109" s="15">
        <v>4</v>
      </c>
      <c r="I109" s="17">
        <v>186</v>
      </c>
      <c r="K109" s="15"/>
      <c r="S109" s="19">
        <v>143</v>
      </c>
      <c r="AF109" s="21" t="s">
        <v>22</v>
      </c>
      <c r="AJ109" s="14"/>
      <c r="AK109" s="16"/>
      <c r="AL109" s="24"/>
      <c r="AM109" s="15"/>
      <c r="AN109" s="17"/>
    </row>
    <row r="110" spans="1:40" ht="15.75" customHeight="1">
      <c r="A110" s="14">
        <v>144</v>
      </c>
      <c r="B110" s="15">
        <v>6</v>
      </c>
      <c r="C110" s="15">
        <v>2</v>
      </c>
      <c r="D110" s="16">
        <v>21.46</v>
      </c>
      <c r="E110" s="15">
        <v>1</v>
      </c>
      <c r="F110" s="15">
        <v>2</v>
      </c>
      <c r="G110" s="24" t="s">
        <v>23</v>
      </c>
      <c r="H110" s="15">
        <v>2</v>
      </c>
      <c r="I110" s="17">
        <v>200</v>
      </c>
      <c r="K110" s="15"/>
      <c r="S110" s="19">
        <v>144</v>
      </c>
      <c r="AF110" s="21" t="s">
        <v>22</v>
      </c>
      <c r="AJ110" s="14"/>
      <c r="AK110" s="16"/>
      <c r="AL110" s="24"/>
      <c r="AM110" s="15"/>
      <c r="AN110" s="17"/>
    </row>
    <row r="111" spans="1:40" ht="15.75" customHeight="1">
      <c r="A111" s="14">
        <v>145</v>
      </c>
      <c r="B111" s="15">
        <v>6</v>
      </c>
      <c r="C111" s="15">
        <v>4</v>
      </c>
      <c r="D111" s="16">
        <v>15.01</v>
      </c>
      <c r="E111" s="15">
        <v>1</v>
      </c>
      <c r="F111" s="15">
        <v>2</v>
      </c>
      <c r="G111" s="15">
        <v>21</v>
      </c>
      <c r="H111" s="15">
        <v>4</v>
      </c>
      <c r="I111" s="17">
        <v>210</v>
      </c>
      <c r="K111" s="15"/>
      <c r="S111" s="19">
        <v>145</v>
      </c>
      <c r="AF111" s="21" t="s">
        <v>22</v>
      </c>
      <c r="AJ111" s="14"/>
      <c r="AK111" s="16"/>
      <c r="AL111" s="24"/>
      <c r="AM111" s="15"/>
      <c r="AN111" s="17"/>
    </row>
    <row r="112" spans="1:40" ht="15.75" customHeight="1">
      <c r="A112" s="14">
        <v>153</v>
      </c>
      <c r="B112" s="15">
        <v>7</v>
      </c>
      <c r="C112" s="15">
        <v>2</v>
      </c>
      <c r="D112" s="16">
        <v>18.88</v>
      </c>
      <c r="E112" s="15">
        <v>1</v>
      </c>
      <c r="F112" s="15">
        <v>2</v>
      </c>
      <c r="G112" s="24" t="s">
        <v>23</v>
      </c>
      <c r="H112" s="15">
        <v>1</v>
      </c>
      <c r="I112" s="17">
        <v>214</v>
      </c>
      <c r="K112" s="15"/>
      <c r="S112" s="19">
        <v>153</v>
      </c>
      <c r="AF112" s="21" t="s">
        <v>22</v>
      </c>
      <c r="AJ112" s="14"/>
      <c r="AK112" s="16"/>
      <c r="AL112" s="24"/>
      <c r="AM112" s="15"/>
      <c r="AN112" s="17"/>
    </row>
    <row r="113" spans="1:40" ht="15.75" customHeight="1">
      <c r="A113" s="14">
        <v>154</v>
      </c>
      <c r="B113" s="15">
        <v>7</v>
      </c>
      <c r="C113" s="15">
        <v>3</v>
      </c>
      <c r="D113" s="16">
        <v>21.24</v>
      </c>
      <c r="E113" s="15">
        <v>1</v>
      </c>
      <c r="F113" s="15">
        <v>3</v>
      </c>
      <c r="G113" s="15">
        <v>11</v>
      </c>
      <c r="H113" s="15">
        <v>1</v>
      </c>
      <c r="I113" s="17">
        <v>275</v>
      </c>
      <c r="J113" s="18">
        <v>1</v>
      </c>
      <c r="K113" s="15"/>
      <c r="M113" s="15">
        <v>15.25</v>
      </c>
      <c r="N113" s="15">
        <f>M113-5.5</f>
        <v>9.75</v>
      </c>
      <c r="P113" s="15">
        <v>10</v>
      </c>
      <c r="R113" s="15">
        <v>80</v>
      </c>
      <c r="S113" s="19">
        <v>154</v>
      </c>
      <c r="AF113" s="21" t="s">
        <v>22</v>
      </c>
      <c r="AJ113" s="14"/>
      <c r="AK113" s="16"/>
      <c r="AL113" s="24"/>
      <c r="AM113" s="15"/>
      <c r="AN113" s="17"/>
    </row>
    <row r="114" spans="1:40" ht="15.75" customHeight="1">
      <c r="A114" s="14">
        <v>155</v>
      </c>
      <c r="B114" s="15">
        <v>7</v>
      </c>
      <c r="C114" s="15">
        <v>2</v>
      </c>
      <c r="D114" s="16">
        <v>17.97</v>
      </c>
      <c r="E114" s="15">
        <v>1</v>
      </c>
      <c r="F114" s="15">
        <v>2</v>
      </c>
      <c r="G114" s="15">
        <v>11</v>
      </c>
      <c r="H114" s="15">
        <v>2</v>
      </c>
      <c r="I114" s="17">
        <v>181</v>
      </c>
      <c r="K114" s="15"/>
      <c r="M114" s="15" t="s">
        <v>31</v>
      </c>
      <c r="S114" s="19">
        <v>155</v>
      </c>
      <c r="AF114" s="21" t="s">
        <v>22</v>
      </c>
      <c r="AJ114" s="14"/>
      <c r="AK114" s="16"/>
      <c r="AL114" s="15"/>
      <c r="AM114" s="15"/>
      <c r="AN114" s="17"/>
    </row>
    <row r="115" spans="1:40" ht="15.75" customHeight="1">
      <c r="A115" s="14">
        <v>156</v>
      </c>
      <c r="B115" s="15">
        <v>7</v>
      </c>
      <c r="C115" s="15">
        <v>2</v>
      </c>
      <c r="D115" s="16">
        <v>22.05</v>
      </c>
      <c r="E115" s="15">
        <v>1</v>
      </c>
      <c r="F115" s="15">
        <v>2</v>
      </c>
      <c r="G115" s="15">
        <v>11</v>
      </c>
      <c r="H115" s="15">
        <v>1</v>
      </c>
      <c r="I115" s="17">
        <v>327</v>
      </c>
      <c r="K115" s="15"/>
      <c r="S115" s="19">
        <v>156</v>
      </c>
      <c r="AF115" s="21" t="s">
        <v>22</v>
      </c>
      <c r="AJ115" s="14"/>
      <c r="AK115" s="16"/>
      <c r="AL115" s="24"/>
      <c r="AM115" s="15"/>
      <c r="AN115" s="17"/>
    </row>
    <row r="116" spans="1:40" ht="15.75" customHeight="1">
      <c r="A116" s="14">
        <v>157</v>
      </c>
      <c r="B116" s="15">
        <v>7</v>
      </c>
      <c r="C116" s="15">
        <v>4</v>
      </c>
      <c r="D116" s="16">
        <v>5.84</v>
      </c>
      <c r="E116" s="15">
        <v>1</v>
      </c>
      <c r="F116" s="15">
        <v>2</v>
      </c>
      <c r="G116" s="15">
        <v>22</v>
      </c>
      <c r="H116" s="15">
        <v>4</v>
      </c>
      <c r="I116" s="17">
        <v>163</v>
      </c>
      <c r="K116" s="15"/>
      <c r="S116" s="19">
        <v>157</v>
      </c>
      <c r="AF116" s="38" t="s">
        <v>43</v>
      </c>
      <c r="AJ116" s="14"/>
      <c r="AK116" s="16"/>
      <c r="AL116" s="15"/>
      <c r="AM116" s="15"/>
      <c r="AN116" s="17"/>
    </row>
    <row r="117" spans="1:40" ht="15.75" customHeight="1">
      <c r="A117" s="14">
        <v>158</v>
      </c>
      <c r="B117" s="15">
        <v>7</v>
      </c>
      <c r="C117" s="15">
        <v>2</v>
      </c>
      <c r="D117" s="16">
        <v>19.34</v>
      </c>
      <c r="E117" s="15">
        <v>1</v>
      </c>
      <c r="F117" s="15">
        <v>2</v>
      </c>
      <c r="G117" s="15">
        <v>11</v>
      </c>
      <c r="H117" s="15">
        <v>1</v>
      </c>
      <c r="I117" s="17">
        <v>255</v>
      </c>
      <c r="K117" s="15"/>
      <c r="S117" s="19">
        <v>158</v>
      </c>
      <c r="AF117" s="21" t="s">
        <v>22</v>
      </c>
      <c r="AJ117" s="14"/>
      <c r="AK117" s="16"/>
      <c r="AL117" s="24"/>
      <c r="AM117" s="15"/>
      <c r="AN117" s="17"/>
    </row>
    <row r="118" spans="1:40" ht="15.75" customHeight="1">
      <c r="A118" s="14">
        <v>204</v>
      </c>
      <c r="B118" s="15">
        <v>7</v>
      </c>
      <c r="C118" s="15">
        <v>2</v>
      </c>
      <c r="D118" s="16">
        <v>3.2</v>
      </c>
      <c r="E118" s="15">
        <v>1</v>
      </c>
      <c r="F118" s="15">
        <v>2</v>
      </c>
      <c r="G118" s="15">
        <v>11</v>
      </c>
      <c r="H118" s="15">
        <v>2</v>
      </c>
      <c r="I118" s="17">
        <v>52</v>
      </c>
      <c r="K118" s="15"/>
      <c r="S118" s="19">
        <v>204</v>
      </c>
      <c r="AF118" s="21" t="s">
        <v>22</v>
      </c>
      <c r="AJ118" s="14"/>
      <c r="AK118" s="16"/>
      <c r="AL118" s="15"/>
      <c r="AM118" s="15"/>
      <c r="AN118" s="17"/>
    </row>
    <row r="119" spans="1:40" ht="15.75" customHeight="1">
      <c r="A119" s="14">
        <v>159</v>
      </c>
      <c r="B119" s="15">
        <v>7</v>
      </c>
      <c r="C119" s="15">
        <v>2</v>
      </c>
      <c r="D119" s="16">
        <v>7.52</v>
      </c>
      <c r="E119" s="15">
        <v>1</v>
      </c>
      <c r="F119" s="15">
        <v>2</v>
      </c>
      <c r="G119" s="15">
        <v>11</v>
      </c>
      <c r="H119" s="15">
        <v>2</v>
      </c>
      <c r="I119" s="17">
        <v>93</v>
      </c>
      <c r="K119" s="15"/>
      <c r="S119" s="19">
        <v>159</v>
      </c>
      <c r="AF119" s="21" t="s">
        <v>22</v>
      </c>
      <c r="AJ119" s="14"/>
      <c r="AK119" s="16"/>
      <c r="AL119" s="15"/>
      <c r="AM119" s="15"/>
      <c r="AN119" s="17"/>
    </row>
    <row r="120" spans="1:40" ht="15.75" customHeight="1">
      <c r="A120" s="14">
        <v>205</v>
      </c>
      <c r="B120" s="15">
        <v>7</v>
      </c>
      <c r="C120" s="15">
        <v>2</v>
      </c>
      <c r="D120" s="16">
        <v>5.19</v>
      </c>
      <c r="E120" s="15">
        <v>1</v>
      </c>
      <c r="F120" s="15">
        <v>2</v>
      </c>
      <c r="G120" s="15">
        <v>11</v>
      </c>
      <c r="H120" s="15">
        <v>2</v>
      </c>
      <c r="I120" s="17">
        <v>55</v>
      </c>
      <c r="K120" s="15"/>
      <c r="S120" s="19">
        <v>205</v>
      </c>
      <c r="AF120" s="21" t="s">
        <v>22</v>
      </c>
      <c r="AJ120" s="14"/>
      <c r="AK120" s="16"/>
      <c r="AL120" s="15"/>
      <c r="AM120" s="15"/>
      <c r="AN120" s="17"/>
    </row>
    <row r="121" spans="1:40" ht="15.75" customHeight="1">
      <c r="A121" s="14">
        <v>206</v>
      </c>
      <c r="B121" s="15">
        <v>7</v>
      </c>
      <c r="C121" s="15">
        <v>2</v>
      </c>
      <c r="D121" s="16">
        <v>3.2</v>
      </c>
      <c r="E121" s="15">
        <v>1</v>
      </c>
      <c r="F121" s="15">
        <v>2</v>
      </c>
      <c r="G121" s="15">
        <v>11</v>
      </c>
      <c r="H121" s="15">
        <v>2</v>
      </c>
      <c r="I121" s="17">
        <v>40</v>
      </c>
      <c r="K121" s="15"/>
      <c r="S121" s="19">
        <v>206</v>
      </c>
      <c r="AF121" s="21" t="s">
        <v>22</v>
      </c>
      <c r="AJ121" s="14"/>
      <c r="AK121" s="16"/>
      <c r="AL121" s="15"/>
      <c r="AM121" s="15"/>
      <c r="AN121" s="17"/>
    </row>
    <row r="122" spans="1:40" ht="15.75" customHeight="1">
      <c r="A122" s="14">
        <v>160</v>
      </c>
      <c r="B122" s="15">
        <v>7</v>
      </c>
      <c r="C122" s="15">
        <v>3</v>
      </c>
      <c r="D122" s="16">
        <v>18.05</v>
      </c>
      <c r="E122" s="15">
        <v>1</v>
      </c>
      <c r="F122" s="15">
        <v>3</v>
      </c>
      <c r="G122" s="15">
        <v>11</v>
      </c>
      <c r="H122" s="15">
        <v>1</v>
      </c>
      <c r="I122" s="17">
        <v>360</v>
      </c>
      <c r="J122" s="18">
        <v>1</v>
      </c>
      <c r="K122" s="15"/>
      <c r="M122" s="15">
        <v>19.5</v>
      </c>
      <c r="N122" s="15">
        <f>M122-14</f>
        <v>5.5</v>
      </c>
      <c r="P122" s="15">
        <v>8</v>
      </c>
      <c r="R122" s="15">
        <v>90</v>
      </c>
      <c r="S122" s="19">
        <v>160</v>
      </c>
      <c r="AF122" s="21" t="s">
        <v>22</v>
      </c>
      <c r="AJ122" s="14"/>
      <c r="AK122" s="16"/>
      <c r="AL122" s="15"/>
      <c r="AM122" s="15"/>
      <c r="AN122" s="17"/>
    </row>
    <row r="123" spans="1:40" ht="15.75" customHeight="1">
      <c r="A123" s="14">
        <v>161</v>
      </c>
      <c r="B123" s="15">
        <v>7</v>
      </c>
      <c r="C123" s="15">
        <v>2</v>
      </c>
      <c r="D123" s="16">
        <v>19.1</v>
      </c>
      <c r="E123" s="15">
        <v>1</v>
      </c>
      <c r="F123" s="15">
        <v>2</v>
      </c>
      <c r="G123" s="15">
        <v>11</v>
      </c>
      <c r="H123" s="15">
        <v>1</v>
      </c>
      <c r="I123" s="17">
        <v>309</v>
      </c>
      <c r="J123" s="18">
        <v>1</v>
      </c>
      <c r="K123" s="15"/>
      <c r="M123" s="15">
        <v>19.25</v>
      </c>
      <c r="N123" s="15">
        <v>4.5</v>
      </c>
      <c r="S123" s="19">
        <v>161</v>
      </c>
      <c r="AF123" s="21" t="s">
        <v>22</v>
      </c>
      <c r="AJ123" s="14"/>
      <c r="AK123" s="16"/>
      <c r="AL123" s="24"/>
      <c r="AM123" s="15"/>
      <c r="AN123" s="17"/>
    </row>
    <row r="124" spans="1:40" ht="15.75" customHeight="1">
      <c r="A124" s="14">
        <v>207</v>
      </c>
      <c r="B124" s="15">
        <v>7</v>
      </c>
      <c r="C124" s="15">
        <v>2</v>
      </c>
      <c r="D124" s="16">
        <v>8.62</v>
      </c>
      <c r="E124" s="15">
        <v>1</v>
      </c>
      <c r="F124" s="15">
        <v>2</v>
      </c>
      <c r="G124" s="24" t="s">
        <v>25</v>
      </c>
      <c r="H124" s="15">
        <v>2</v>
      </c>
      <c r="I124" s="17">
        <v>145</v>
      </c>
      <c r="K124" s="15"/>
      <c r="S124" s="19">
        <v>207</v>
      </c>
      <c r="AF124" s="38" t="s">
        <v>40</v>
      </c>
      <c r="AJ124" s="14"/>
      <c r="AK124" s="16"/>
      <c r="AL124" s="24"/>
      <c r="AM124" s="15"/>
      <c r="AN124" s="17"/>
    </row>
    <row r="125" spans="1:40" ht="15.75" customHeight="1">
      <c r="A125" s="14">
        <v>162</v>
      </c>
      <c r="B125" s="15">
        <v>7</v>
      </c>
      <c r="C125" s="15">
        <v>2</v>
      </c>
      <c r="D125" s="16">
        <v>9.62</v>
      </c>
      <c r="E125" s="15">
        <v>1</v>
      </c>
      <c r="F125" s="15">
        <v>2</v>
      </c>
      <c r="G125" s="15">
        <v>11</v>
      </c>
      <c r="H125" s="15">
        <v>2</v>
      </c>
      <c r="I125" s="17">
        <v>118</v>
      </c>
      <c r="K125" s="15"/>
      <c r="S125" s="19">
        <v>162</v>
      </c>
      <c r="AF125" s="21" t="s">
        <v>22</v>
      </c>
      <c r="AJ125" s="14"/>
      <c r="AK125" s="16"/>
      <c r="AL125" s="24"/>
      <c r="AM125" s="15"/>
      <c r="AN125" s="17"/>
    </row>
    <row r="126" spans="1:40" ht="15.75" customHeight="1">
      <c r="A126" s="14">
        <v>163</v>
      </c>
      <c r="B126" s="15">
        <v>7</v>
      </c>
      <c r="C126" s="15">
        <v>2</v>
      </c>
      <c r="D126" s="16">
        <v>22.81</v>
      </c>
      <c r="E126" s="15">
        <v>1</v>
      </c>
      <c r="F126" s="15">
        <v>2</v>
      </c>
      <c r="G126" s="15">
        <v>11</v>
      </c>
      <c r="H126" s="15">
        <v>1</v>
      </c>
      <c r="I126" s="17">
        <v>333</v>
      </c>
      <c r="K126" s="15"/>
      <c r="S126" s="19">
        <v>163</v>
      </c>
      <c r="AF126" s="21" t="s">
        <v>22</v>
      </c>
      <c r="AJ126" s="14"/>
      <c r="AK126" s="16"/>
      <c r="AL126" s="15"/>
      <c r="AM126" s="15"/>
      <c r="AN126" s="17"/>
    </row>
    <row r="127" spans="1:40" ht="15.75" customHeight="1">
      <c r="A127" s="14">
        <v>164</v>
      </c>
      <c r="B127" s="15">
        <v>7</v>
      </c>
      <c r="C127" s="15">
        <v>2</v>
      </c>
      <c r="D127" s="16">
        <v>17.51</v>
      </c>
      <c r="E127" s="15">
        <v>1</v>
      </c>
      <c r="F127" s="15">
        <v>2</v>
      </c>
      <c r="G127" s="24" t="s">
        <v>23</v>
      </c>
      <c r="H127" s="15">
        <v>1</v>
      </c>
      <c r="I127" s="17">
        <v>225</v>
      </c>
      <c r="K127" s="15"/>
      <c r="S127" s="19">
        <v>164</v>
      </c>
      <c r="AF127" s="21" t="s">
        <v>22</v>
      </c>
      <c r="AJ127" s="14"/>
      <c r="AK127" s="16"/>
      <c r="AL127" s="15"/>
      <c r="AM127" s="15"/>
      <c r="AN127" s="17"/>
    </row>
    <row r="128" spans="1:40" ht="15.75" customHeight="1">
      <c r="A128" s="14">
        <v>165</v>
      </c>
      <c r="B128" s="15">
        <v>7</v>
      </c>
      <c r="C128" s="15">
        <v>2</v>
      </c>
      <c r="D128" s="16">
        <v>9.88</v>
      </c>
      <c r="E128" s="15">
        <v>1</v>
      </c>
      <c r="F128" s="15">
        <v>3</v>
      </c>
      <c r="G128" s="15">
        <v>11</v>
      </c>
      <c r="H128" s="15">
        <v>2</v>
      </c>
      <c r="I128" s="17">
        <v>93</v>
      </c>
      <c r="K128" s="15"/>
      <c r="S128" s="19">
        <v>165</v>
      </c>
      <c r="AF128" s="21" t="s">
        <v>22</v>
      </c>
      <c r="AJ128" s="14"/>
      <c r="AK128" s="16"/>
      <c r="AL128" s="24"/>
      <c r="AM128" s="15"/>
      <c r="AN128" s="17"/>
    </row>
    <row r="129" spans="1:40" ht="15.75" customHeight="1">
      <c r="A129" s="14">
        <v>166</v>
      </c>
      <c r="B129" s="15">
        <v>7</v>
      </c>
      <c r="C129" s="15">
        <v>2</v>
      </c>
      <c r="D129" s="16">
        <v>14.28</v>
      </c>
      <c r="E129" s="15">
        <v>1</v>
      </c>
      <c r="F129" s="15">
        <v>2</v>
      </c>
      <c r="G129" s="24" t="s">
        <v>23</v>
      </c>
      <c r="H129" s="15">
        <v>1</v>
      </c>
      <c r="I129" s="17">
        <v>206</v>
      </c>
      <c r="K129" s="15"/>
      <c r="S129" s="19">
        <v>166</v>
      </c>
      <c r="AF129" s="21" t="s">
        <v>22</v>
      </c>
      <c r="AJ129" s="14"/>
      <c r="AK129" s="16"/>
      <c r="AL129" s="24"/>
      <c r="AM129" s="15"/>
      <c r="AN129" s="17"/>
    </row>
    <row r="130" spans="1:40" ht="15.75" customHeight="1">
      <c r="A130" s="14">
        <v>167</v>
      </c>
      <c r="B130" s="15">
        <v>7</v>
      </c>
      <c r="C130" s="15">
        <v>2</v>
      </c>
      <c r="D130" s="16">
        <v>16.89</v>
      </c>
      <c r="E130" s="15">
        <v>1</v>
      </c>
      <c r="F130" s="15">
        <v>2</v>
      </c>
      <c r="G130" s="24" t="s">
        <v>23</v>
      </c>
      <c r="H130" s="15">
        <v>2</v>
      </c>
      <c r="I130" s="17">
        <v>195</v>
      </c>
      <c r="J130" s="18">
        <v>1</v>
      </c>
      <c r="K130" s="15"/>
      <c r="M130" s="15">
        <v>16.5</v>
      </c>
      <c r="N130" s="15">
        <f>M130-13</f>
        <v>3.5</v>
      </c>
      <c r="O130" s="15">
        <v>6</v>
      </c>
      <c r="P130" s="15">
        <v>10</v>
      </c>
      <c r="Q130" s="15">
        <v>15</v>
      </c>
      <c r="R130" s="15">
        <v>75</v>
      </c>
      <c r="S130" s="19">
        <v>167</v>
      </c>
      <c r="AF130" s="21" t="s">
        <v>22</v>
      </c>
      <c r="AJ130" s="14"/>
      <c r="AK130" s="16"/>
      <c r="AL130" s="15"/>
      <c r="AM130" s="15"/>
      <c r="AN130" s="17"/>
    </row>
    <row r="131" spans="1:40" ht="15.75" customHeight="1">
      <c r="A131" s="14">
        <v>168</v>
      </c>
      <c r="B131" s="15">
        <v>7</v>
      </c>
      <c r="C131" s="15">
        <v>1</v>
      </c>
      <c r="D131" s="16">
        <v>15.11</v>
      </c>
      <c r="E131" s="15">
        <v>1</v>
      </c>
      <c r="F131" s="15">
        <v>2</v>
      </c>
      <c r="G131" s="15">
        <v>11</v>
      </c>
      <c r="H131" s="15">
        <v>1</v>
      </c>
      <c r="I131" s="17">
        <v>216</v>
      </c>
      <c r="K131" s="15"/>
      <c r="S131" s="19">
        <v>168</v>
      </c>
      <c r="AF131" s="21" t="s">
        <v>22</v>
      </c>
      <c r="AJ131" s="14"/>
      <c r="AK131" s="16"/>
      <c r="AL131" s="15"/>
      <c r="AM131" s="15"/>
      <c r="AN131" s="17"/>
    </row>
    <row r="132" spans="1:40" ht="15.75" customHeight="1">
      <c r="A132" s="14">
        <v>169</v>
      </c>
      <c r="B132" s="15">
        <v>7</v>
      </c>
      <c r="C132" s="15">
        <v>2</v>
      </c>
      <c r="D132" s="16">
        <v>18.63</v>
      </c>
      <c r="E132" s="15">
        <v>1</v>
      </c>
      <c r="F132" s="15">
        <v>2</v>
      </c>
      <c r="G132" s="24" t="s">
        <v>23</v>
      </c>
      <c r="H132" s="15">
        <v>1</v>
      </c>
      <c r="I132" s="17">
        <v>221</v>
      </c>
      <c r="K132" s="15"/>
      <c r="S132" s="19">
        <v>169</v>
      </c>
      <c r="AF132" s="21" t="s">
        <v>22</v>
      </c>
      <c r="AJ132" s="14"/>
      <c r="AK132" s="16"/>
      <c r="AL132" s="15"/>
      <c r="AM132" s="15"/>
      <c r="AN132" s="17"/>
    </row>
    <row r="133" spans="1:40" ht="15.75" customHeight="1">
      <c r="A133" s="14">
        <v>170</v>
      </c>
      <c r="B133" s="15">
        <v>7</v>
      </c>
      <c r="C133" s="15">
        <v>2</v>
      </c>
      <c r="D133" s="16">
        <v>19.2</v>
      </c>
      <c r="E133" s="15">
        <v>1</v>
      </c>
      <c r="F133" s="15">
        <v>2</v>
      </c>
      <c r="G133" s="15">
        <v>11</v>
      </c>
      <c r="H133" s="15">
        <v>1</v>
      </c>
      <c r="I133" s="17">
        <v>264</v>
      </c>
      <c r="J133" s="18">
        <v>1</v>
      </c>
      <c r="K133" s="15"/>
      <c r="M133" s="15">
        <v>19</v>
      </c>
      <c r="N133" s="15">
        <f>M133-12.5</f>
        <v>6.5</v>
      </c>
      <c r="O133" s="15">
        <v>6</v>
      </c>
      <c r="P133" s="15">
        <v>18</v>
      </c>
      <c r="Q133" s="15">
        <v>17.5</v>
      </c>
      <c r="R133" s="15">
        <v>120</v>
      </c>
      <c r="S133" s="19">
        <v>170</v>
      </c>
      <c r="AF133" s="21" t="s">
        <v>22</v>
      </c>
      <c r="AJ133" s="14"/>
      <c r="AK133" s="16"/>
      <c r="AL133" s="15"/>
      <c r="AM133" s="15"/>
      <c r="AN133" s="17"/>
    </row>
    <row r="134" spans="1:40" ht="15.75" customHeight="1">
      <c r="A134" s="14">
        <v>174</v>
      </c>
      <c r="B134" s="15">
        <v>8</v>
      </c>
      <c r="C134" s="15">
        <v>2</v>
      </c>
      <c r="D134" s="16">
        <v>20.78</v>
      </c>
      <c r="E134" s="15">
        <v>1</v>
      </c>
      <c r="F134" s="15">
        <v>2</v>
      </c>
      <c r="G134" s="24" t="s">
        <v>23</v>
      </c>
      <c r="H134" s="15">
        <v>1</v>
      </c>
      <c r="I134" s="17">
        <v>296</v>
      </c>
      <c r="J134" s="18">
        <v>1</v>
      </c>
      <c r="K134" s="15"/>
      <c r="M134" s="15">
        <v>21.75</v>
      </c>
      <c r="N134" s="15">
        <f>M134-15</f>
        <v>6.75</v>
      </c>
      <c r="O134" s="15">
        <v>4</v>
      </c>
      <c r="P134" s="15">
        <v>20</v>
      </c>
      <c r="Q134" s="15">
        <v>17.5</v>
      </c>
      <c r="R134" s="15">
        <v>115</v>
      </c>
      <c r="S134" s="19">
        <v>174</v>
      </c>
      <c r="AF134" s="21" t="s">
        <v>22</v>
      </c>
      <c r="AJ134" s="14"/>
      <c r="AK134" s="16"/>
      <c r="AL134" s="15"/>
      <c r="AM134" s="15"/>
      <c r="AN134" s="17"/>
    </row>
    <row r="135" spans="1:40" ht="15.75" customHeight="1">
      <c r="A135" s="14">
        <v>175</v>
      </c>
      <c r="B135" s="15">
        <v>8</v>
      </c>
      <c r="C135" s="15">
        <v>3</v>
      </c>
      <c r="D135" s="16">
        <v>20.66</v>
      </c>
      <c r="E135" s="15">
        <v>1</v>
      </c>
      <c r="F135" s="15">
        <v>3</v>
      </c>
      <c r="G135" s="24" t="s">
        <v>23</v>
      </c>
      <c r="H135" s="15">
        <v>1</v>
      </c>
      <c r="I135" s="17">
        <v>238</v>
      </c>
      <c r="K135" s="15"/>
      <c r="S135" s="19">
        <v>175</v>
      </c>
      <c r="AF135" s="21" t="s">
        <v>22</v>
      </c>
      <c r="AJ135" s="14"/>
      <c r="AK135" s="16"/>
      <c r="AL135" s="15"/>
      <c r="AM135" s="15"/>
      <c r="AN135" s="17"/>
    </row>
    <row r="136" spans="1:40" ht="15.75" customHeight="1">
      <c r="A136" s="14">
        <v>176</v>
      </c>
      <c r="B136" s="15">
        <v>8</v>
      </c>
      <c r="C136" s="15">
        <v>2</v>
      </c>
      <c r="D136" s="16">
        <v>20.31</v>
      </c>
      <c r="E136" s="15">
        <v>1</v>
      </c>
      <c r="F136" s="15">
        <v>2</v>
      </c>
      <c r="G136" s="24" t="s">
        <v>23</v>
      </c>
      <c r="H136" s="15">
        <v>1</v>
      </c>
      <c r="I136" s="17">
        <v>238</v>
      </c>
      <c r="K136" s="15"/>
      <c r="S136" s="19">
        <v>176</v>
      </c>
      <c r="AF136" s="21" t="s">
        <v>22</v>
      </c>
      <c r="AJ136" s="14"/>
      <c r="AK136" s="16"/>
      <c r="AL136" s="24"/>
      <c r="AM136" s="15"/>
      <c r="AN136" s="17"/>
    </row>
    <row r="137" spans="1:40" ht="15.75" customHeight="1">
      <c r="A137" s="14">
        <v>177</v>
      </c>
      <c r="B137" s="15">
        <v>8</v>
      </c>
      <c r="C137" s="15">
        <v>2</v>
      </c>
      <c r="D137" s="16">
        <v>18.52</v>
      </c>
      <c r="E137" s="15">
        <v>1</v>
      </c>
      <c r="F137" s="15">
        <v>2</v>
      </c>
      <c r="G137" s="24" t="s">
        <v>23</v>
      </c>
      <c r="H137" s="15">
        <v>2</v>
      </c>
      <c r="I137" s="17">
        <v>193</v>
      </c>
      <c r="K137" s="15"/>
      <c r="S137" s="19">
        <v>177</v>
      </c>
      <c r="AF137" s="21" t="s">
        <v>22</v>
      </c>
      <c r="AJ137" s="14"/>
      <c r="AK137" s="16"/>
      <c r="AL137" s="24"/>
      <c r="AM137" s="15"/>
      <c r="AN137" s="17"/>
    </row>
    <row r="138" spans="1:40" ht="15.75" customHeight="1">
      <c r="A138" s="14">
        <v>180</v>
      </c>
      <c r="B138" s="15">
        <v>8</v>
      </c>
      <c r="C138" s="15">
        <v>2</v>
      </c>
      <c r="D138" s="16">
        <v>13.98</v>
      </c>
      <c r="E138" s="15">
        <v>1</v>
      </c>
      <c r="F138" s="15">
        <v>2</v>
      </c>
      <c r="G138" s="15">
        <v>22</v>
      </c>
      <c r="H138" s="15">
        <v>4</v>
      </c>
      <c r="I138" s="17">
        <v>205</v>
      </c>
      <c r="K138" s="15"/>
      <c r="S138" s="19">
        <v>180</v>
      </c>
      <c r="AF138" s="38" t="s">
        <v>41</v>
      </c>
      <c r="AJ138" s="14"/>
      <c r="AK138" s="16"/>
      <c r="AL138" s="15"/>
      <c r="AM138" s="15"/>
      <c r="AN138" s="17"/>
    </row>
    <row r="139" spans="1:40" ht="15.75" customHeight="1">
      <c r="A139" s="14">
        <v>181</v>
      </c>
      <c r="B139" s="15">
        <v>8</v>
      </c>
      <c r="C139" s="15">
        <v>2</v>
      </c>
      <c r="D139" s="16">
        <v>19.45</v>
      </c>
      <c r="E139" s="15">
        <v>1</v>
      </c>
      <c r="F139" s="15">
        <v>2</v>
      </c>
      <c r="G139" s="24" t="s">
        <v>23</v>
      </c>
      <c r="H139" s="15">
        <v>1</v>
      </c>
      <c r="I139" s="17">
        <v>300</v>
      </c>
      <c r="K139" s="15"/>
      <c r="S139" s="19">
        <v>181</v>
      </c>
      <c r="AF139" s="21" t="s">
        <v>22</v>
      </c>
      <c r="AJ139" s="14"/>
      <c r="AK139" s="16"/>
      <c r="AL139" s="24"/>
      <c r="AM139" s="15"/>
      <c r="AN139" s="17"/>
    </row>
    <row r="140" spans="1:40" ht="15.75" customHeight="1">
      <c r="A140" s="14">
        <v>183</v>
      </c>
      <c r="B140" s="15">
        <v>8</v>
      </c>
      <c r="C140" s="15">
        <v>1</v>
      </c>
      <c r="D140" s="16">
        <v>17.71</v>
      </c>
      <c r="E140" s="15">
        <v>1</v>
      </c>
      <c r="F140" s="15">
        <v>2</v>
      </c>
      <c r="G140" s="24" t="s">
        <v>23</v>
      </c>
      <c r="H140" s="15">
        <v>2</v>
      </c>
      <c r="I140" s="17">
        <v>120</v>
      </c>
      <c r="K140" s="15"/>
      <c r="S140" s="19">
        <v>183</v>
      </c>
      <c r="AF140" s="21" t="s">
        <v>22</v>
      </c>
      <c r="AJ140" s="14"/>
      <c r="AK140" s="16"/>
      <c r="AL140" s="15"/>
      <c r="AM140" s="15"/>
      <c r="AN140" s="17"/>
    </row>
    <row r="141" spans="1:40" ht="15.75" customHeight="1">
      <c r="A141" s="14">
        <v>184</v>
      </c>
      <c r="B141" s="15">
        <v>8</v>
      </c>
      <c r="C141" s="15">
        <v>2</v>
      </c>
      <c r="D141" s="16">
        <v>12.54</v>
      </c>
      <c r="E141" s="15">
        <v>1</v>
      </c>
      <c r="F141" s="15">
        <v>2</v>
      </c>
      <c r="G141" s="15">
        <v>11</v>
      </c>
      <c r="H141" s="15">
        <v>2</v>
      </c>
      <c r="I141" s="17">
        <v>153</v>
      </c>
      <c r="K141" s="15"/>
      <c r="S141" s="19">
        <v>184</v>
      </c>
      <c r="AF141" s="21" t="s">
        <v>22</v>
      </c>
      <c r="AJ141" s="14"/>
      <c r="AK141" s="16"/>
      <c r="AL141" s="24"/>
      <c r="AM141" s="15"/>
      <c r="AN141" s="17"/>
    </row>
    <row r="142" spans="1:40" ht="15.75" customHeight="1">
      <c r="A142" s="14">
        <v>208</v>
      </c>
      <c r="B142" s="15">
        <v>8</v>
      </c>
      <c r="C142" s="15">
        <v>2</v>
      </c>
      <c r="D142" s="16">
        <v>11.33</v>
      </c>
      <c r="E142" s="15">
        <v>1</v>
      </c>
      <c r="F142" s="15">
        <v>2</v>
      </c>
      <c r="G142" s="24" t="s">
        <v>25</v>
      </c>
      <c r="H142" s="15">
        <v>2</v>
      </c>
      <c r="I142" s="17">
        <v>181</v>
      </c>
      <c r="K142" s="15"/>
      <c r="S142" s="19">
        <v>208</v>
      </c>
      <c r="AF142" s="38" t="s">
        <v>40</v>
      </c>
      <c r="AJ142" s="14"/>
      <c r="AK142" s="16"/>
      <c r="AL142" s="24"/>
      <c r="AM142" s="15"/>
      <c r="AN142" s="17"/>
    </row>
    <row r="143" spans="1:40" ht="15.75" customHeight="1">
      <c r="A143" s="14">
        <v>187</v>
      </c>
      <c r="B143" s="15">
        <v>8</v>
      </c>
      <c r="C143" s="15">
        <v>2</v>
      </c>
      <c r="D143" s="16">
        <v>6.84</v>
      </c>
      <c r="E143" s="15">
        <v>1</v>
      </c>
      <c r="F143" s="15">
        <v>3</v>
      </c>
      <c r="G143" s="15">
        <v>11</v>
      </c>
      <c r="H143" s="15">
        <v>2</v>
      </c>
      <c r="I143" s="17">
        <v>56</v>
      </c>
      <c r="K143" s="15"/>
      <c r="S143" s="19">
        <v>187</v>
      </c>
      <c r="AF143" s="21" t="s">
        <v>22</v>
      </c>
      <c r="AJ143" s="14"/>
      <c r="AK143" s="16"/>
      <c r="AL143" s="24"/>
      <c r="AM143" s="15"/>
      <c r="AN143" s="17"/>
    </row>
    <row r="144" spans="1:40" ht="15.75" customHeight="1">
      <c r="A144" s="14">
        <v>188</v>
      </c>
      <c r="B144" s="15">
        <v>8</v>
      </c>
      <c r="C144" s="15">
        <v>2</v>
      </c>
      <c r="D144" s="16">
        <v>8.02</v>
      </c>
      <c r="E144" s="15">
        <v>1</v>
      </c>
      <c r="F144" s="15">
        <v>2</v>
      </c>
      <c r="G144" s="24" t="s">
        <v>25</v>
      </c>
      <c r="H144" s="15">
        <v>2</v>
      </c>
      <c r="I144" s="17">
        <v>100</v>
      </c>
      <c r="K144" s="15"/>
      <c r="S144" s="19">
        <v>188</v>
      </c>
      <c r="AF144" s="38" t="s">
        <v>43</v>
      </c>
      <c r="AJ144" s="14"/>
      <c r="AK144" s="16"/>
      <c r="AL144" s="24"/>
      <c r="AM144" s="15"/>
      <c r="AN144" s="17"/>
    </row>
    <row r="145" spans="1:40" ht="15.75" customHeight="1">
      <c r="A145" s="14">
        <v>190</v>
      </c>
      <c r="B145" s="15">
        <v>8</v>
      </c>
      <c r="C145" s="15">
        <v>2</v>
      </c>
      <c r="D145" s="16">
        <v>19.17</v>
      </c>
      <c r="E145" s="15">
        <v>1</v>
      </c>
      <c r="F145" s="15">
        <v>2</v>
      </c>
      <c r="G145" s="15">
        <v>11</v>
      </c>
      <c r="H145" s="15">
        <v>1</v>
      </c>
      <c r="I145" s="17">
        <v>275</v>
      </c>
      <c r="K145" s="15"/>
      <c r="S145" s="19">
        <v>190</v>
      </c>
      <c r="AF145" s="21" t="s">
        <v>22</v>
      </c>
      <c r="AJ145" s="14"/>
      <c r="AK145" s="16"/>
      <c r="AL145" s="15"/>
      <c r="AM145" s="15"/>
      <c r="AN145" s="17"/>
    </row>
    <row r="146" spans="1:40" ht="15.75" customHeight="1">
      <c r="A146" s="14">
        <v>191</v>
      </c>
      <c r="B146" s="15">
        <v>8</v>
      </c>
      <c r="C146" s="15">
        <v>2</v>
      </c>
      <c r="D146" s="16">
        <v>16.17</v>
      </c>
      <c r="E146" s="15">
        <v>1</v>
      </c>
      <c r="F146" s="15">
        <v>2</v>
      </c>
      <c r="G146" s="24" t="s">
        <v>23</v>
      </c>
      <c r="H146" s="15">
        <v>1</v>
      </c>
      <c r="I146" s="17">
        <v>214</v>
      </c>
      <c r="K146" s="15"/>
      <c r="S146" s="19">
        <v>191</v>
      </c>
      <c r="AF146" s="21" t="s">
        <v>22</v>
      </c>
      <c r="AJ146" s="14"/>
      <c r="AK146" s="16"/>
      <c r="AL146" s="24"/>
      <c r="AM146" s="15"/>
      <c r="AN146" s="17"/>
    </row>
    <row r="147" spans="1:40" ht="15.75" customHeight="1">
      <c r="A147" s="14">
        <v>192</v>
      </c>
      <c r="B147" s="15">
        <v>8</v>
      </c>
      <c r="C147" s="15">
        <v>2</v>
      </c>
      <c r="D147" s="16">
        <v>17.75</v>
      </c>
      <c r="E147" s="15">
        <v>1</v>
      </c>
      <c r="F147" s="15">
        <v>2</v>
      </c>
      <c r="G147" s="24" t="s">
        <v>23</v>
      </c>
      <c r="H147" s="15">
        <v>1</v>
      </c>
      <c r="I147" s="17">
        <v>269</v>
      </c>
      <c r="K147" s="15"/>
      <c r="S147" s="19">
        <v>192</v>
      </c>
      <c r="AF147" s="21" t="s">
        <v>22</v>
      </c>
      <c r="AJ147" s="14"/>
      <c r="AK147" s="16"/>
      <c r="AL147" s="24"/>
      <c r="AM147" s="15"/>
      <c r="AN147" s="17"/>
    </row>
    <row r="148" spans="1:32" ht="15.75" customHeight="1">
      <c r="A148" s="14">
        <v>801</v>
      </c>
      <c r="E148" s="15">
        <v>1</v>
      </c>
      <c r="F148" s="15">
        <v>3</v>
      </c>
      <c r="G148" s="15">
        <v>22</v>
      </c>
      <c r="H148" s="15">
        <v>4</v>
      </c>
      <c r="I148" s="17">
        <v>256</v>
      </c>
      <c r="K148" s="15"/>
      <c r="S148" s="19">
        <v>801</v>
      </c>
      <c r="T148" s="20">
        <v>40</v>
      </c>
      <c r="V148" s="15">
        <v>60.5</v>
      </c>
      <c r="W148" s="15">
        <v>7</v>
      </c>
      <c r="Y148" s="15">
        <v>328</v>
      </c>
      <c r="Z148" s="15">
        <v>3</v>
      </c>
      <c r="AB148" s="15">
        <v>296</v>
      </c>
      <c r="AC148" s="15">
        <v>21</v>
      </c>
      <c r="AE148" s="15">
        <v>206.5</v>
      </c>
      <c r="AF148" s="38" t="s">
        <v>43</v>
      </c>
    </row>
    <row r="149" spans="1:32" ht="15.75" customHeight="1">
      <c r="A149" s="14">
        <v>802</v>
      </c>
      <c r="E149" s="15">
        <v>1</v>
      </c>
      <c r="F149" s="15">
        <v>3</v>
      </c>
      <c r="G149" s="15">
        <v>22</v>
      </c>
      <c r="H149" s="15">
        <v>4</v>
      </c>
      <c r="I149" s="17">
        <v>237</v>
      </c>
      <c r="K149" s="15"/>
      <c r="S149" s="19">
        <v>802</v>
      </c>
      <c r="T149" s="20">
        <v>10</v>
      </c>
      <c r="V149" s="15">
        <v>332.5</v>
      </c>
      <c r="W149" s="15">
        <v>4</v>
      </c>
      <c r="Y149" s="15">
        <v>233</v>
      </c>
      <c r="Z149" s="15">
        <v>21</v>
      </c>
      <c r="AB149" s="15">
        <v>172.5</v>
      </c>
      <c r="AC149" s="15">
        <v>40</v>
      </c>
      <c r="AE149" s="15">
        <v>115</v>
      </c>
      <c r="AF149" s="38" t="s">
        <v>35</v>
      </c>
    </row>
    <row r="150" spans="1:32" ht="15.75" customHeight="1">
      <c r="A150" s="14">
        <v>803</v>
      </c>
      <c r="E150" s="15">
        <v>1</v>
      </c>
      <c r="F150" s="15">
        <v>2</v>
      </c>
      <c r="G150" s="15">
        <v>11</v>
      </c>
      <c r="H150" s="15">
        <v>2</v>
      </c>
      <c r="I150" s="17">
        <v>152</v>
      </c>
      <c r="K150" s="15"/>
      <c r="S150" s="19">
        <v>803</v>
      </c>
      <c r="T150" s="20">
        <v>26</v>
      </c>
      <c r="V150" s="15">
        <v>34</v>
      </c>
      <c r="W150" s="15">
        <v>13</v>
      </c>
      <c r="Y150" s="15">
        <v>33.5</v>
      </c>
      <c r="Z150" s="15">
        <v>8</v>
      </c>
      <c r="AB150" s="15">
        <v>254.5</v>
      </c>
      <c r="AC150" s="15">
        <v>40</v>
      </c>
      <c r="AE150" s="15">
        <v>122</v>
      </c>
      <c r="AF150" s="21" t="s">
        <v>22</v>
      </c>
    </row>
    <row r="151" spans="1:32" ht="15.75" customHeight="1">
      <c r="A151" s="14">
        <v>804</v>
      </c>
      <c r="E151" s="15">
        <v>1</v>
      </c>
      <c r="F151" s="15">
        <v>3</v>
      </c>
      <c r="G151" s="15">
        <v>22</v>
      </c>
      <c r="H151" s="15">
        <v>4</v>
      </c>
      <c r="I151" s="17">
        <v>182</v>
      </c>
      <c r="K151" s="15"/>
      <c r="S151" s="19">
        <v>804</v>
      </c>
      <c r="T151" s="20">
        <v>195</v>
      </c>
      <c r="V151" s="15">
        <v>133</v>
      </c>
      <c r="W151" s="15">
        <v>12</v>
      </c>
      <c r="Y151" s="15">
        <v>340</v>
      </c>
      <c r="Z151" s="15">
        <v>11</v>
      </c>
      <c r="AB151" s="15">
        <v>284</v>
      </c>
      <c r="AC151" s="15">
        <v>9</v>
      </c>
      <c r="AE151" s="15">
        <v>245.5</v>
      </c>
      <c r="AF151" s="38" t="s">
        <v>33</v>
      </c>
    </row>
    <row r="152" spans="1:32" ht="15.75" customHeight="1">
      <c r="A152" s="14">
        <v>805</v>
      </c>
      <c r="E152" s="15">
        <v>1</v>
      </c>
      <c r="F152" s="15">
        <v>2</v>
      </c>
      <c r="G152" s="25" t="s">
        <v>23</v>
      </c>
      <c r="H152" s="15">
        <v>2</v>
      </c>
      <c r="I152" s="17">
        <v>180</v>
      </c>
      <c r="S152" s="19">
        <v>805</v>
      </c>
      <c r="T152" s="20">
        <v>13</v>
      </c>
      <c r="V152" s="15">
        <v>325</v>
      </c>
      <c r="W152" s="15">
        <v>29</v>
      </c>
      <c r="Y152" s="15">
        <v>43</v>
      </c>
      <c r="Z152" s="15">
        <v>8</v>
      </c>
      <c r="AB152" s="15">
        <v>230</v>
      </c>
      <c r="AC152" s="15">
        <v>6</v>
      </c>
      <c r="AE152" s="15">
        <v>205.5</v>
      </c>
      <c r="AF152" s="21" t="s">
        <v>22</v>
      </c>
    </row>
    <row r="153" spans="1:32" ht="15.75" customHeight="1">
      <c r="A153" s="14">
        <v>806</v>
      </c>
      <c r="E153" s="15">
        <v>1</v>
      </c>
      <c r="F153" s="15">
        <v>2</v>
      </c>
      <c r="G153" s="25" t="s">
        <v>23</v>
      </c>
      <c r="H153" s="15">
        <v>2</v>
      </c>
      <c r="I153" s="17">
        <v>138</v>
      </c>
      <c r="S153" s="19">
        <v>806</v>
      </c>
      <c r="T153" s="20">
        <v>31</v>
      </c>
      <c r="V153" s="15">
        <v>46</v>
      </c>
      <c r="W153" s="15">
        <v>28</v>
      </c>
      <c r="Y153" s="15">
        <v>97.5</v>
      </c>
      <c r="Z153" s="15">
        <v>13</v>
      </c>
      <c r="AB153" s="15">
        <v>293</v>
      </c>
      <c r="AC153" s="15">
        <v>9</v>
      </c>
      <c r="AE153" s="15">
        <v>236</v>
      </c>
      <c r="AF153" s="21" t="s">
        <v>22</v>
      </c>
    </row>
    <row r="154" spans="1:32" ht="15.75" customHeight="1">
      <c r="A154" s="14">
        <v>807</v>
      </c>
      <c r="E154" s="15">
        <v>1</v>
      </c>
      <c r="F154" s="15">
        <v>2</v>
      </c>
      <c r="G154" s="23">
        <v>11</v>
      </c>
      <c r="H154" s="15">
        <v>2</v>
      </c>
      <c r="I154" s="17">
        <v>123</v>
      </c>
      <c r="S154" s="19">
        <v>807</v>
      </c>
      <c r="T154" s="20">
        <v>19</v>
      </c>
      <c r="V154" s="15">
        <v>337</v>
      </c>
      <c r="W154" s="15">
        <v>13</v>
      </c>
      <c r="Y154" s="15">
        <v>235.5</v>
      </c>
      <c r="Z154" s="15">
        <v>11</v>
      </c>
      <c r="AB154" s="15">
        <v>214</v>
      </c>
      <c r="AC154" s="15">
        <v>30</v>
      </c>
      <c r="AE154" s="15">
        <v>45</v>
      </c>
      <c r="AF154" s="21" t="s">
        <v>22</v>
      </c>
    </row>
    <row r="155" spans="1:32" ht="15.75" customHeight="1">
      <c r="A155" s="14">
        <v>808</v>
      </c>
      <c r="E155" s="15">
        <v>1</v>
      </c>
      <c r="F155" s="15">
        <v>2</v>
      </c>
      <c r="G155" s="23">
        <v>11</v>
      </c>
      <c r="H155" s="15">
        <v>1</v>
      </c>
      <c r="I155" s="17">
        <v>228</v>
      </c>
      <c r="S155" s="19">
        <v>808</v>
      </c>
      <c r="T155" s="20">
        <v>34</v>
      </c>
      <c r="V155" s="15">
        <v>104</v>
      </c>
      <c r="W155" s="15">
        <v>30</v>
      </c>
      <c r="Y155" s="15">
        <v>161</v>
      </c>
      <c r="Z155" s="15">
        <v>14</v>
      </c>
      <c r="AB155" s="15">
        <v>222</v>
      </c>
      <c r="AC155" s="15">
        <v>19</v>
      </c>
      <c r="AE155" s="15">
        <v>308.5</v>
      </c>
      <c r="AF155" s="21" t="s">
        <v>22</v>
      </c>
    </row>
    <row r="156" spans="1:32" ht="15.75" customHeight="1">
      <c r="A156" s="14">
        <v>809</v>
      </c>
      <c r="E156" s="15">
        <v>1</v>
      </c>
      <c r="F156" s="15">
        <v>3</v>
      </c>
      <c r="G156" s="25" t="s">
        <v>29</v>
      </c>
      <c r="H156" s="15">
        <v>2</v>
      </c>
      <c r="I156" s="17">
        <v>126</v>
      </c>
      <c r="S156" s="19">
        <v>809</v>
      </c>
      <c r="T156" s="20">
        <v>197</v>
      </c>
      <c r="V156" s="15">
        <v>180</v>
      </c>
      <c r="W156" s="15">
        <v>23</v>
      </c>
      <c r="Y156" s="15">
        <v>346</v>
      </c>
      <c r="Z156" s="15">
        <v>43</v>
      </c>
      <c r="AB156" s="15">
        <v>23.5</v>
      </c>
      <c r="AC156" s="15">
        <v>2</v>
      </c>
      <c r="AE156" s="15">
        <v>262</v>
      </c>
      <c r="AF156" s="21" t="s">
        <v>22</v>
      </c>
    </row>
    <row r="157" spans="1:32" ht="15.75" customHeight="1">
      <c r="A157" s="14">
        <v>810</v>
      </c>
      <c r="E157" s="15">
        <v>1</v>
      </c>
      <c r="F157" s="15">
        <v>2</v>
      </c>
      <c r="G157" s="25" t="s">
        <v>23</v>
      </c>
      <c r="H157" s="15">
        <v>2</v>
      </c>
      <c r="I157" s="17">
        <v>135</v>
      </c>
      <c r="S157" s="19">
        <v>810</v>
      </c>
      <c r="T157" s="20">
        <v>43</v>
      </c>
      <c r="V157" s="15">
        <v>331</v>
      </c>
      <c r="W157" s="15">
        <v>65</v>
      </c>
      <c r="Y157" s="15">
        <v>63</v>
      </c>
      <c r="Z157" s="15">
        <v>59</v>
      </c>
      <c r="AB157" s="15">
        <v>125</v>
      </c>
      <c r="AC157" s="15">
        <v>197</v>
      </c>
      <c r="AE157" s="15">
        <v>226</v>
      </c>
      <c r="AF157" s="21" t="s">
        <v>22</v>
      </c>
    </row>
    <row r="158" spans="1:32" ht="15.75" customHeight="1">
      <c r="A158" s="14">
        <v>811</v>
      </c>
      <c r="E158" s="15">
        <v>1</v>
      </c>
      <c r="F158" s="15">
        <v>2</v>
      </c>
      <c r="G158" s="25" t="s">
        <v>23</v>
      </c>
      <c r="H158" s="15">
        <v>2</v>
      </c>
      <c r="I158" s="17">
        <v>173</v>
      </c>
      <c r="S158" s="19">
        <v>811</v>
      </c>
      <c r="T158" s="20">
        <v>56</v>
      </c>
      <c r="V158" s="15">
        <v>128</v>
      </c>
      <c r="W158" s="15">
        <v>66</v>
      </c>
      <c r="Y158" s="15">
        <v>47</v>
      </c>
      <c r="Z158" s="15">
        <v>44</v>
      </c>
      <c r="AB158" s="15">
        <v>355</v>
      </c>
      <c r="AC158" s="15">
        <v>43</v>
      </c>
      <c r="AE158" s="15">
        <v>330</v>
      </c>
      <c r="AF158" s="21" t="s">
        <v>22</v>
      </c>
    </row>
    <row r="159" spans="1:32" ht="15.75" customHeight="1">
      <c r="A159" s="14">
        <v>812</v>
      </c>
      <c r="E159" s="15">
        <v>1</v>
      </c>
      <c r="F159" s="15">
        <v>2</v>
      </c>
      <c r="G159" s="23">
        <v>11</v>
      </c>
      <c r="H159" s="15">
        <v>2</v>
      </c>
      <c r="I159" s="17">
        <v>158</v>
      </c>
      <c r="S159" s="19">
        <v>812</v>
      </c>
      <c r="T159" s="20">
        <v>59</v>
      </c>
      <c r="V159" s="15">
        <v>143</v>
      </c>
      <c r="W159" s="15">
        <v>65</v>
      </c>
      <c r="Y159" s="15">
        <v>85</v>
      </c>
      <c r="Z159" s="15">
        <v>47</v>
      </c>
      <c r="AB159" s="15">
        <v>8</v>
      </c>
      <c r="AC159" s="15">
        <v>22</v>
      </c>
      <c r="AE159" s="15">
        <v>231</v>
      </c>
      <c r="AF159" s="21" t="s">
        <v>22</v>
      </c>
    </row>
    <row r="160" spans="1:32" ht="15.75" customHeight="1">
      <c r="A160" s="14">
        <v>813</v>
      </c>
      <c r="E160" s="15">
        <v>1</v>
      </c>
      <c r="F160" s="15">
        <v>2</v>
      </c>
      <c r="G160" s="23">
        <v>11</v>
      </c>
      <c r="H160" s="15">
        <v>2</v>
      </c>
      <c r="I160" s="17">
        <v>181</v>
      </c>
      <c r="S160" s="19">
        <v>813</v>
      </c>
      <c r="T160" s="20">
        <v>11</v>
      </c>
      <c r="V160" s="15">
        <v>290.5</v>
      </c>
      <c r="W160" s="15">
        <v>30</v>
      </c>
      <c r="Y160" s="15">
        <v>344</v>
      </c>
      <c r="Z160" s="15">
        <v>49</v>
      </c>
      <c r="AB160" s="15">
        <v>33</v>
      </c>
      <c r="AC160" s="15">
        <v>43</v>
      </c>
      <c r="AE160" s="15">
        <v>110</v>
      </c>
      <c r="AF160" s="21" t="s">
        <v>22</v>
      </c>
    </row>
    <row r="161" spans="1:32" ht="15.75" customHeight="1">
      <c r="A161" s="14">
        <v>814</v>
      </c>
      <c r="E161" s="15">
        <v>1</v>
      </c>
      <c r="F161" s="15">
        <v>2</v>
      </c>
      <c r="G161" s="23">
        <v>11</v>
      </c>
      <c r="H161" s="15">
        <v>2</v>
      </c>
      <c r="I161" s="17">
        <v>101</v>
      </c>
      <c r="S161" s="19">
        <v>814</v>
      </c>
      <c r="T161" s="20">
        <v>48</v>
      </c>
      <c r="V161" s="15">
        <v>45.5</v>
      </c>
      <c r="W161" s="15">
        <v>31</v>
      </c>
      <c r="Y161" s="15">
        <v>6</v>
      </c>
      <c r="Z161" s="15">
        <v>30</v>
      </c>
      <c r="AB161" s="15">
        <v>335</v>
      </c>
      <c r="AC161" s="15">
        <v>9</v>
      </c>
      <c r="AE161" s="15">
        <v>259</v>
      </c>
      <c r="AF161" s="21" t="s">
        <v>22</v>
      </c>
    </row>
    <row r="162" spans="1:32" ht="15.75" customHeight="1">
      <c r="A162" s="14">
        <v>815</v>
      </c>
      <c r="E162" s="15">
        <v>1</v>
      </c>
      <c r="F162" s="15">
        <v>2</v>
      </c>
      <c r="G162" s="23">
        <v>21</v>
      </c>
      <c r="H162" s="15">
        <v>4</v>
      </c>
      <c r="I162" s="17">
        <v>118</v>
      </c>
      <c r="S162" s="19">
        <v>815</v>
      </c>
      <c r="T162" s="20">
        <v>70</v>
      </c>
      <c r="V162" s="15">
        <v>71</v>
      </c>
      <c r="W162" s="15">
        <v>50</v>
      </c>
      <c r="Y162" s="15">
        <v>0</v>
      </c>
      <c r="Z162" s="15">
        <v>30</v>
      </c>
      <c r="AB162" s="15">
        <v>313</v>
      </c>
      <c r="AC162" s="15">
        <v>11</v>
      </c>
      <c r="AE162" s="15">
        <v>276</v>
      </c>
      <c r="AF162" s="21" t="s">
        <v>22</v>
      </c>
    </row>
    <row r="163" spans="1:32" ht="15.75" customHeight="1">
      <c r="A163" s="14">
        <v>816</v>
      </c>
      <c r="E163" s="15">
        <v>1</v>
      </c>
      <c r="F163" s="15">
        <v>2</v>
      </c>
      <c r="G163" s="23">
        <v>21</v>
      </c>
      <c r="H163" s="15">
        <v>4</v>
      </c>
      <c r="I163" s="17">
        <v>106</v>
      </c>
      <c r="S163" s="19">
        <v>816</v>
      </c>
      <c r="T163" s="20">
        <v>30</v>
      </c>
      <c r="V163" s="15">
        <v>319.5</v>
      </c>
      <c r="W163" s="15">
        <v>11</v>
      </c>
      <c r="Y163" s="15">
        <v>270</v>
      </c>
      <c r="Z163" s="15">
        <v>197</v>
      </c>
      <c r="AB163" s="15">
        <v>178.5</v>
      </c>
      <c r="AC163" s="15">
        <v>46</v>
      </c>
      <c r="AE163" s="15">
        <v>87</v>
      </c>
      <c r="AF163" s="21" t="s">
        <v>22</v>
      </c>
    </row>
    <row r="164" spans="1:32" ht="15.75" customHeight="1">
      <c r="A164" s="14">
        <v>817</v>
      </c>
      <c r="E164" s="15">
        <v>1</v>
      </c>
      <c r="F164" s="15">
        <v>2</v>
      </c>
      <c r="G164" s="25" t="s">
        <v>23</v>
      </c>
      <c r="H164" s="15">
        <v>2</v>
      </c>
      <c r="I164" s="17">
        <v>125</v>
      </c>
      <c r="S164" s="19">
        <v>817</v>
      </c>
      <c r="T164" s="20">
        <v>71</v>
      </c>
      <c r="V164" s="15">
        <v>100</v>
      </c>
      <c r="W164" s="15">
        <v>76</v>
      </c>
      <c r="Y164" s="15">
        <v>52</v>
      </c>
      <c r="Z164" s="15">
        <v>34</v>
      </c>
      <c r="AB164" s="15">
        <v>318</v>
      </c>
      <c r="AC164" s="15">
        <v>28</v>
      </c>
      <c r="AE164" s="15">
        <v>222.5</v>
      </c>
      <c r="AF164" s="21" t="s">
        <v>22</v>
      </c>
    </row>
    <row r="165" spans="1:32" ht="15.75" customHeight="1">
      <c r="A165" s="14">
        <v>818</v>
      </c>
      <c r="E165" s="15">
        <v>1</v>
      </c>
      <c r="F165" s="15">
        <v>5</v>
      </c>
      <c r="G165" s="23">
        <v>22</v>
      </c>
      <c r="H165" s="15">
        <v>4</v>
      </c>
      <c r="I165" s="17">
        <v>241</v>
      </c>
      <c r="S165" s="19">
        <v>818</v>
      </c>
      <c r="T165" s="20">
        <v>75</v>
      </c>
      <c r="V165" s="15">
        <v>85</v>
      </c>
      <c r="W165" s="15">
        <v>34</v>
      </c>
      <c r="Y165" s="15">
        <v>247</v>
      </c>
      <c r="Z165" s="15">
        <v>50</v>
      </c>
      <c r="AB165" s="15">
        <v>186</v>
      </c>
      <c r="AC165" s="15">
        <v>72</v>
      </c>
      <c r="AE165" s="15">
        <v>138</v>
      </c>
      <c r="AF165" s="38" t="s">
        <v>43</v>
      </c>
    </row>
    <row r="166" spans="1:32" ht="15.75" customHeight="1">
      <c r="A166" s="14">
        <v>819</v>
      </c>
      <c r="E166" s="15">
        <v>1</v>
      </c>
      <c r="F166" s="15">
        <v>2</v>
      </c>
      <c r="G166" s="25" t="s">
        <v>23</v>
      </c>
      <c r="H166" s="15">
        <v>2</v>
      </c>
      <c r="I166" s="17">
        <v>124</v>
      </c>
      <c r="S166" s="19">
        <v>819</v>
      </c>
      <c r="T166" s="20">
        <v>71</v>
      </c>
      <c r="V166" s="15">
        <v>327</v>
      </c>
      <c r="W166" s="15">
        <v>94</v>
      </c>
      <c r="Y166" s="15">
        <v>26</v>
      </c>
      <c r="Z166" s="15">
        <v>111</v>
      </c>
      <c r="AB166" s="15">
        <v>60</v>
      </c>
      <c r="AC166" s="15">
        <v>80</v>
      </c>
      <c r="AE166" s="15">
        <v>164</v>
      </c>
      <c r="AF166" s="21" t="s">
        <v>22</v>
      </c>
    </row>
    <row r="167" spans="1:32" ht="15.75" customHeight="1">
      <c r="A167" s="14">
        <v>820</v>
      </c>
      <c r="E167" s="15">
        <v>1</v>
      </c>
      <c r="F167" s="15">
        <v>2</v>
      </c>
      <c r="G167" s="23">
        <v>21</v>
      </c>
      <c r="H167" s="15">
        <v>4</v>
      </c>
      <c r="I167" s="17">
        <v>161</v>
      </c>
      <c r="S167" s="19">
        <v>820</v>
      </c>
      <c r="T167" s="20">
        <v>73</v>
      </c>
      <c r="V167" s="15">
        <v>352</v>
      </c>
      <c r="W167" s="15">
        <v>94</v>
      </c>
      <c r="Y167" s="15">
        <v>25.5</v>
      </c>
      <c r="Z167" s="15">
        <v>110</v>
      </c>
      <c r="AB167" s="15">
        <v>57</v>
      </c>
      <c r="AC167" s="15">
        <v>79</v>
      </c>
      <c r="AE167" s="15">
        <v>177</v>
      </c>
      <c r="AF167" s="21" t="s">
        <v>22</v>
      </c>
    </row>
    <row r="168" spans="1:32" ht="15.75" customHeight="1">
      <c r="A168" s="14">
        <v>821</v>
      </c>
      <c r="E168" s="15">
        <v>1</v>
      </c>
      <c r="F168" s="15">
        <v>2</v>
      </c>
      <c r="G168" s="25" t="s">
        <v>23</v>
      </c>
      <c r="H168" s="15">
        <v>2</v>
      </c>
      <c r="I168" s="17">
        <v>100</v>
      </c>
      <c r="S168" s="19">
        <v>821</v>
      </c>
      <c r="T168" s="20">
        <v>75</v>
      </c>
      <c r="V168" s="15">
        <v>333</v>
      </c>
      <c r="W168" s="15">
        <v>94</v>
      </c>
      <c r="Y168" s="15">
        <v>30</v>
      </c>
      <c r="Z168" s="15">
        <v>110</v>
      </c>
      <c r="AB168" s="15">
        <v>72.5</v>
      </c>
      <c r="AC168" s="15">
        <v>80</v>
      </c>
      <c r="AE168" s="15">
        <v>169.5</v>
      </c>
      <c r="AF168" s="21" t="s">
        <v>22</v>
      </c>
    </row>
    <row r="169" spans="1:32" ht="15.75" customHeight="1">
      <c r="A169" s="14">
        <v>822</v>
      </c>
      <c r="E169" s="15">
        <v>1</v>
      </c>
      <c r="F169" s="15">
        <v>2</v>
      </c>
      <c r="G169" s="25" t="s">
        <v>23</v>
      </c>
      <c r="H169" s="15">
        <v>2</v>
      </c>
      <c r="I169" s="17">
        <v>121</v>
      </c>
      <c r="S169" s="19">
        <v>822</v>
      </c>
      <c r="T169" s="20">
        <v>96</v>
      </c>
      <c r="V169" s="15">
        <v>35.5</v>
      </c>
      <c r="W169" s="15">
        <v>100</v>
      </c>
      <c r="Y169" s="15">
        <v>1</v>
      </c>
      <c r="Z169" s="15">
        <v>71</v>
      </c>
      <c r="AB169" s="15">
        <v>239.5</v>
      </c>
      <c r="AC169" s="15">
        <v>69</v>
      </c>
      <c r="AE169" s="15">
        <v>205</v>
      </c>
      <c r="AF169" s="21" t="s">
        <v>22</v>
      </c>
    </row>
    <row r="170" spans="1:32" ht="15.75" customHeight="1">
      <c r="A170" s="14">
        <v>823</v>
      </c>
      <c r="E170" s="15">
        <v>1</v>
      </c>
      <c r="F170" s="15">
        <v>2</v>
      </c>
      <c r="G170" s="25" t="s">
        <v>23</v>
      </c>
      <c r="H170" s="15">
        <v>2</v>
      </c>
      <c r="I170" s="17">
        <v>177</v>
      </c>
      <c r="S170" s="19">
        <v>823</v>
      </c>
      <c r="T170" s="20">
        <v>69</v>
      </c>
      <c r="V170" s="15">
        <v>155.5</v>
      </c>
      <c r="W170" s="15">
        <v>73</v>
      </c>
      <c r="Y170" s="15">
        <v>67</v>
      </c>
      <c r="Z170" s="15">
        <v>76</v>
      </c>
      <c r="AB170" s="15">
        <v>18.5</v>
      </c>
      <c r="AC170" s="15">
        <v>77</v>
      </c>
      <c r="AE170" s="15">
        <v>349</v>
      </c>
      <c r="AF170" s="21" t="s">
        <v>22</v>
      </c>
    </row>
    <row r="171" spans="1:32" ht="15.75" customHeight="1">
      <c r="A171" s="14">
        <v>824</v>
      </c>
      <c r="E171" s="15">
        <v>1</v>
      </c>
      <c r="F171" s="15">
        <v>3</v>
      </c>
      <c r="G171" s="23">
        <v>22</v>
      </c>
      <c r="H171" s="15">
        <v>4</v>
      </c>
      <c r="I171" s="17">
        <v>221</v>
      </c>
      <c r="S171" s="19">
        <v>824</v>
      </c>
      <c r="T171" s="20">
        <v>78</v>
      </c>
      <c r="V171" s="15">
        <v>358</v>
      </c>
      <c r="W171" s="15">
        <v>73</v>
      </c>
      <c r="Y171" s="15">
        <v>69</v>
      </c>
      <c r="Z171" s="15">
        <v>69</v>
      </c>
      <c r="AB171" s="15">
        <v>169.5</v>
      </c>
      <c r="AC171" s="15">
        <v>52</v>
      </c>
      <c r="AE171" s="15">
        <v>314</v>
      </c>
      <c r="AF171" s="38" t="s">
        <v>38</v>
      </c>
    </row>
    <row r="172" spans="1:32" ht="15.75" customHeight="1">
      <c r="A172" s="14">
        <v>825</v>
      </c>
      <c r="E172" s="15">
        <v>1</v>
      </c>
      <c r="F172" s="15">
        <v>2</v>
      </c>
      <c r="G172" s="23">
        <v>11</v>
      </c>
      <c r="H172" s="15">
        <v>1</v>
      </c>
      <c r="I172" s="17">
        <v>254</v>
      </c>
      <c r="S172" s="19">
        <v>825</v>
      </c>
      <c r="T172" s="20">
        <v>77</v>
      </c>
      <c r="V172" s="15">
        <v>352.5</v>
      </c>
      <c r="W172" s="15">
        <v>76</v>
      </c>
      <c r="Y172" s="15">
        <v>30</v>
      </c>
      <c r="Z172" s="15">
        <v>73</v>
      </c>
      <c r="AB172" s="15">
        <v>86</v>
      </c>
      <c r="AC172" s="15">
        <v>69</v>
      </c>
      <c r="AE172" s="15">
        <v>154.5</v>
      </c>
      <c r="AF172" s="21" t="s">
        <v>22</v>
      </c>
    </row>
    <row r="173" spans="1:32" ht="15.75" customHeight="1">
      <c r="A173" s="14">
        <v>826</v>
      </c>
      <c r="E173" s="15">
        <v>1</v>
      </c>
      <c r="F173" s="15">
        <v>2</v>
      </c>
      <c r="G173" s="25" t="s">
        <v>23</v>
      </c>
      <c r="H173" s="15">
        <v>1</v>
      </c>
      <c r="I173" s="17">
        <v>280</v>
      </c>
      <c r="S173" s="19">
        <v>826</v>
      </c>
      <c r="T173" s="20">
        <v>78</v>
      </c>
      <c r="V173" s="15">
        <v>25</v>
      </c>
      <c r="W173" s="15">
        <v>98</v>
      </c>
      <c r="Y173" s="15">
        <v>65</v>
      </c>
      <c r="Z173" s="15">
        <v>73</v>
      </c>
      <c r="AB173" s="15">
        <v>110</v>
      </c>
      <c r="AC173" s="15">
        <v>51</v>
      </c>
      <c r="AE173" s="15">
        <v>238</v>
      </c>
      <c r="AF173" s="21" t="s">
        <v>22</v>
      </c>
    </row>
    <row r="174" spans="1:32" ht="15.75" customHeight="1">
      <c r="A174" s="14">
        <v>827</v>
      </c>
      <c r="E174" s="15">
        <v>1</v>
      </c>
      <c r="F174" s="15">
        <v>2</v>
      </c>
      <c r="G174" s="23">
        <v>22</v>
      </c>
      <c r="H174" s="15">
        <v>4</v>
      </c>
      <c r="I174" s="17">
        <v>244</v>
      </c>
      <c r="S174" s="19">
        <v>827</v>
      </c>
      <c r="T174" s="20">
        <v>76</v>
      </c>
      <c r="V174" s="15">
        <v>63</v>
      </c>
      <c r="W174" s="15">
        <v>77</v>
      </c>
      <c r="Y174" s="15">
        <v>343</v>
      </c>
      <c r="Z174" s="15">
        <v>51</v>
      </c>
      <c r="AB174" s="15">
        <v>237</v>
      </c>
      <c r="AC174" s="15">
        <v>72</v>
      </c>
      <c r="AE174" s="15">
        <v>189</v>
      </c>
      <c r="AF174" s="38" t="s">
        <v>41</v>
      </c>
    </row>
    <row r="175" spans="1:32" ht="15.75" customHeight="1">
      <c r="A175" s="14">
        <v>828</v>
      </c>
      <c r="E175" s="15">
        <v>1</v>
      </c>
      <c r="F175" s="15">
        <v>2</v>
      </c>
      <c r="G175" s="25" t="s">
        <v>29</v>
      </c>
      <c r="H175" s="15">
        <v>2</v>
      </c>
      <c r="I175" s="17">
        <v>143</v>
      </c>
      <c r="S175" s="19">
        <v>828</v>
      </c>
      <c r="T175" s="20">
        <v>78</v>
      </c>
      <c r="V175" s="15">
        <v>19</v>
      </c>
      <c r="W175" s="15">
        <v>99</v>
      </c>
      <c r="Y175" s="15">
        <v>76</v>
      </c>
      <c r="Z175" s="15">
        <v>73</v>
      </c>
      <c r="AB175" s="15">
        <v>131.5</v>
      </c>
      <c r="AC175" s="15">
        <v>72</v>
      </c>
      <c r="AE175" s="15">
        <v>191</v>
      </c>
      <c r="AF175" s="21" t="s">
        <v>22</v>
      </c>
    </row>
    <row r="176" spans="1:32" ht="15.75" customHeight="1">
      <c r="A176" s="14">
        <v>829</v>
      </c>
      <c r="E176" s="15">
        <v>1</v>
      </c>
      <c r="F176" s="15">
        <v>2</v>
      </c>
      <c r="G176" s="23">
        <v>22</v>
      </c>
      <c r="H176" s="15">
        <v>4</v>
      </c>
      <c r="I176" s="17">
        <v>155</v>
      </c>
      <c r="S176" s="19">
        <v>829</v>
      </c>
      <c r="T176" s="20">
        <v>79</v>
      </c>
      <c r="V176" s="15">
        <v>172</v>
      </c>
      <c r="W176" s="15">
        <v>85</v>
      </c>
      <c r="Y176" s="15">
        <v>38</v>
      </c>
      <c r="Z176" s="15">
        <v>67</v>
      </c>
      <c r="AB176" s="15">
        <v>327.5</v>
      </c>
      <c r="AC176" s="15">
        <v>55</v>
      </c>
      <c r="AE176" s="15">
        <v>231</v>
      </c>
      <c r="AF176" s="38" t="s">
        <v>44</v>
      </c>
    </row>
    <row r="177" spans="1:32" ht="15.75" customHeight="1">
      <c r="A177" s="14">
        <v>830</v>
      </c>
      <c r="E177" s="15">
        <v>1</v>
      </c>
      <c r="F177" s="15">
        <v>2</v>
      </c>
      <c r="G177" s="23">
        <v>21</v>
      </c>
      <c r="H177" s="15">
        <v>4</v>
      </c>
      <c r="I177" s="17">
        <v>109</v>
      </c>
      <c r="S177" s="19">
        <v>830</v>
      </c>
      <c r="T177" s="20">
        <v>86</v>
      </c>
      <c r="V177" s="15">
        <v>215.5</v>
      </c>
      <c r="W177" s="15">
        <v>89</v>
      </c>
      <c r="Y177" s="15">
        <v>278</v>
      </c>
      <c r="Z177" s="15">
        <v>92</v>
      </c>
      <c r="AB177" s="15">
        <v>324</v>
      </c>
      <c r="AC177" s="15">
        <v>112</v>
      </c>
      <c r="AE177" s="15">
        <v>35</v>
      </c>
      <c r="AF177" s="21" t="s">
        <v>22</v>
      </c>
    </row>
    <row r="178" spans="1:32" ht="15.75" customHeight="1">
      <c r="A178" s="14">
        <v>831</v>
      </c>
      <c r="E178" s="15">
        <v>1</v>
      </c>
      <c r="F178" s="15">
        <v>2</v>
      </c>
      <c r="G178" s="25" t="s">
        <v>23</v>
      </c>
      <c r="H178" s="15">
        <v>2</v>
      </c>
      <c r="I178" s="17">
        <v>135</v>
      </c>
      <c r="S178" s="19">
        <v>831</v>
      </c>
      <c r="T178" s="20">
        <v>92</v>
      </c>
      <c r="V178" s="15">
        <v>320.5</v>
      </c>
      <c r="W178" s="15">
        <v>89</v>
      </c>
      <c r="Y178" s="15">
        <v>263.5</v>
      </c>
      <c r="Z178" s="15">
        <v>107</v>
      </c>
      <c r="AB178" s="15">
        <v>177</v>
      </c>
      <c r="AC178" s="15">
        <v>112</v>
      </c>
      <c r="AE178" s="15">
        <v>48</v>
      </c>
      <c r="AF178" s="21" t="s">
        <v>22</v>
      </c>
    </row>
    <row r="179" spans="1:32" ht="15.75" customHeight="1">
      <c r="A179" s="14">
        <v>832</v>
      </c>
      <c r="E179" s="15">
        <v>1</v>
      </c>
      <c r="F179" s="15">
        <v>2</v>
      </c>
      <c r="G179" s="23">
        <v>21</v>
      </c>
      <c r="H179" s="15">
        <v>4</v>
      </c>
      <c r="I179" s="17">
        <v>112</v>
      </c>
      <c r="S179" s="19">
        <v>832</v>
      </c>
      <c r="T179" s="20">
        <v>114</v>
      </c>
      <c r="V179" s="15">
        <v>31</v>
      </c>
      <c r="W179" s="15">
        <v>94</v>
      </c>
      <c r="Y179" s="15">
        <v>336</v>
      </c>
      <c r="Z179" s="15">
        <v>91</v>
      </c>
      <c r="AB179" s="15">
        <v>287</v>
      </c>
      <c r="AC179" s="15">
        <v>107</v>
      </c>
      <c r="AE179" s="15">
        <v>182</v>
      </c>
      <c r="AF179" s="21" t="s">
        <v>22</v>
      </c>
    </row>
    <row r="180" spans="1:32" ht="15.75" customHeight="1">
      <c r="A180" s="14">
        <v>833</v>
      </c>
      <c r="E180" s="15">
        <v>1</v>
      </c>
      <c r="F180" s="15">
        <v>2</v>
      </c>
      <c r="G180" s="25" t="s">
        <v>23</v>
      </c>
      <c r="H180" s="15">
        <v>2</v>
      </c>
      <c r="I180" s="17">
        <v>137</v>
      </c>
      <c r="S180" s="19">
        <v>833</v>
      </c>
      <c r="T180" s="20">
        <v>113</v>
      </c>
      <c r="V180" s="15">
        <v>5</v>
      </c>
      <c r="W180" s="15">
        <v>112</v>
      </c>
      <c r="Y180" s="15">
        <v>63</v>
      </c>
      <c r="Z180" s="15">
        <v>107</v>
      </c>
      <c r="AB180" s="15">
        <v>181</v>
      </c>
      <c r="AC180" s="15">
        <v>92</v>
      </c>
      <c r="AE180" s="15">
        <v>295</v>
      </c>
      <c r="AF180" s="21" t="s">
        <v>22</v>
      </c>
    </row>
    <row r="181" spans="1:32" ht="15.75" customHeight="1">
      <c r="A181" s="14">
        <v>834</v>
      </c>
      <c r="E181" s="15">
        <v>1</v>
      </c>
      <c r="F181" s="15">
        <v>2</v>
      </c>
      <c r="G181" s="25" t="s">
        <v>30</v>
      </c>
      <c r="H181" s="15">
        <v>2</v>
      </c>
      <c r="I181" s="17">
        <v>170</v>
      </c>
      <c r="J181" s="18">
        <v>1</v>
      </c>
      <c r="M181" s="15">
        <v>17.75</v>
      </c>
      <c r="N181" s="15">
        <f>M181-6.75</f>
        <v>11</v>
      </c>
      <c r="O181" s="15">
        <v>6</v>
      </c>
      <c r="P181" s="15">
        <v>8</v>
      </c>
      <c r="Q181" s="15">
        <v>10</v>
      </c>
      <c r="R181" s="15">
        <v>88</v>
      </c>
      <c r="S181" s="19">
        <v>834</v>
      </c>
      <c r="T181" s="20">
        <v>96</v>
      </c>
      <c r="V181" s="15">
        <v>342.5</v>
      </c>
      <c r="W181" s="15">
        <v>118</v>
      </c>
      <c r="Y181" s="15">
        <v>33</v>
      </c>
      <c r="Z181" s="15">
        <v>112</v>
      </c>
      <c r="AB181" s="15">
        <v>93</v>
      </c>
      <c r="AC181" s="15">
        <v>107</v>
      </c>
      <c r="AE181" s="15">
        <v>172</v>
      </c>
      <c r="AF181" s="21" t="s">
        <v>22</v>
      </c>
    </row>
    <row r="182" spans="1:32" ht="15.75" customHeight="1">
      <c r="A182" s="28">
        <v>835</v>
      </c>
      <c r="B182" s="29"/>
      <c r="C182" s="29"/>
      <c r="D182" s="30"/>
      <c r="E182" s="29">
        <v>1</v>
      </c>
      <c r="F182" s="29">
        <v>2</v>
      </c>
      <c r="G182" s="36" t="s">
        <v>23</v>
      </c>
      <c r="H182" s="29">
        <v>1</v>
      </c>
      <c r="I182" s="32">
        <v>208</v>
      </c>
      <c r="J182" s="33">
        <v>1</v>
      </c>
      <c r="K182" s="35"/>
      <c r="L182" s="29"/>
      <c r="M182" s="29">
        <v>19</v>
      </c>
      <c r="N182" s="29">
        <v>5</v>
      </c>
      <c r="O182" s="29">
        <v>6</v>
      </c>
      <c r="P182" s="29">
        <v>6</v>
      </c>
      <c r="Q182" s="29">
        <v>10</v>
      </c>
      <c r="R182" s="29">
        <v>90</v>
      </c>
      <c r="S182" s="34">
        <v>835</v>
      </c>
      <c r="T182" s="35">
        <v>97</v>
      </c>
      <c r="U182" s="29"/>
      <c r="V182" s="29">
        <v>325</v>
      </c>
      <c r="W182" s="29">
        <v>119</v>
      </c>
      <c r="X182" s="29"/>
      <c r="Y182" s="29">
        <v>37</v>
      </c>
      <c r="Z182" s="29">
        <v>113</v>
      </c>
      <c r="AA182" s="29"/>
      <c r="AB182" s="29">
        <v>100.5</v>
      </c>
      <c r="AC182" s="29">
        <v>92</v>
      </c>
      <c r="AD182" s="29"/>
      <c r="AE182" s="29">
        <v>163</v>
      </c>
      <c r="AF182" s="21" t="s">
        <v>22</v>
      </c>
    </row>
    <row r="183" spans="1:32" ht="15.75" customHeight="1">
      <c r="A183" s="14">
        <v>836</v>
      </c>
      <c r="E183" s="15">
        <v>1</v>
      </c>
      <c r="F183" s="15">
        <v>2</v>
      </c>
      <c r="G183" s="23">
        <v>21</v>
      </c>
      <c r="H183" s="15">
        <v>4</v>
      </c>
      <c r="I183" s="17">
        <v>258</v>
      </c>
      <c r="S183" s="19">
        <v>836</v>
      </c>
      <c r="T183" s="20">
        <v>100</v>
      </c>
      <c r="V183" s="15">
        <v>337</v>
      </c>
      <c r="W183" s="15">
        <v>119</v>
      </c>
      <c r="Y183" s="15">
        <v>43.5</v>
      </c>
      <c r="Z183" s="15">
        <v>73</v>
      </c>
      <c r="AB183" s="15">
        <v>253</v>
      </c>
      <c r="AC183" s="15">
        <v>92</v>
      </c>
      <c r="AE183" s="15">
        <v>174</v>
      </c>
      <c r="AF183" s="21" t="s">
        <v>22</v>
      </c>
    </row>
    <row r="184" spans="1:32" ht="15.75" customHeight="1">
      <c r="A184" s="14">
        <v>837</v>
      </c>
      <c r="E184" s="15">
        <v>1</v>
      </c>
      <c r="F184" s="15">
        <v>2</v>
      </c>
      <c r="G184" s="23">
        <v>21</v>
      </c>
      <c r="H184" s="15">
        <v>4</v>
      </c>
      <c r="I184" s="17">
        <v>129</v>
      </c>
      <c r="S184" s="19">
        <v>837</v>
      </c>
      <c r="T184" s="20">
        <v>119</v>
      </c>
      <c r="V184" s="15">
        <v>64</v>
      </c>
      <c r="W184" s="15">
        <v>100</v>
      </c>
      <c r="Y184" s="15">
        <v>340</v>
      </c>
      <c r="Z184" s="15">
        <v>76</v>
      </c>
      <c r="AB184" s="15">
        <v>298</v>
      </c>
      <c r="AC184" s="15">
        <v>73</v>
      </c>
      <c r="AE184" s="15">
        <v>224.5</v>
      </c>
      <c r="AF184" s="21" t="s">
        <v>22</v>
      </c>
    </row>
    <row r="185" spans="1:32" ht="15.75" customHeight="1">
      <c r="A185" s="14">
        <v>838</v>
      </c>
      <c r="E185" s="15">
        <v>1</v>
      </c>
      <c r="F185" s="15">
        <v>2</v>
      </c>
      <c r="G185" s="25" t="s">
        <v>23</v>
      </c>
      <c r="H185" s="15">
        <v>1</v>
      </c>
      <c r="I185" s="17">
        <v>234</v>
      </c>
      <c r="S185" s="19">
        <v>838</v>
      </c>
      <c r="T185" s="20">
        <v>100</v>
      </c>
      <c r="V185" s="15">
        <v>342.5</v>
      </c>
      <c r="W185" s="15">
        <v>99</v>
      </c>
      <c r="Y185" s="15">
        <v>47.5</v>
      </c>
      <c r="Z185" s="15">
        <v>94</v>
      </c>
      <c r="AB185" s="15">
        <v>145</v>
      </c>
      <c r="AC185" s="15">
        <v>73</v>
      </c>
      <c r="AE185" s="15">
        <v>218</v>
      </c>
      <c r="AF185" s="21" t="s">
        <v>22</v>
      </c>
    </row>
    <row r="186" spans="1:31" ht="15.75" customHeight="1">
      <c r="A186" s="14">
        <v>839</v>
      </c>
      <c r="E186" s="15">
        <v>1</v>
      </c>
      <c r="F186" s="15">
        <v>2</v>
      </c>
      <c r="G186" s="23">
        <v>21</v>
      </c>
      <c r="H186" s="15">
        <v>4</v>
      </c>
      <c r="I186" s="17">
        <v>103</v>
      </c>
      <c r="S186" s="19">
        <v>839</v>
      </c>
      <c r="T186" s="20">
        <v>123</v>
      </c>
      <c r="V186" s="15">
        <v>116</v>
      </c>
      <c r="W186" s="15">
        <v>128</v>
      </c>
      <c r="Y186" s="15">
        <v>43.5</v>
      </c>
      <c r="Z186" s="15">
        <v>107</v>
      </c>
      <c r="AB186" s="15">
        <v>344</v>
      </c>
      <c r="AC186" s="15">
        <v>82</v>
      </c>
      <c r="AE186" s="15">
        <v>288.5</v>
      </c>
    </row>
    <row r="187" spans="1:32" ht="15.75" customHeight="1">
      <c r="A187" s="14">
        <v>840</v>
      </c>
      <c r="E187" s="15">
        <v>1</v>
      </c>
      <c r="F187" s="15">
        <v>2</v>
      </c>
      <c r="G187" s="23">
        <v>22</v>
      </c>
      <c r="H187" s="15">
        <v>4</v>
      </c>
      <c r="I187" s="17">
        <v>186</v>
      </c>
      <c r="S187" s="19">
        <v>840</v>
      </c>
      <c r="T187" s="20">
        <v>47</v>
      </c>
      <c r="V187" s="15">
        <v>314.5</v>
      </c>
      <c r="W187" s="15">
        <v>71</v>
      </c>
      <c r="Y187" s="15">
        <v>11</v>
      </c>
      <c r="Z187" s="15">
        <v>89</v>
      </c>
      <c r="AB187" s="15">
        <v>85</v>
      </c>
      <c r="AC187" s="15">
        <v>66</v>
      </c>
      <c r="AE187" s="15">
        <v>183.5</v>
      </c>
      <c r="AF187" s="38" t="s">
        <v>34</v>
      </c>
    </row>
    <row r="188" spans="1:31" ht="15.75" customHeight="1">
      <c r="A188" s="14">
        <v>842</v>
      </c>
      <c r="E188" s="15">
        <v>1</v>
      </c>
      <c r="F188" s="15">
        <v>2</v>
      </c>
      <c r="G188" s="23">
        <v>21</v>
      </c>
      <c r="H188" s="15">
        <v>4</v>
      </c>
      <c r="I188" s="17">
        <v>162</v>
      </c>
      <c r="S188" s="19">
        <v>842</v>
      </c>
      <c r="T188" s="20">
        <v>149</v>
      </c>
      <c r="V188" s="15">
        <v>123.5</v>
      </c>
      <c r="W188" s="15">
        <v>158</v>
      </c>
      <c r="Y188" s="15">
        <v>54</v>
      </c>
      <c r="Z188" s="15">
        <v>132</v>
      </c>
      <c r="AB188" s="15">
        <v>356.5</v>
      </c>
      <c r="AC188" s="15">
        <v>107</v>
      </c>
      <c r="AE188" s="15">
        <v>310.5</v>
      </c>
    </row>
    <row r="189" spans="1:31" ht="15.75" customHeight="1">
      <c r="A189" s="14">
        <v>843</v>
      </c>
      <c r="E189" s="15">
        <v>1</v>
      </c>
      <c r="F189" s="15">
        <v>2</v>
      </c>
      <c r="G189" s="23">
        <v>11</v>
      </c>
      <c r="H189" s="15">
        <v>2</v>
      </c>
      <c r="I189" s="17">
        <v>188</v>
      </c>
      <c r="S189" s="19">
        <v>843</v>
      </c>
      <c r="T189" s="20">
        <v>158</v>
      </c>
      <c r="V189" s="15">
        <v>55</v>
      </c>
      <c r="W189" s="15">
        <v>149</v>
      </c>
      <c r="Y189" s="15">
        <v>132</v>
      </c>
      <c r="Z189" s="15">
        <v>123</v>
      </c>
      <c r="AB189" s="15">
        <v>201</v>
      </c>
      <c r="AC189" s="15">
        <v>106</v>
      </c>
      <c r="AE189" s="15">
        <v>324</v>
      </c>
    </row>
    <row r="190" spans="1:32" ht="15.75" customHeight="1">
      <c r="A190" s="14">
        <v>844</v>
      </c>
      <c r="E190" s="15">
        <v>1</v>
      </c>
      <c r="F190" s="15">
        <v>3</v>
      </c>
      <c r="G190" s="23">
        <v>22</v>
      </c>
      <c r="H190" s="15">
        <v>4</v>
      </c>
      <c r="I190" s="17">
        <v>168</v>
      </c>
      <c r="S190" s="19">
        <v>844</v>
      </c>
      <c r="T190" s="20">
        <v>131</v>
      </c>
      <c r="V190" s="15">
        <v>30.5</v>
      </c>
      <c r="W190" s="15">
        <v>132</v>
      </c>
      <c r="Y190" s="15">
        <v>342.5</v>
      </c>
      <c r="Z190" s="15">
        <v>106</v>
      </c>
      <c r="AB190" s="15">
        <v>279</v>
      </c>
      <c r="AC190" s="15">
        <v>101</v>
      </c>
      <c r="AE190" s="15">
        <v>200</v>
      </c>
      <c r="AF190" s="38" t="s">
        <v>45</v>
      </c>
    </row>
    <row r="191" spans="1:32" ht="15.75" customHeight="1">
      <c r="A191" s="14">
        <v>845</v>
      </c>
      <c r="E191" s="15">
        <v>1</v>
      </c>
      <c r="F191" s="15">
        <v>2</v>
      </c>
      <c r="G191" s="25" t="s">
        <v>25</v>
      </c>
      <c r="H191" s="15">
        <v>2</v>
      </c>
      <c r="I191" s="17">
        <v>103</v>
      </c>
      <c r="S191" s="19">
        <v>845</v>
      </c>
      <c r="T191" s="20">
        <v>106</v>
      </c>
      <c r="V191" s="15">
        <v>257</v>
      </c>
      <c r="W191" s="15">
        <v>111</v>
      </c>
      <c r="Y191" s="15">
        <v>317</v>
      </c>
      <c r="Z191" s="15">
        <v>134</v>
      </c>
      <c r="AB191" s="15">
        <v>1</v>
      </c>
      <c r="AC191" s="15">
        <v>131</v>
      </c>
      <c r="AE191" s="15">
        <v>54.5</v>
      </c>
      <c r="AF191" s="38" t="s">
        <v>35</v>
      </c>
    </row>
    <row r="192" spans="1:32" ht="15.75" customHeight="1">
      <c r="A192" s="14">
        <v>846</v>
      </c>
      <c r="E192" s="15">
        <v>1</v>
      </c>
      <c r="F192" s="15">
        <v>2</v>
      </c>
      <c r="G192" s="23">
        <v>22</v>
      </c>
      <c r="H192" s="15">
        <v>4</v>
      </c>
      <c r="I192" s="17">
        <v>185</v>
      </c>
      <c r="S192" s="19">
        <v>846</v>
      </c>
      <c r="T192" s="20">
        <v>91</v>
      </c>
      <c r="V192" s="15">
        <v>307</v>
      </c>
      <c r="W192" s="15">
        <v>101</v>
      </c>
      <c r="Y192" s="15">
        <v>353</v>
      </c>
      <c r="Z192" s="15">
        <v>133</v>
      </c>
      <c r="AB192" s="15">
        <v>38</v>
      </c>
      <c r="AC192" s="15">
        <v>130</v>
      </c>
      <c r="AE192" s="15">
        <v>71</v>
      </c>
      <c r="AF192" s="38" t="s">
        <v>34</v>
      </c>
    </row>
    <row r="193" spans="1:31" ht="15.75" customHeight="1">
      <c r="A193" s="14">
        <v>847</v>
      </c>
      <c r="E193" s="15">
        <v>1</v>
      </c>
      <c r="F193" s="15">
        <v>2</v>
      </c>
      <c r="G193" s="23">
        <v>11</v>
      </c>
      <c r="H193" s="15">
        <v>2</v>
      </c>
      <c r="I193" s="17">
        <v>151</v>
      </c>
      <c r="J193" s="18">
        <v>1</v>
      </c>
      <c r="M193" s="15">
        <v>13.25</v>
      </c>
      <c r="N193" s="15">
        <v>6</v>
      </c>
      <c r="S193" s="19">
        <v>847</v>
      </c>
      <c r="T193" s="20">
        <v>111</v>
      </c>
      <c r="V193" s="15">
        <v>333</v>
      </c>
      <c r="W193" s="15">
        <v>92</v>
      </c>
      <c r="Y193" s="15">
        <v>308</v>
      </c>
      <c r="Z193" s="15">
        <v>107</v>
      </c>
      <c r="AB193" s="15">
        <v>266</v>
      </c>
      <c r="AC193" s="15">
        <v>128</v>
      </c>
      <c r="AE193" s="15">
        <v>160.5</v>
      </c>
    </row>
    <row r="194" spans="1:31" ht="15.75" customHeight="1">
      <c r="A194" s="14">
        <v>848</v>
      </c>
      <c r="E194" s="15">
        <v>1</v>
      </c>
      <c r="F194" s="15">
        <v>2</v>
      </c>
      <c r="G194" s="23">
        <v>21</v>
      </c>
      <c r="H194" s="15">
        <v>4</v>
      </c>
      <c r="I194" s="17">
        <v>150</v>
      </c>
      <c r="S194" s="19">
        <v>848</v>
      </c>
      <c r="T194" s="20">
        <v>112</v>
      </c>
      <c r="V194" s="15">
        <v>8</v>
      </c>
      <c r="W194" s="15">
        <v>134</v>
      </c>
      <c r="Y194" s="15">
        <v>39</v>
      </c>
      <c r="Z194" s="15">
        <v>107</v>
      </c>
      <c r="AB194" s="15">
        <v>257.5</v>
      </c>
      <c r="AC194" s="15">
        <v>104</v>
      </c>
      <c r="AE194" s="15">
        <v>170.5</v>
      </c>
    </row>
    <row r="195" spans="1:31" ht="15.75" customHeight="1">
      <c r="A195" s="14">
        <v>849</v>
      </c>
      <c r="E195" s="15">
        <v>1</v>
      </c>
      <c r="F195" s="15">
        <v>2</v>
      </c>
      <c r="G195" s="25" t="s">
        <v>23</v>
      </c>
      <c r="H195" s="15">
        <v>2</v>
      </c>
      <c r="I195" s="17">
        <v>127</v>
      </c>
      <c r="S195" s="19">
        <v>849</v>
      </c>
      <c r="T195" s="20">
        <v>141</v>
      </c>
      <c r="V195" s="15">
        <v>27.5</v>
      </c>
      <c r="W195" s="15">
        <v>135</v>
      </c>
      <c r="Y195" s="15">
        <v>71</v>
      </c>
      <c r="Z195" s="15">
        <v>132</v>
      </c>
      <c r="AB195" s="15">
        <v>159</v>
      </c>
      <c r="AC195" s="15">
        <v>113</v>
      </c>
      <c r="AE195" s="15">
        <v>301</v>
      </c>
    </row>
    <row r="196" spans="1:31" ht="15.75" customHeight="1">
      <c r="A196" s="14">
        <v>850</v>
      </c>
      <c r="E196" s="15">
        <v>1</v>
      </c>
      <c r="F196" s="15">
        <v>2</v>
      </c>
      <c r="G196" s="23">
        <v>21</v>
      </c>
      <c r="H196" s="15">
        <v>4</v>
      </c>
      <c r="I196" s="17">
        <v>121</v>
      </c>
      <c r="S196" s="19">
        <v>850</v>
      </c>
      <c r="T196" s="20">
        <v>142</v>
      </c>
      <c r="V196" s="15">
        <v>20</v>
      </c>
      <c r="W196" s="15">
        <v>116</v>
      </c>
      <c r="Y196" s="15">
        <v>336.5</v>
      </c>
      <c r="Z196" s="15">
        <v>113</v>
      </c>
      <c r="AB196" s="15">
        <v>291</v>
      </c>
      <c r="AC196" s="15">
        <v>133</v>
      </c>
      <c r="AE196" s="15">
        <v>161</v>
      </c>
    </row>
    <row r="197" spans="1:32" ht="15.75" customHeight="1">
      <c r="A197" s="14">
        <v>851</v>
      </c>
      <c r="E197" s="15">
        <v>1</v>
      </c>
      <c r="F197" s="15">
        <v>2</v>
      </c>
      <c r="G197" s="25" t="s">
        <v>25</v>
      </c>
      <c r="H197" s="15">
        <v>1</v>
      </c>
      <c r="I197" s="17">
        <v>257</v>
      </c>
      <c r="S197" s="19">
        <v>851</v>
      </c>
      <c r="T197" s="20">
        <v>141</v>
      </c>
      <c r="V197" s="15">
        <v>28</v>
      </c>
      <c r="W197" s="15">
        <v>116</v>
      </c>
      <c r="Y197" s="15">
        <v>317.5</v>
      </c>
      <c r="Z197" s="15">
        <v>111</v>
      </c>
      <c r="AB197" s="15">
        <v>258</v>
      </c>
      <c r="AC197" s="15">
        <v>134</v>
      </c>
      <c r="AE197" s="15">
        <v>165.5</v>
      </c>
      <c r="AF197" s="38" t="s">
        <v>46</v>
      </c>
    </row>
    <row r="198" spans="1:31" ht="15.75" customHeight="1">
      <c r="A198" s="14">
        <v>852</v>
      </c>
      <c r="E198" s="15">
        <v>1</v>
      </c>
      <c r="F198" s="15">
        <v>2</v>
      </c>
      <c r="G198" s="25" t="s">
        <v>23</v>
      </c>
      <c r="H198" s="15">
        <v>1</v>
      </c>
      <c r="I198" s="17">
        <v>201</v>
      </c>
      <c r="S198" s="19">
        <v>852</v>
      </c>
      <c r="T198" s="20">
        <v>96</v>
      </c>
      <c r="V198" s="15">
        <v>311</v>
      </c>
      <c r="W198" s="15">
        <v>121</v>
      </c>
      <c r="Y198" s="15">
        <v>16</v>
      </c>
      <c r="Z198" s="15">
        <v>141</v>
      </c>
      <c r="AB198" s="15">
        <v>66</v>
      </c>
      <c r="AC198" s="15">
        <v>112</v>
      </c>
      <c r="AE198" s="15">
        <v>134</v>
      </c>
    </row>
    <row r="199" spans="1:31" ht="15.75" customHeight="1">
      <c r="A199" s="14">
        <v>853</v>
      </c>
      <c r="E199" s="15">
        <v>1</v>
      </c>
      <c r="F199" s="15">
        <v>2</v>
      </c>
      <c r="G199" s="23">
        <v>21</v>
      </c>
      <c r="H199" s="15">
        <v>4</v>
      </c>
      <c r="I199" s="17">
        <v>129</v>
      </c>
      <c r="S199" s="19">
        <v>853</v>
      </c>
      <c r="T199" s="20">
        <v>119</v>
      </c>
      <c r="V199" s="15">
        <v>327</v>
      </c>
      <c r="W199" s="15">
        <v>113</v>
      </c>
      <c r="Y199" s="15">
        <v>245</v>
      </c>
      <c r="Z199" s="15">
        <v>112</v>
      </c>
      <c r="AB199" s="15">
        <v>150</v>
      </c>
      <c r="AC199" s="15">
        <v>141</v>
      </c>
      <c r="AE199" s="15">
        <v>73</v>
      </c>
    </row>
    <row r="200" spans="1:31" ht="15.75" customHeight="1">
      <c r="A200" s="14">
        <v>854</v>
      </c>
      <c r="E200" s="15">
        <v>1</v>
      </c>
      <c r="F200" s="15">
        <v>2</v>
      </c>
      <c r="G200" s="23">
        <v>21</v>
      </c>
      <c r="H200" s="15">
        <v>4</v>
      </c>
      <c r="I200" s="17">
        <v>190</v>
      </c>
      <c r="S200" s="19">
        <v>854</v>
      </c>
      <c r="T200" s="20">
        <v>119</v>
      </c>
      <c r="V200" s="15">
        <v>356.5</v>
      </c>
      <c r="W200" s="15">
        <v>116</v>
      </c>
      <c r="Y200" s="15">
        <v>55</v>
      </c>
      <c r="Z200" s="15">
        <v>114</v>
      </c>
      <c r="AB200" s="15">
        <v>101</v>
      </c>
      <c r="AC200" s="15">
        <v>110</v>
      </c>
      <c r="AE200" s="15">
        <v>190</v>
      </c>
    </row>
    <row r="201" spans="1:31" ht="15.75" customHeight="1">
      <c r="A201" s="14">
        <v>856</v>
      </c>
      <c r="E201" s="15">
        <v>1</v>
      </c>
      <c r="F201" s="15">
        <v>2</v>
      </c>
      <c r="G201" s="25" t="s">
        <v>23</v>
      </c>
      <c r="H201" s="15">
        <v>2</v>
      </c>
      <c r="I201" s="17">
        <v>157</v>
      </c>
      <c r="S201" s="19">
        <v>856</v>
      </c>
      <c r="T201" s="20">
        <v>118</v>
      </c>
      <c r="V201" s="15">
        <v>28</v>
      </c>
      <c r="W201" s="15">
        <v>119</v>
      </c>
      <c r="Y201" s="15">
        <v>340</v>
      </c>
      <c r="Z201" s="15">
        <v>114</v>
      </c>
      <c r="AB201" s="15">
        <v>127</v>
      </c>
      <c r="AC201" s="15">
        <v>111</v>
      </c>
      <c r="AE201" s="15">
        <v>179.5</v>
      </c>
    </row>
    <row r="202" spans="1:31" ht="15.75" customHeight="1">
      <c r="A202" s="14">
        <v>857</v>
      </c>
      <c r="E202" s="15">
        <v>1</v>
      </c>
      <c r="F202" s="15">
        <v>2</v>
      </c>
      <c r="G202" s="25" t="s">
        <v>23</v>
      </c>
      <c r="H202" s="15">
        <v>2</v>
      </c>
      <c r="I202" s="17">
        <v>173</v>
      </c>
      <c r="S202" s="19">
        <v>857</v>
      </c>
      <c r="T202" s="20">
        <v>119</v>
      </c>
      <c r="V202" s="15">
        <v>323</v>
      </c>
      <c r="W202" s="15">
        <v>121</v>
      </c>
      <c r="Y202" s="15">
        <v>29.5</v>
      </c>
      <c r="Z202" s="15">
        <v>142</v>
      </c>
      <c r="AB202" s="15">
        <v>88</v>
      </c>
      <c r="AC202" s="15">
        <v>114</v>
      </c>
      <c r="AE202" s="15">
        <v>156</v>
      </c>
    </row>
    <row r="203" spans="1:31" ht="15.75" customHeight="1">
      <c r="A203" s="14">
        <v>858</v>
      </c>
      <c r="E203" s="15">
        <v>1</v>
      </c>
      <c r="F203" s="15">
        <v>2</v>
      </c>
      <c r="G203" s="23">
        <v>21</v>
      </c>
      <c r="H203" s="15">
        <v>4</v>
      </c>
      <c r="I203" s="17">
        <v>150</v>
      </c>
      <c r="S203" s="19">
        <v>858</v>
      </c>
      <c r="T203" s="20">
        <v>100</v>
      </c>
      <c r="V203" s="15">
        <v>322</v>
      </c>
      <c r="W203" s="15">
        <v>99</v>
      </c>
      <c r="Y203" s="15">
        <v>54</v>
      </c>
      <c r="Z203" s="15">
        <v>117</v>
      </c>
      <c r="AB203" s="15">
        <v>118</v>
      </c>
      <c r="AC203" s="15">
        <v>94</v>
      </c>
      <c r="AE203" s="15">
        <v>166</v>
      </c>
    </row>
    <row r="204" spans="1:31" ht="15.75" customHeight="1">
      <c r="A204" s="14">
        <v>859</v>
      </c>
      <c r="E204" s="15">
        <v>1</v>
      </c>
      <c r="F204" s="15">
        <v>2</v>
      </c>
      <c r="G204" s="23">
        <v>21</v>
      </c>
      <c r="H204" s="15">
        <v>4</v>
      </c>
      <c r="I204" s="17">
        <v>116</v>
      </c>
      <c r="S204" s="19">
        <v>859</v>
      </c>
      <c r="T204" s="20">
        <v>120</v>
      </c>
      <c r="V204" s="15">
        <v>311</v>
      </c>
      <c r="W204" s="15">
        <v>145</v>
      </c>
      <c r="Y204" s="15">
        <v>20</v>
      </c>
      <c r="Z204" s="15">
        <v>141</v>
      </c>
      <c r="AB204" s="15">
        <v>83</v>
      </c>
      <c r="AC204" s="15">
        <v>112</v>
      </c>
      <c r="AE204" s="15">
        <v>186.5</v>
      </c>
    </row>
    <row r="205" spans="1:31" ht="15.75" customHeight="1">
      <c r="A205" s="14">
        <v>860</v>
      </c>
      <c r="E205" s="15">
        <v>1</v>
      </c>
      <c r="F205" s="15">
        <v>2</v>
      </c>
      <c r="G205" s="25" t="s">
        <v>23</v>
      </c>
      <c r="H205" s="15">
        <v>1</v>
      </c>
      <c r="I205" s="17">
        <v>252</v>
      </c>
      <c r="S205" s="19">
        <v>860</v>
      </c>
      <c r="T205" s="20">
        <v>122</v>
      </c>
      <c r="V205" s="15">
        <v>359.5</v>
      </c>
      <c r="W205" s="15">
        <v>120</v>
      </c>
      <c r="Y205" s="15">
        <v>298</v>
      </c>
      <c r="Z205" s="15">
        <v>116</v>
      </c>
      <c r="AB205" s="15">
        <v>253</v>
      </c>
      <c r="AC205" s="15">
        <v>112</v>
      </c>
      <c r="AE205" s="15">
        <v>191</v>
      </c>
    </row>
    <row r="206" spans="1:31" ht="15.75" customHeight="1">
      <c r="A206" s="14">
        <v>861</v>
      </c>
      <c r="E206" s="15">
        <v>1</v>
      </c>
      <c r="F206" s="15">
        <v>3</v>
      </c>
      <c r="G206" s="23">
        <v>21</v>
      </c>
      <c r="H206" s="15">
        <v>4</v>
      </c>
      <c r="I206" s="17">
        <v>205</v>
      </c>
      <c r="S206" s="19">
        <v>861</v>
      </c>
      <c r="T206" s="20">
        <v>121</v>
      </c>
      <c r="V206" s="15">
        <v>345</v>
      </c>
      <c r="W206" s="15">
        <v>147</v>
      </c>
      <c r="Y206" s="15">
        <v>54</v>
      </c>
      <c r="Z206" s="15">
        <v>96</v>
      </c>
      <c r="AB206" s="15">
        <v>274.5</v>
      </c>
      <c r="AC206" s="15">
        <v>112</v>
      </c>
      <c r="AE206" s="15">
        <v>187</v>
      </c>
    </row>
    <row r="207" spans="1:32" ht="15.75" customHeight="1">
      <c r="A207" s="14">
        <v>862</v>
      </c>
      <c r="E207" s="15">
        <v>1</v>
      </c>
      <c r="F207" s="15">
        <v>3</v>
      </c>
      <c r="G207" s="23">
        <v>22</v>
      </c>
      <c r="H207" s="15">
        <v>4</v>
      </c>
      <c r="I207" s="17">
        <v>299</v>
      </c>
      <c r="S207" s="19">
        <v>862</v>
      </c>
      <c r="T207" s="20">
        <v>122</v>
      </c>
      <c r="V207" s="15">
        <v>13</v>
      </c>
      <c r="W207" s="15">
        <v>120</v>
      </c>
      <c r="Y207" s="15">
        <v>291</v>
      </c>
      <c r="Z207" s="15">
        <v>116</v>
      </c>
      <c r="AB207" s="15">
        <v>219</v>
      </c>
      <c r="AC207" s="15">
        <v>142</v>
      </c>
      <c r="AE207" s="15">
        <v>125</v>
      </c>
      <c r="AF207" s="38" t="s">
        <v>48</v>
      </c>
    </row>
    <row r="208" spans="1:31" ht="15.75" customHeight="1">
      <c r="A208" s="14">
        <v>863</v>
      </c>
      <c r="E208" s="15">
        <v>1</v>
      </c>
      <c r="F208" s="15">
        <v>2</v>
      </c>
      <c r="G208" s="23">
        <v>21</v>
      </c>
      <c r="H208" s="15">
        <v>4</v>
      </c>
      <c r="I208" s="17">
        <v>156</v>
      </c>
      <c r="S208" s="19">
        <v>863</v>
      </c>
      <c r="T208" s="20">
        <v>122</v>
      </c>
      <c r="V208" s="15">
        <v>6</v>
      </c>
      <c r="W208" s="15">
        <v>120</v>
      </c>
      <c r="Y208" s="15">
        <v>285</v>
      </c>
      <c r="Z208" s="15">
        <v>142</v>
      </c>
      <c r="AB208" s="15">
        <v>144</v>
      </c>
      <c r="AC208" s="15">
        <v>116</v>
      </c>
      <c r="AE208" s="15">
        <v>222</v>
      </c>
    </row>
    <row r="209" spans="1:31" ht="15.75" customHeight="1">
      <c r="A209" s="14">
        <v>864</v>
      </c>
      <c r="E209" s="15">
        <v>1</v>
      </c>
      <c r="F209" s="15">
        <v>2</v>
      </c>
      <c r="G209" s="25" t="s">
        <v>23</v>
      </c>
      <c r="H209" s="15">
        <v>2</v>
      </c>
      <c r="I209" s="17">
        <v>131</v>
      </c>
      <c r="S209" s="19">
        <v>864</v>
      </c>
      <c r="T209" s="20">
        <v>156</v>
      </c>
      <c r="V209" s="15">
        <v>84</v>
      </c>
      <c r="W209" s="15">
        <v>103</v>
      </c>
      <c r="Y209" s="15">
        <v>224.5</v>
      </c>
      <c r="Z209" s="15">
        <v>106</v>
      </c>
      <c r="AB209" s="15">
        <v>301</v>
      </c>
      <c r="AC209" s="15">
        <v>131</v>
      </c>
      <c r="AE209" s="15">
        <v>351</v>
      </c>
    </row>
    <row r="210" spans="1:31" ht="15.75" customHeight="1">
      <c r="A210" s="14">
        <v>865</v>
      </c>
      <c r="E210" s="15">
        <v>1</v>
      </c>
      <c r="F210" s="15">
        <v>2</v>
      </c>
      <c r="G210" s="23">
        <v>11</v>
      </c>
      <c r="H210" s="15">
        <v>2</v>
      </c>
      <c r="I210" s="17">
        <v>139</v>
      </c>
      <c r="S210" s="19">
        <v>865</v>
      </c>
      <c r="T210" s="20">
        <v>161</v>
      </c>
      <c r="V210" s="15">
        <v>38.5</v>
      </c>
      <c r="W210" s="15">
        <v>131</v>
      </c>
      <c r="Y210" s="15">
        <v>346</v>
      </c>
      <c r="Z210" s="15">
        <v>106</v>
      </c>
      <c r="AB210" s="15">
        <v>293</v>
      </c>
      <c r="AC210" s="15">
        <v>123</v>
      </c>
      <c r="AE210" s="15">
        <v>220</v>
      </c>
    </row>
    <row r="211" spans="1:32" ht="15.75" customHeight="1">
      <c r="A211" s="14">
        <v>866</v>
      </c>
      <c r="E211" s="15">
        <v>1</v>
      </c>
      <c r="F211" s="15">
        <v>2</v>
      </c>
      <c r="G211" s="23">
        <v>22</v>
      </c>
      <c r="H211" s="15">
        <v>4</v>
      </c>
      <c r="I211" s="17">
        <v>168</v>
      </c>
      <c r="S211" s="19">
        <v>866</v>
      </c>
      <c r="T211" s="20">
        <v>157</v>
      </c>
      <c r="V211" s="15">
        <v>80</v>
      </c>
      <c r="W211" s="15">
        <v>159</v>
      </c>
      <c r="Y211" s="15">
        <v>28</v>
      </c>
      <c r="Z211" s="15">
        <v>132</v>
      </c>
      <c r="AB211" s="15">
        <v>321.5</v>
      </c>
      <c r="AC211" s="15">
        <v>123</v>
      </c>
      <c r="AE211" s="15">
        <v>237</v>
      </c>
      <c r="AF211" s="38" t="s">
        <v>34</v>
      </c>
    </row>
    <row r="212" spans="1:31" ht="15.75" customHeight="1">
      <c r="A212" s="14">
        <v>867</v>
      </c>
      <c r="E212" s="15">
        <v>1</v>
      </c>
      <c r="F212" s="15">
        <v>2</v>
      </c>
      <c r="G212" s="25" t="s">
        <v>23</v>
      </c>
      <c r="H212" s="15">
        <v>1</v>
      </c>
      <c r="I212" s="17">
        <v>219</v>
      </c>
      <c r="J212" s="18">
        <v>1</v>
      </c>
      <c r="M212" s="15">
        <v>16</v>
      </c>
      <c r="N212" s="15">
        <v>5</v>
      </c>
      <c r="S212" s="19">
        <v>867</v>
      </c>
      <c r="T212" s="20">
        <v>158</v>
      </c>
      <c r="V212" s="15">
        <v>79.5</v>
      </c>
      <c r="W212" s="15">
        <v>134</v>
      </c>
      <c r="Y212" s="15">
        <v>345.5</v>
      </c>
      <c r="Z212" s="15">
        <v>122</v>
      </c>
      <c r="AB212" s="15">
        <v>255</v>
      </c>
      <c r="AC212" s="15">
        <v>123</v>
      </c>
      <c r="AE212" s="15">
        <v>204</v>
      </c>
    </row>
    <row r="213" spans="1:31" ht="15.75" customHeight="1">
      <c r="A213" s="14">
        <v>868</v>
      </c>
      <c r="E213" s="15">
        <v>1</v>
      </c>
      <c r="F213" s="15">
        <v>2</v>
      </c>
      <c r="G213" s="25" t="s">
        <v>23</v>
      </c>
      <c r="H213" s="15">
        <v>2</v>
      </c>
      <c r="I213" s="17">
        <v>182</v>
      </c>
      <c r="S213" s="19">
        <v>868</v>
      </c>
      <c r="T213" s="20">
        <v>128</v>
      </c>
      <c r="V213" s="15">
        <v>246</v>
      </c>
      <c r="W213" s="15">
        <v>132</v>
      </c>
      <c r="Y213" s="15">
        <v>326</v>
      </c>
      <c r="Z213" s="15">
        <v>159</v>
      </c>
      <c r="AB213" s="15">
        <v>75.5</v>
      </c>
      <c r="AC213" s="15">
        <v>156</v>
      </c>
      <c r="AE213" s="15">
        <v>120</v>
      </c>
    </row>
    <row r="214" spans="1:31" ht="15.75" customHeight="1">
      <c r="A214" s="14">
        <v>869</v>
      </c>
      <c r="E214" s="15">
        <v>1</v>
      </c>
      <c r="F214" s="15">
        <v>2</v>
      </c>
      <c r="G214" s="25" t="s">
        <v>23</v>
      </c>
      <c r="H214" s="15">
        <v>2</v>
      </c>
      <c r="I214" s="17">
        <v>130</v>
      </c>
      <c r="S214" s="19">
        <v>869</v>
      </c>
      <c r="T214" s="20">
        <v>158</v>
      </c>
      <c r="V214" s="15">
        <v>131.5</v>
      </c>
      <c r="W214" s="15">
        <v>128</v>
      </c>
      <c r="Y214" s="15">
        <v>218</v>
      </c>
      <c r="Z214" s="15">
        <v>135</v>
      </c>
      <c r="AB214" s="15">
        <v>3</v>
      </c>
      <c r="AC214" s="15">
        <v>159</v>
      </c>
      <c r="AE214" s="15">
        <v>102</v>
      </c>
    </row>
    <row r="215" spans="1:31" ht="15.75" customHeight="1">
      <c r="A215" s="14">
        <v>870</v>
      </c>
      <c r="E215" s="15">
        <v>1</v>
      </c>
      <c r="F215" s="15">
        <v>2</v>
      </c>
      <c r="G215" s="25" t="s">
        <v>23</v>
      </c>
      <c r="H215" s="15">
        <v>2</v>
      </c>
      <c r="I215" s="17">
        <v>182</v>
      </c>
      <c r="S215" s="19">
        <v>870</v>
      </c>
      <c r="T215" s="20">
        <v>142</v>
      </c>
      <c r="V215" s="15">
        <v>346</v>
      </c>
      <c r="W215" s="15">
        <v>162</v>
      </c>
      <c r="Y215" s="15">
        <v>71</v>
      </c>
      <c r="Z215" s="15">
        <v>158</v>
      </c>
      <c r="AB215" s="15">
        <v>140</v>
      </c>
      <c r="AC215" s="15">
        <v>125</v>
      </c>
      <c r="AE215" s="15">
        <v>193</v>
      </c>
    </row>
    <row r="216" spans="1:31" ht="15.75" customHeight="1">
      <c r="A216" s="14">
        <v>871</v>
      </c>
      <c r="E216" s="15">
        <v>1</v>
      </c>
      <c r="F216" s="15">
        <v>3</v>
      </c>
      <c r="G216" s="25" t="s">
        <v>24</v>
      </c>
      <c r="H216" s="15">
        <v>2</v>
      </c>
      <c r="I216" s="17">
        <v>182</v>
      </c>
      <c r="S216" s="19">
        <v>871</v>
      </c>
      <c r="T216" s="20">
        <v>130</v>
      </c>
      <c r="V216" s="15">
        <v>193.5</v>
      </c>
      <c r="W216" s="15">
        <v>109</v>
      </c>
      <c r="Y216" s="15">
        <v>241</v>
      </c>
      <c r="Z216" s="15">
        <v>114</v>
      </c>
      <c r="AB216" s="15">
        <v>294</v>
      </c>
      <c r="AC216" s="15">
        <v>139</v>
      </c>
      <c r="AE216" s="15">
        <v>37</v>
      </c>
    </row>
    <row r="217" spans="1:31" ht="15.75" customHeight="1">
      <c r="A217" s="14">
        <v>872</v>
      </c>
      <c r="E217" s="15">
        <v>1</v>
      </c>
      <c r="F217" s="15">
        <v>2</v>
      </c>
      <c r="G217" s="23">
        <v>11</v>
      </c>
      <c r="H217" s="15">
        <v>2</v>
      </c>
      <c r="I217" s="17">
        <v>163</v>
      </c>
      <c r="S217" s="19">
        <v>872</v>
      </c>
      <c r="T217" s="20">
        <v>124</v>
      </c>
      <c r="V217" s="15">
        <v>252</v>
      </c>
      <c r="W217" s="15">
        <v>153</v>
      </c>
      <c r="Y217" s="15">
        <v>287</v>
      </c>
      <c r="Z217" s="15">
        <v>177</v>
      </c>
      <c r="AB217" s="15">
        <v>33.5</v>
      </c>
      <c r="AC217" s="15">
        <v>174</v>
      </c>
      <c r="AE217" s="15">
        <v>84.5</v>
      </c>
    </row>
    <row r="218" spans="1:32" ht="15.75" customHeight="1">
      <c r="A218" s="14">
        <v>873</v>
      </c>
      <c r="E218" s="15">
        <v>1</v>
      </c>
      <c r="F218" s="15">
        <v>2</v>
      </c>
      <c r="G218" s="25" t="s">
        <v>25</v>
      </c>
      <c r="H218" s="15">
        <v>2</v>
      </c>
      <c r="I218" s="17">
        <v>185</v>
      </c>
      <c r="S218" s="19">
        <v>873</v>
      </c>
      <c r="T218" s="20">
        <v>151</v>
      </c>
      <c r="V218" s="15">
        <v>249</v>
      </c>
      <c r="W218" s="15">
        <v>156</v>
      </c>
      <c r="Y218" s="15">
        <v>209</v>
      </c>
      <c r="Z218" s="15">
        <v>161</v>
      </c>
      <c r="AB218" s="15">
        <v>333.5</v>
      </c>
      <c r="AC218" s="15">
        <v>177</v>
      </c>
      <c r="AE218" s="15">
        <v>9</v>
      </c>
      <c r="AF218" s="38" t="s">
        <v>41</v>
      </c>
    </row>
    <row r="219" spans="1:31" ht="15.75" customHeight="1">
      <c r="A219" s="14">
        <v>874</v>
      </c>
      <c r="E219" s="15">
        <v>1</v>
      </c>
      <c r="F219" s="15">
        <v>2</v>
      </c>
      <c r="G219" s="23">
        <v>11</v>
      </c>
      <c r="H219" s="15">
        <v>2</v>
      </c>
      <c r="I219" s="17">
        <v>192</v>
      </c>
      <c r="S219" s="19">
        <v>874</v>
      </c>
      <c r="T219" s="20">
        <v>177</v>
      </c>
      <c r="V219" s="15">
        <v>35</v>
      </c>
      <c r="W219" s="15">
        <v>161</v>
      </c>
      <c r="Y219" s="15">
        <v>346.5</v>
      </c>
      <c r="Z219" s="15">
        <v>131</v>
      </c>
      <c r="AB219" s="15">
        <v>311</v>
      </c>
      <c r="AC219" s="15">
        <v>152</v>
      </c>
      <c r="AE219" s="15">
        <v>225</v>
      </c>
    </row>
    <row r="220" spans="1:32" ht="15.75" customHeight="1">
      <c r="A220" s="14">
        <v>875</v>
      </c>
      <c r="E220" s="15">
        <v>1</v>
      </c>
      <c r="F220" s="15">
        <v>3</v>
      </c>
      <c r="G220" s="23">
        <v>22</v>
      </c>
      <c r="H220" s="15">
        <v>4</v>
      </c>
      <c r="I220" s="17">
        <v>265</v>
      </c>
      <c r="S220" s="19">
        <v>875</v>
      </c>
      <c r="T220" s="20">
        <v>155</v>
      </c>
      <c r="V220" s="15">
        <v>147</v>
      </c>
      <c r="W220" s="15">
        <v>176</v>
      </c>
      <c r="Y220" s="15">
        <v>91.5</v>
      </c>
      <c r="Z220" s="15">
        <v>161</v>
      </c>
      <c r="AB220" s="15">
        <v>3</v>
      </c>
      <c r="AC220" s="15">
        <v>131</v>
      </c>
      <c r="AE220" s="15">
        <v>312</v>
      </c>
      <c r="AF220" s="38" t="s">
        <v>35</v>
      </c>
    </row>
    <row r="221" spans="1:31" ht="15.75" customHeight="1">
      <c r="A221" s="14">
        <v>876</v>
      </c>
      <c r="E221" s="15">
        <v>1</v>
      </c>
      <c r="F221" s="15">
        <v>2</v>
      </c>
      <c r="G221" s="23">
        <v>11</v>
      </c>
      <c r="H221" s="15">
        <v>2</v>
      </c>
      <c r="I221" s="17">
        <v>104</v>
      </c>
      <c r="S221" s="19">
        <v>876</v>
      </c>
      <c r="T221" s="20">
        <v>156</v>
      </c>
      <c r="V221" s="15">
        <v>181</v>
      </c>
      <c r="W221" s="15">
        <v>176</v>
      </c>
      <c r="Y221" s="15">
        <v>102</v>
      </c>
      <c r="Z221" s="15">
        <v>181</v>
      </c>
      <c r="AB221" s="15">
        <v>68</v>
      </c>
      <c r="AC221" s="15">
        <v>164</v>
      </c>
      <c r="AE221" s="15">
        <v>347.5</v>
      </c>
    </row>
    <row r="222" spans="1:31" ht="15.75" customHeight="1">
      <c r="A222" s="14">
        <v>877</v>
      </c>
      <c r="E222" s="15">
        <v>1</v>
      </c>
      <c r="F222" s="15">
        <v>3</v>
      </c>
      <c r="G222" s="25" t="s">
        <v>23</v>
      </c>
      <c r="H222" s="15">
        <v>1</v>
      </c>
      <c r="I222" s="17">
        <v>223</v>
      </c>
      <c r="J222" s="18">
        <v>1</v>
      </c>
      <c r="M222" s="15">
        <v>16</v>
      </c>
      <c r="N222" s="15">
        <v>9</v>
      </c>
      <c r="P222" s="15">
        <v>8</v>
      </c>
      <c r="R222" s="15">
        <v>90</v>
      </c>
      <c r="S222" s="19">
        <v>877</v>
      </c>
      <c r="T222" s="20">
        <v>177</v>
      </c>
      <c r="V222" s="15">
        <v>106</v>
      </c>
      <c r="W222" s="15">
        <v>156</v>
      </c>
      <c r="Y222" s="15">
        <v>211</v>
      </c>
      <c r="Z222" s="15">
        <v>131</v>
      </c>
      <c r="AB222" s="15">
        <v>258</v>
      </c>
      <c r="AC222" s="15">
        <v>164</v>
      </c>
      <c r="AE222" s="15">
        <v>293</v>
      </c>
    </row>
    <row r="223" spans="1:32" ht="15.75" customHeight="1">
      <c r="A223" s="14">
        <v>878</v>
      </c>
      <c r="E223" s="15">
        <v>1</v>
      </c>
      <c r="F223" s="15">
        <v>3</v>
      </c>
      <c r="G223" s="23">
        <v>22</v>
      </c>
      <c r="H223" s="15">
        <v>4</v>
      </c>
      <c r="I223" s="17">
        <v>169</v>
      </c>
      <c r="S223" s="19">
        <v>878</v>
      </c>
      <c r="T223" s="20">
        <v>164</v>
      </c>
      <c r="V223" s="15">
        <v>292</v>
      </c>
      <c r="W223" s="15">
        <v>131</v>
      </c>
      <c r="Y223" s="15">
        <v>260.5</v>
      </c>
      <c r="Z223" s="15">
        <v>158</v>
      </c>
      <c r="AB223" s="15">
        <v>231</v>
      </c>
      <c r="AC223" s="15">
        <v>176</v>
      </c>
      <c r="AE223" s="15">
        <v>174</v>
      </c>
      <c r="AF223" s="38" t="s">
        <v>38</v>
      </c>
    </row>
    <row r="224" spans="1:32" ht="15.75" customHeight="1">
      <c r="A224" s="14">
        <v>879</v>
      </c>
      <c r="E224" s="15">
        <v>1</v>
      </c>
      <c r="F224" s="15">
        <v>3</v>
      </c>
      <c r="G224" s="23">
        <v>22</v>
      </c>
      <c r="H224" s="15">
        <v>4</v>
      </c>
      <c r="I224" s="17">
        <v>190</v>
      </c>
      <c r="S224" s="19">
        <v>879</v>
      </c>
      <c r="T224" s="20">
        <v>86</v>
      </c>
      <c r="V224" s="15">
        <v>220</v>
      </c>
      <c r="W224" s="15">
        <v>87</v>
      </c>
      <c r="Y224" s="15">
        <v>278</v>
      </c>
      <c r="Z224" s="15">
        <v>92</v>
      </c>
      <c r="AB224" s="15">
        <v>322</v>
      </c>
      <c r="AC224" s="15">
        <v>111</v>
      </c>
      <c r="AE224" s="15">
        <v>6</v>
      </c>
      <c r="AF224" s="38" t="s">
        <v>44</v>
      </c>
    </row>
    <row r="225" spans="1:32" ht="15.75" customHeight="1">
      <c r="A225" s="14">
        <v>880</v>
      </c>
      <c r="E225" s="15">
        <v>1</v>
      </c>
      <c r="F225" s="15">
        <v>2</v>
      </c>
      <c r="G225" s="23">
        <v>22</v>
      </c>
      <c r="H225" s="15">
        <v>4</v>
      </c>
      <c r="I225" s="17">
        <v>101</v>
      </c>
      <c r="S225" s="19">
        <v>880</v>
      </c>
      <c r="T225" s="20">
        <v>142</v>
      </c>
      <c r="V225" s="15">
        <v>251</v>
      </c>
      <c r="W225" s="15">
        <v>134</v>
      </c>
      <c r="Y225" s="15">
        <v>206</v>
      </c>
      <c r="Z225" s="15">
        <v>164</v>
      </c>
      <c r="AB225" s="15">
        <v>167</v>
      </c>
      <c r="AC225" s="15">
        <v>166</v>
      </c>
      <c r="AE225" s="15">
        <v>123</v>
      </c>
      <c r="AF225" s="38" t="s">
        <v>35</v>
      </c>
    </row>
    <row r="226" spans="1:31" ht="15.75" customHeight="1">
      <c r="A226" s="14">
        <v>881</v>
      </c>
      <c r="E226" s="15">
        <v>1</v>
      </c>
      <c r="F226" s="15">
        <v>2</v>
      </c>
      <c r="G226" s="23">
        <v>21</v>
      </c>
      <c r="H226" s="15">
        <v>4</v>
      </c>
      <c r="I226" s="17">
        <v>129</v>
      </c>
      <c r="S226" s="19">
        <v>881</v>
      </c>
      <c r="T226" s="20">
        <v>163</v>
      </c>
      <c r="V226" s="15">
        <v>189</v>
      </c>
      <c r="W226" s="15">
        <v>164</v>
      </c>
      <c r="Y226" s="15">
        <v>228</v>
      </c>
      <c r="Z226" s="15">
        <v>140</v>
      </c>
      <c r="AB226" s="15">
        <v>250</v>
      </c>
      <c r="AC226" s="15">
        <v>171</v>
      </c>
      <c r="AE226" s="15">
        <v>280</v>
      </c>
    </row>
    <row r="227" spans="1:32" ht="15.75" customHeight="1">
      <c r="A227" s="14">
        <v>882</v>
      </c>
      <c r="E227" s="15">
        <v>1</v>
      </c>
      <c r="F227" s="15">
        <v>2</v>
      </c>
      <c r="G227" s="25" t="s">
        <v>25</v>
      </c>
      <c r="H227" s="15">
        <v>2</v>
      </c>
      <c r="I227" s="17">
        <v>153</v>
      </c>
      <c r="S227" s="19">
        <v>882</v>
      </c>
      <c r="T227" s="20">
        <v>163</v>
      </c>
      <c r="V227" s="15">
        <v>192</v>
      </c>
      <c r="W227" s="15">
        <v>164</v>
      </c>
      <c r="Y227" s="15">
        <v>228</v>
      </c>
      <c r="Z227" s="15">
        <v>140</v>
      </c>
      <c r="AB227" s="15">
        <v>254</v>
      </c>
      <c r="AC227" s="15">
        <v>171</v>
      </c>
      <c r="AE227" s="15">
        <v>279</v>
      </c>
      <c r="AF227" s="38" t="s">
        <v>47</v>
      </c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</sheetData>
  <sheetProtection/>
  <printOptions gridLines="1"/>
  <pageMargins left="0.07874015748031496" right="0.07874015748031496" top="0.7480314960629921" bottom="0.3937007874015748" header="0.31496062992125984" footer="0.31496062992125984"/>
  <pageSetup horizontalDpi="600" verticalDpi="600" orientation="landscape" paperSize="9"/>
  <headerFooter alignWithMargins="0">
    <oddHeader>&amp;Lplaji-foto: 1=mänty, 2=näre, 3=lehtipuu, 4=kuollut&amp;C&amp;F&amp;R&amp;P/&amp;N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"/>
  <sheetViews>
    <sheetView zoomScalePageLayoutView="0" workbookViewId="0" topLeftCell="A40">
      <selection activeCell="K95" sqref="K95"/>
    </sheetView>
  </sheetViews>
  <sheetFormatPr defaultColWidth="8.8515625" defaultRowHeight="12.75"/>
  <cols>
    <col min="1" max="31" width="8.8515625" style="5" customWidth="1"/>
  </cols>
  <sheetData>
    <row r="1" spans="1:3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</dc:creator>
  <cp:keywords/>
  <dc:description/>
  <cp:lastModifiedBy>Ilkka</cp:lastModifiedBy>
  <cp:lastPrinted>2015-06-25T10:19:48Z</cp:lastPrinted>
  <dcterms:created xsi:type="dcterms:W3CDTF">2007-06-18T10:46:11Z</dcterms:created>
  <dcterms:modified xsi:type="dcterms:W3CDTF">2015-07-07T16:55:08Z</dcterms:modified>
  <cp:category/>
  <cp:version/>
  <cp:contentType/>
  <cp:contentStatus/>
</cp:coreProperties>
</file>